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fil-0011\0500$\Avdeling\KOMM\IS\IS24\Utbet\Løpende inntuj\"/>
    </mc:Choice>
  </mc:AlternateContent>
  <xr:revisionPtr revIDLastSave="0" documentId="13_ncr:1_{2C5063EC-CE07-46E8-A8E6-4824057CC6D6}" xr6:coauthVersionLast="47" xr6:coauthVersionMax="47" xr10:uidLastSave="{00000000-0000-0000-0000-000000000000}"/>
  <bookViews>
    <workbookView xWindow="25080" yWindow="-705" windowWidth="29040" windowHeight="15840" activeTab="5" xr2:uid="{00000000-000D-0000-FFFF-FFFF00000000}"/>
  </bookViews>
  <sheets>
    <sheet name="jan-des" sheetId="10" r:id="rId1"/>
    <sheet name="jan-nov" sheetId="9" r:id="rId2"/>
    <sheet name="jan-sep" sheetId="8" r:id="rId3"/>
    <sheet name="jan-aug" sheetId="7" r:id="rId4"/>
    <sheet name="jan-juli" sheetId="6" r:id="rId5"/>
    <sheet name="jan-mai" sheetId="5" r:id="rId6"/>
    <sheet name="jan-apr" sheetId="4" r:id="rId7"/>
    <sheet name="jan-mar" sheetId="3" r:id="rId8"/>
    <sheet name="jan-feb" sheetId="2" r:id="rId9"/>
    <sheet name="jan" sheetId="1" r:id="rId10"/>
  </sheets>
  <definedNames>
    <definedName name="_xlnm.Print_Titles" localSheetId="9">jan!$2:$7</definedName>
    <definedName name="_xlnm.Print_Titles" localSheetId="6">'jan-apr'!$2:$6</definedName>
    <definedName name="_xlnm.Print_Titles" localSheetId="8">'jan-feb'!$1:$6</definedName>
    <definedName name="_xlnm.Print_Titles" localSheetId="5">'jan-mai'!$2:$7</definedName>
    <definedName name="_xlnm.Print_Titles" localSheetId="7">'jan-mar'!$2:$6</definedName>
    <definedName name="_xlnm.Print_Titles" localSheetId="2">'jan-sep'!$2:$6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4" i="5" l="1"/>
  <c r="G364" i="5"/>
  <c r="N8" i="5"/>
  <c r="L366" i="4"/>
  <c r="E364" i="3"/>
  <c r="D366" i="1"/>
  <c r="C366" i="1"/>
  <c r="E364" i="1"/>
  <c r="E366" i="10"/>
  <c r="E366" i="9"/>
  <c r="E366" i="8"/>
  <c r="E366" i="7"/>
  <c r="E366" i="6"/>
  <c r="E366" i="2"/>
  <c r="G28" i="2" s="1"/>
  <c r="D366" i="2"/>
  <c r="C366" i="2"/>
  <c r="C366" i="10"/>
  <c r="F366" i="10" s="1"/>
  <c r="C366" i="9"/>
  <c r="F366" i="9" s="1"/>
  <c r="C366" i="8"/>
  <c r="F366" i="8" s="1"/>
  <c r="C366" i="7"/>
  <c r="F366" i="7" s="1"/>
  <c r="C366" i="6"/>
  <c r="F366" i="6" s="1"/>
  <c r="C366" i="5"/>
  <c r="C366" i="4"/>
  <c r="C366" i="3"/>
  <c r="E366" i="3" s="1"/>
  <c r="D366" i="10"/>
  <c r="D366" i="9"/>
  <c r="D366" i="8"/>
  <c r="D366" i="7"/>
  <c r="D366" i="6"/>
  <c r="D366" i="5"/>
  <c r="D366" i="4"/>
  <c r="D366" i="3"/>
  <c r="G364" i="10"/>
  <c r="G364" i="9"/>
  <c r="G364" i="8"/>
  <c r="G364" i="7"/>
  <c r="G364" i="6"/>
  <c r="E364" i="10"/>
  <c r="H364" i="10" s="1"/>
  <c r="F364" i="10"/>
  <c r="I364" i="10"/>
  <c r="K364" i="10" s="1"/>
  <c r="M364" i="10" s="1"/>
  <c r="O364" i="10" s="1"/>
  <c r="E364" i="9"/>
  <c r="F364" i="9"/>
  <c r="H364" i="9"/>
  <c r="I364" i="9"/>
  <c r="K364" i="9" s="1"/>
  <c r="M364" i="9" s="1"/>
  <c r="N364" i="10" s="1"/>
  <c r="E364" i="8"/>
  <c r="H364" i="8" s="1"/>
  <c r="F364" i="8"/>
  <c r="I364" i="8"/>
  <c r="L364" i="8" s="1"/>
  <c r="E364" i="7"/>
  <c r="F364" i="7"/>
  <c r="H364" i="7"/>
  <c r="I364" i="7"/>
  <c r="K364" i="7" s="1"/>
  <c r="M364" i="7" s="1"/>
  <c r="E364" i="6"/>
  <c r="H364" i="6" s="1"/>
  <c r="F364" i="6"/>
  <c r="I364" i="6"/>
  <c r="L364" i="6" s="1"/>
  <c r="J364" i="6"/>
  <c r="E364" i="5"/>
  <c r="E364" i="4"/>
  <c r="E364" i="2"/>
  <c r="G364"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G100" i="2"/>
  <c r="E101" i="2"/>
  <c r="E102" i="2"/>
  <c r="E103" i="2"/>
  <c r="E104" i="2"/>
  <c r="E105" i="2"/>
  <c r="E106" i="2"/>
  <c r="E107" i="2"/>
  <c r="E108" i="2"/>
  <c r="H108" i="2" s="1"/>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G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G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G221" i="2"/>
  <c r="E222" i="2"/>
  <c r="E223" i="2"/>
  <c r="E224" i="2"/>
  <c r="E225" i="2"/>
  <c r="E226" i="2"/>
  <c r="E227" i="2"/>
  <c r="H227" i="2" s="1"/>
  <c r="E228" i="2"/>
  <c r="E229" i="2"/>
  <c r="E230" i="2"/>
  <c r="E231" i="2"/>
  <c r="E232" i="2"/>
  <c r="E233" i="2"/>
  <c r="E234" i="2"/>
  <c r="E235" i="2"/>
  <c r="E236" i="2"/>
  <c r="E237" i="2"/>
  <c r="E238" i="2"/>
  <c r="E239" i="2"/>
  <c r="E240" i="2"/>
  <c r="E241" i="2"/>
  <c r="E242" i="2"/>
  <c r="E243" i="2"/>
  <c r="E244" i="2"/>
  <c r="E245" i="2"/>
  <c r="E246" i="2"/>
  <c r="H246" i="2"/>
  <c r="E247" i="2"/>
  <c r="E248" i="2"/>
  <c r="E249" i="2"/>
  <c r="E250" i="2"/>
  <c r="H250" i="2"/>
  <c r="E251" i="2"/>
  <c r="E252" i="2"/>
  <c r="E253" i="2"/>
  <c r="E254" i="2"/>
  <c r="E255" i="2"/>
  <c r="E256" i="2"/>
  <c r="H256" i="2" s="1"/>
  <c r="E257" i="2"/>
  <c r="E258" i="2"/>
  <c r="G258" i="2"/>
  <c r="E259" i="2"/>
  <c r="E260" i="2"/>
  <c r="E261" i="2"/>
  <c r="E262" i="2"/>
  <c r="E263" i="2"/>
  <c r="E264" i="2"/>
  <c r="E265" i="2"/>
  <c r="E266" i="2"/>
  <c r="H266" i="2" s="1"/>
  <c r="E267" i="2"/>
  <c r="E268" i="2"/>
  <c r="H268" i="2"/>
  <c r="E269" i="2"/>
  <c r="E270" i="2"/>
  <c r="E271" i="2"/>
  <c r="E272" i="2"/>
  <c r="H272" i="2"/>
  <c r="E273" i="2"/>
  <c r="E274" i="2"/>
  <c r="E275" i="2"/>
  <c r="E276" i="2"/>
  <c r="G276" i="2"/>
  <c r="E277" i="2"/>
  <c r="E278" i="2"/>
  <c r="G278" i="2"/>
  <c r="E279" i="2"/>
  <c r="E280" i="2"/>
  <c r="G280" i="2"/>
  <c r="E281" i="2"/>
  <c r="E282" i="2"/>
  <c r="G282" i="2"/>
  <c r="E283" i="2"/>
  <c r="E284" i="2"/>
  <c r="G284" i="2"/>
  <c r="E285" i="2"/>
  <c r="E286" i="2"/>
  <c r="G286" i="2"/>
  <c r="E287" i="2"/>
  <c r="E288" i="2"/>
  <c r="G288" i="2"/>
  <c r="E289" i="2"/>
  <c r="E290" i="2"/>
  <c r="H290" i="2" s="1"/>
  <c r="E291" i="2"/>
  <c r="E292" i="2"/>
  <c r="G292" i="2"/>
  <c r="E293" i="2"/>
  <c r="E294" i="2"/>
  <c r="E295" i="2"/>
  <c r="E296" i="2"/>
  <c r="G296" i="2"/>
  <c r="E297" i="2"/>
  <c r="E298" i="2"/>
  <c r="E299" i="2"/>
  <c r="E300" i="2"/>
  <c r="G300" i="2"/>
  <c r="E301" i="2"/>
  <c r="E302" i="2"/>
  <c r="E303" i="2"/>
  <c r="E304" i="2"/>
  <c r="E305" i="2"/>
  <c r="E306" i="2"/>
  <c r="E307" i="2"/>
  <c r="E308" i="2"/>
  <c r="H308" i="2"/>
  <c r="E309" i="2"/>
  <c r="E310" i="2"/>
  <c r="E311" i="2"/>
  <c r="E312" i="2"/>
  <c r="H312" i="2"/>
  <c r="E313" i="2"/>
  <c r="E314" i="2"/>
  <c r="E315" i="2"/>
  <c r="E316" i="2"/>
  <c r="H316" i="2"/>
  <c r="E317" i="2"/>
  <c r="E318" i="2"/>
  <c r="E319" i="2"/>
  <c r="E320" i="2"/>
  <c r="G320" i="2"/>
  <c r="E321" i="2"/>
  <c r="H321" i="2"/>
  <c r="E322" i="2"/>
  <c r="E323" i="2"/>
  <c r="H323" i="2" s="1"/>
  <c r="E324" i="2"/>
  <c r="E325" i="2"/>
  <c r="H325" i="2" s="1"/>
  <c r="E326" i="2"/>
  <c r="E327" i="2"/>
  <c r="H327" i="2" s="1"/>
  <c r="E328" i="2"/>
  <c r="E329" i="2"/>
  <c r="H329" i="2" s="1"/>
  <c r="E330" i="2"/>
  <c r="E331" i="2"/>
  <c r="H331" i="2" s="1"/>
  <c r="E332" i="2"/>
  <c r="E333" i="2"/>
  <c r="H333" i="2" s="1"/>
  <c r="E334" i="2"/>
  <c r="E335" i="2"/>
  <c r="E336" i="2"/>
  <c r="E337" i="2"/>
  <c r="E338" i="2"/>
  <c r="E339" i="2"/>
  <c r="E340" i="2"/>
  <c r="E341" i="2"/>
  <c r="E342" i="2"/>
  <c r="H342" i="2"/>
  <c r="E343" i="2"/>
  <c r="E344" i="2"/>
  <c r="E345" i="2"/>
  <c r="E346" i="2"/>
  <c r="H346" i="2"/>
  <c r="E347" i="2"/>
  <c r="E348" i="2"/>
  <c r="E349" i="2"/>
  <c r="E350" i="2"/>
  <c r="H350" i="2"/>
  <c r="E351" i="2"/>
  <c r="H351" i="2"/>
  <c r="E352" i="2"/>
  <c r="E353" i="2"/>
  <c r="E354" i="2"/>
  <c r="G354" i="2"/>
  <c r="E355" i="2"/>
  <c r="H355" i="2"/>
  <c r="E356" i="2"/>
  <c r="E357" i="2"/>
  <c r="E358" i="2"/>
  <c r="G358" i="2"/>
  <c r="E359" i="2"/>
  <c r="H359" i="2"/>
  <c r="E360" i="2"/>
  <c r="E361" i="2"/>
  <c r="E362" i="2"/>
  <c r="G362" i="2"/>
  <c r="E363" i="2"/>
  <c r="H363" i="2"/>
  <c r="E8" i="2"/>
  <c r="E8" i="1"/>
  <c r="E366" i="5" l="1"/>
  <c r="E366" i="4"/>
  <c r="G364" i="3"/>
  <c r="F364" i="3"/>
  <c r="H364" i="3"/>
  <c r="F366" i="3"/>
  <c r="I359" i="2"/>
  <c r="I280" i="2"/>
  <c r="L280" i="2" s="1"/>
  <c r="I192" i="2"/>
  <c r="G363" i="2"/>
  <c r="I363" i="2" s="1"/>
  <c r="G359" i="2"/>
  <c r="G355" i="2"/>
  <c r="G351" i="2"/>
  <c r="H347" i="2"/>
  <c r="H343" i="2"/>
  <c r="H339" i="2"/>
  <c r="I339" i="2" s="1"/>
  <c r="H336" i="2"/>
  <c r="G332" i="2"/>
  <c r="G328" i="2"/>
  <c r="G324" i="2"/>
  <c r="G321" i="2"/>
  <c r="I321" i="2" s="1"/>
  <c r="H317" i="2"/>
  <c r="H313" i="2"/>
  <c r="H309" i="2"/>
  <c r="H303" i="2"/>
  <c r="H296" i="2"/>
  <c r="H289" i="2"/>
  <c r="H258" i="2"/>
  <c r="I258" i="2" s="1"/>
  <c r="L258" i="2" s="1"/>
  <c r="G252" i="2"/>
  <c r="H242" i="2"/>
  <c r="H229" i="2"/>
  <c r="G215" i="2"/>
  <c r="I215" i="2" s="1"/>
  <c r="H198" i="2"/>
  <c r="G186" i="2"/>
  <c r="H149" i="2"/>
  <c r="G139" i="2"/>
  <c r="I139" i="2" s="1"/>
  <c r="H136" i="2"/>
  <c r="G131" i="2"/>
  <c r="H77" i="2"/>
  <c r="H37" i="2"/>
  <c r="I37" i="2" s="1"/>
  <c r="G8" i="2"/>
  <c r="H361" i="2"/>
  <c r="G360" i="2"/>
  <c r="H357" i="2"/>
  <c r="G356" i="2"/>
  <c r="H353" i="2"/>
  <c r="G352" i="2"/>
  <c r="H348" i="2"/>
  <c r="H344" i="2"/>
  <c r="H340" i="2"/>
  <c r="H334" i="2"/>
  <c r="H332" i="2"/>
  <c r="H330" i="2"/>
  <c r="H328" i="2"/>
  <c r="I328" i="2" s="1"/>
  <c r="H326" i="2"/>
  <c r="H324" i="2"/>
  <c r="G322" i="2"/>
  <c r="H319" i="2"/>
  <c r="H318" i="2"/>
  <c r="H314" i="2"/>
  <c r="H310" i="2"/>
  <c r="G301" i="2"/>
  <c r="H299" i="2"/>
  <c r="G297" i="2"/>
  <c r="H295" i="2"/>
  <c r="G293" i="2"/>
  <c r="H291" i="2"/>
  <c r="G287" i="2"/>
  <c r="I287" i="2" s="1"/>
  <c r="G285" i="2"/>
  <c r="G283" i="2"/>
  <c r="G281" i="2"/>
  <c r="G279" i="2"/>
  <c r="G277" i="2"/>
  <c r="G275" i="2"/>
  <c r="H271" i="2"/>
  <c r="H267" i="2"/>
  <c r="I267" i="2" s="1"/>
  <c r="H262" i="2"/>
  <c r="G254" i="2"/>
  <c r="H252" i="2"/>
  <c r="I252" i="2" s="1"/>
  <c r="H247" i="2"/>
  <c r="H243" i="2"/>
  <c r="H231" i="2"/>
  <c r="G225" i="2"/>
  <c r="G188" i="2"/>
  <c r="I188" i="2" s="1"/>
  <c r="L188" i="2" s="1"/>
  <c r="G151" i="2"/>
  <c r="H145" i="2"/>
  <c r="H124" i="2"/>
  <c r="G95" i="2"/>
  <c r="I95" i="2" s="1"/>
  <c r="H92" i="2"/>
  <c r="H50" i="2"/>
  <c r="G42" i="2"/>
  <c r="G39" i="2"/>
  <c r="I39" i="2" s="1"/>
  <c r="F359" i="2"/>
  <c r="G11" i="2"/>
  <c r="G12" i="2"/>
  <c r="G13" i="2"/>
  <c r="G14" i="2"/>
  <c r="I14" i="2" s="1"/>
  <c r="L14" i="2" s="1"/>
  <c r="G15" i="2"/>
  <c r="G16" i="2"/>
  <c r="G17" i="2"/>
  <c r="G18" i="2"/>
  <c r="I18" i="2" s="1"/>
  <c r="L18" i="2" s="1"/>
  <c r="G43" i="2"/>
  <c r="G44" i="2"/>
  <c r="G45" i="2"/>
  <c r="G46" i="2"/>
  <c r="I46" i="2" s="1"/>
  <c r="G47" i="2"/>
  <c r="G48" i="2"/>
  <c r="G49" i="2"/>
  <c r="G50" i="2"/>
  <c r="I50" i="2" s="1"/>
  <c r="G73" i="2"/>
  <c r="G74" i="2"/>
  <c r="G75" i="2"/>
  <c r="G76" i="2"/>
  <c r="I76" i="2" s="1"/>
  <c r="G77" i="2"/>
  <c r="G78" i="2"/>
  <c r="G79" i="2"/>
  <c r="G80" i="2"/>
  <c r="I80" i="2" s="1"/>
  <c r="G105" i="2"/>
  <c r="G106" i="2"/>
  <c r="G107" i="2"/>
  <c r="G108" i="2"/>
  <c r="I108" i="2" s="1"/>
  <c r="G109" i="2"/>
  <c r="G110" i="2"/>
  <c r="G111" i="2"/>
  <c r="G112" i="2"/>
  <c r="I112" i="2" s="1"/>
  <c r="L112" i="2" s="1"/>
  <c r="G19" i="2"/>
  <c r="G20" i="2"/>
  <c r="G21" i="2"/>
  <c r="G22" i="2"/>
  <c r="I22" i="2" s="1"/>
  <c r="G23" i="2"/>
  <c r="G24" i="2"/>
  <c r="G25" i="2"/>
  <c r="G26" i="2"/>
  <c r="I26" i="2" s="1"/>
  <c r="H22" i="2"/>
  <c r="H26" i="2"/>
  <c r="H27" i="2"/>
  <c r="G30" i="2"/>
  <c r="I30" i="2" s="1"/>
  <c r="H31" i="2"/>
  <c r="G34" i="2"/>
  <c r="G41" i="2"/>
  <c r="G51" i="2"/>
  <c r="I51" i="2" s="1"/>
  <c r="L51" i="2" s="1"/>
  <c r="G52" i="2"/>
  <c r="G53" i="2"/>
  <c r="G54" i="2"/>
  <c r="I54" i="2" s="1"/>
  <c r="G55" i="2"/>
  <c r="I55" i="2" s="1"/>
  <c r="L55" i="2" s="1"/>
  <c r="G56" i="2"/>
  <c r="G57" i="2"/>
  <c r="G58" i="2"/>
  <c r="I58" i="2" s="1"/>
  <c r="G59" i="2"/>
  <c r="I59" i="2" s="1"/>
  <c r="G63" i="2"/>
  <c r="G68" i="2"/>
  <c r="G72" i="2"/>
  <c r="G90" i="2"/>
  <c r="I90" i="2" s="1"/>
  <c r="L90" i="2" s="1"/>
  <c r="G94" i="2"/>
  <c r="G99" i="2"/>
  <c r="G103" i="2"/>
  <c r="G113" i="2"/>
  <c r="I113" i="2" s="1"/>
  <c r="G114" i="2"/>
  <c r="G115" i="2"/>
  <c r="G116" i="2"/>
  <c r="I116" i="2" s="1"/>
  <c r="L116" i="2" s="1"/>
  <c r="G117" i="2"/>
  <c r="I117" i="2" s="1"/>
  <c r="G118" i="2"/>
  <c r="G119" i="2"/>
  <c r="G120" i="2"/>
  <c r="I120" i="2" s="1"/>
  <c r="L120" i="2" s="1"/>
  <c r="G121" i="2"/>
  <c r="I121" i="2" s="1"/>
  <c r="G122" i="2"/>
  <c r="G123" i="2"/>
  <c r="G124" i="2"/>
  <c r="G125" i="2"/>
  <c r="I125" i="2" s="1"/>
  <c r="L125" i="2" s="1"/>
  <c r="G126" i="2"/>
  <c r="G127" i="2"/>
  <c r="G128" i="2"/>
  <c r="G129" i="2"/>
  <c r="I129" i="2" s="1"/>
  <c r="L129" i="2" s="1"/>
  <c r="G130" i="2"/>
  <c r="G9" i="2"/>
  <c r="H21" i="2"/>
  <c r="H25" i="2"/>
  <c r="I25" i="2" s="1"/>
  <c r="G29" i="2"/>
  <c r="H30" i="2"/>
  <c r="G33" i="2"/>
  <c r="H34" i="2"/>
  <c r="G36" i="2"/>
  <c r="G38" i="2"/>
  <c r="G40" i="2"/>
  <c r="H45" i="2"/>
  <c r="I45" i="2" s="1"/>
  <c r="H49" i="2"/>
  <c r="H51" i="2"/>
  <c r="H52" i="2"/>
  <c r="H53" i="2"/>
  <c r="I53" i="2" s="1"/>
  <c r="H54" i="2"/>
  <c r="H55" i="2"/>
  <c r="H56" i="2"/>
  <c r="I56" i="2" s="1"/>
  <c r="H57" i="2"/>
  <c r="I57" i="2" s="1"/>
  <c r="H58" i="2"/>
  <c r="G62" i="2"/>
  <c r="I62" i="2" s="1"/>
  <c r="L62" i="2" s="1"/>
  <c r="G66" i="2"/>
  <c r="G67" i="2"/>
  <c r="I67" i="2" s="1"/>
  <c r="G71" i="2"/>
  <c r="H76" i="2"/>
  <c r="H80" i="2"/>
  <c r="G81" i="2"/>
  <c r="I81" i="2" s="1"/>
  <c r="G82" i="2"/>
  <c r="G83" i="2"/>
  <c r="G84" i="2"/>
  <c r="G85" i="2"/>
  <c r="I85" i="2" s="1"/>
  <c r="G86" i="2"/>
  <c r="G87" i="2"/>
  <c r="G88" i="2"/>
  <c r="I88" i="2" s="1"/>
  <c r="G89" i="2"/>
  <c r="G93" i="2"/>
  <c r="G98" i="2"/>
  <c r="G102" i="2"/>
  <c r="H107" i="2"/>
  <c r="H111" i="2"/>
  <c r="H113" i="2"/>
  <c r="H114" i="2"/>
  <c r="H115" i="2"/>
  <c r="H116" i="2"/>
  <c r="H117" i="2"/>
  <c r="H118" i="2"/>
  <c r="I118" i="2" s="1"/>
  <c r="H119" i="2"/>
  <c r="H120" i="2"/>
  <c r="H19" i="2"/>
  <c r="H23" i="2"/>
  <c r="G27" i="2"/>
  <c r="I27" i="2" s="1"/>
  <c r="L27" i="2" s="1"/>
  <c r="G31" i="2"/>
  <c r="G35" i="2"/>
  <c r="H62" i="2"/>
  <c r="H66" i="2"/>
  <c r="G70" i="2"/>
  <c r="H81" i="2"/>
  <c r="H85" i="2"/>
  <c r="H89" i="2"/>
  <c r="H93" i="2"/>
  <c r="G97" i="2"/>
  <c r="G101" i="2"/>
  <c r="G141" i="2"/>
  <c r="I141" i="2" s="1"/>
  <c r="G145" i="2"/>
  <c r="G149" i="2"/>
  <c r="G154" i="2"/>
  <c r="G155" i="2"/>
  <c r="I155" i="2" s="1"/>
  <c r="L155" i="2" s="1"/>
  <c r="G156" i="2"/>
  <c r="G157" i="2"/>
  <c r="G158" i="2"/>
  <c r="G159" i="2"/>
  <c r="G160" i="2"/>
  <c r="G161" i="2"/>
  <c r="G162" i="2"/>
  <c r="G195" i="2"/>
  <c r="G196" i="2"/>
  <c r="G197" i="2"/>
  <c r="G198" i="2"/>
  <c r="G199" i="2"/>
  <c r="I199" i="2" s="1"/>
  <c r="G200" i="2"/>
  <c r="G201" i="2"/>
  <c r="G202" i="2"/>
  <c r="G227" i="2"/>
  <c r="I227" i="2" s="1"/>
  <c r="G228" i="2"/>
  <c r="G229" i="2"/>
  <c r="I229" i="2" s="1"/>
  <c r="G230" i="2"/>
  <c r="G231" i="2"/>
  <c r="I231" i="2" s="1"/>
  <c r="G232" i="2"/>
  <c r="G233" i="2"/>
  <c r="G234" i="2"/>
  <c r="G259" i="2"/>
  <c r="I259" i="2" s="1"/>
  <c r="G260" i="2"/>
  <c r="G261" i="2"/>
  <c r="G262" i="2"/>
  <c r="I262" i="2" s="1"/>
  <c r="L262" i="2" s="1"/>
  <c r="G263" i="2"/>
  <c r="I263" i="2" s="1"/>
  <c r="G264" i="2"/>
  <c r="G265" i="2"/>
  <c r="G266" i="2"/>
  <c r="I266" i="2" s="1"/>
  <c r="L266" i="2" s="1"/>
  <c r="H29" i="2"/>
  <c r="I29" i="2" s="1"/>
  <c r="H33" i="2"/>
  <c r="G61" i="2"/>
  <c r="G65" i="2"/>
  <c r="H84" i="2"/>
  <c r="H88" i="2"/>
  <c r="G92" i="2"/>
  <c r="I92" i="2" s="1"/>
  <c r="G96" i="2"/>
  <c r="G140" i="2"/>
  <c r="G144" i="2"/>
  <c r="G148" i="2"/>
  <c r="G152" i="2"/>
  <c r="G153" i="2"/>
  <c r="I153" i="2" s="1"/>
  <c r="L153" i="2" s="1"/>
  <c r="G163" i="2"/>
  <c r="G164" i="2"/>
  <c r="G165" i="2"/>
  <c r="G166" i="2"/>
  <c r="G167" i="2"/>
  <c r="G168" i="2"/>
  <c r="I168" i="2" s="1"/>
  <c r="G169" i="2"/>
  <c r="G170" i="2"/>
  <c r="I170" i="2" s="1"/>
  <c r="G171" i="2"/>
  <c r="G172" i="2"/>
  <c r="G173" i="2"/>
  <c r="G174" i="2"/>
  <c r="G175" i="2"/>
  <c r="G176" i="2"/>
  <c r="G203" i="2"/>
  <c r="G204" i="2"/>
  <c r="G205" i="2"/>
  <c r="G206" i="2"/>
  <c r="G207" i="2"/>
  <c r="G208" i="2"/>
  <c r="G209" i="2"/>
  <c r="G210" i="2"/>
  <c r="G235" i="2"/>
  <c r="G236" i="2"/>
  <c r="G237" i="2"/>
  <c r="G238" i="2"/>
  <c r="G239" i="2"/>
  <c r="G240" i="2"/>
  <c r="G241" i="2"/>
  <c r="G242" i="2"/>
  <c r="I242" i="2" s="1"/>
  <c r="L242" i="2" s="1"/>
  <c r="G267" i="2"/>
  <c r="G268" i="2"/>
  <c r="I268" i="2" s="1"/>
  <c r="G269" i="2"/>
  <c r="G270" i="2"/>
  <c r="G271" i="2"/>
  <c r="G272" i="2"/>
  <c r="I272" i="2" s="1"/>
  <c r="G273" i="2"/>
  <c r="G274" i="2"/>
  <c r="I274" i="2" s="1"/>
  <c r="L274" i="2" s="1"/>
  <c r="G303" i="2"/>
  <c r="H28" i="2"/>
  <c r="I28" i="2" s="1"/>
  <c r="G37" i="2"/>
  <c r="H48" i="2"/>
  <c r="I48" i="2" s="1"/>
  <c r="H61" i="2"/>
  <c r="G64" i="2"/>
  <c r="G69" i="2"/>
  <c r="H75" i="2"/>
  <c r="H82" i="2"/>
  <c r="H86" i="2"/>
  <c r="I86" i="2" s="1"/>
  <c r="H106" i="2"/>
  <c r="H131" i="2"/>
  <c r="G134" i="2"/>
  <c r="H135" i="2"/>
  <c r="G138" i="2"/>
  <c r="H139" i="2"/>
  <c r="H143" i="2"/>
  <c r="H147" i="2"/>
  <c r="I147" i="2" s="1"/>
  <c r="H151" i="2"/>
  <c r="H165" i="2"/>
  <c r="H169" i="2"/>
  <c r="H173" i="2"/>
  <c r="I173" i="2" s="1"/>
  <c r="L173" i="2" s="1"/>
  <c r="G177" i="2"/>
  <c r="H178" i="2"/>
  <c r="G181" i="2"/>
  <c r="H182" i="2"/>
  <c r="I182" i="2" s="1"/>
  <c r="G185" i="2"/>
  <c r="H206" i="2"/>
  <c r="H210" i="2"/>
  <c r="H211" i="2"/>
  <c r="I211" i="2" s="1"/>
  <c r="G214" i="2"/>
  <c r="H215" i="2"/>
  <c r="G218" i="2"/>
  <c r="H236" i="2"/>
  <c r="I236" i="2" s="1"/>
  <c r="H240" i="2"/>
  <c r="G244" i="2"/>
  <c r="H245" i="2"/>
  <c r="G248" i="2"/>
  <c r="H249" i="2"/>
  <c r="H270" i="2"/>
  <c r="H274" i="2"/>
  <c r="H275" i="2"/>
  <c r="I275" i="2" s="1"/>
  <c r="L275" i="2" s="1"/>
  <c r="H276" i="2"/>
  <c r="I276" i="2" s="1"/>
  <c r="H277" i="2"/>
  <c r="H278" i="2"/>
  <c r="I278" i="2" s="1"/>
  <c r="H279" i="2"/>
  <c r="H280" i="2"/>
  <c r="H281" i="2"/>
  <c r="H282" i="2"/>
  <c r="I282" i="2" s="1"/>
  <c r="L282" i="2" s="1"/>
  <c r="H283" i="2"/>
  <c r="I283" i="2" s="1"/>
  <c r="H284" i="2"/>
  <c r="I284" i="2" s="1"/>
  <c r="H285" i="2"/>
  <c r="H286" i="2"/>
  <c r="I286" i="2" s="1"/>
  <c r="G290" i="2"/>
  <c r="I290" i="2" s="1"/>
  <c r="L290" i="2" s="1"/>
  <c r="G291" i="2"/>
  <c r="G295" i="2"/>
  <c r="G299" i="2"/>
  <c r="G304" i="2"/>
  <c r="G305" i="2"/>
  <c r="G306" i="2"/>
  <c r="G335" i="2"/>
  <c r="G336" i="2"/>
  <c r="G337" i="2"/>
  <c r="G338" i="2"/>
  <c r="H180" i="2"/>
  <c r="H204" i="2"/>
  <c r="H208" i="2"/>
  <c r="H213" i="2"/>
  <c r="H217" i="2"/>
  <c r="H24" i="2"/>
  <c r="I24" i="2" s="1"/>
  <c r="G32" i="2"/>
  <c r="G91" i="2"/>
  <c r="H96" i="2"/>
  <c r="G104" i="2"/>
  <c r="I104" i="2" s="1"/>
  <c r="L104" i="2" s="1"/>
  <c r="G133" i="2"/>
  <c r="H134" i="2"/>
  <c r="I134" i="2" s="1"/>
  <c r="G137" i="2"/>
  <c r="H138" i="2"/>
  <c r="G142" i="2"/>
  <c r="G146" i="2"/>
  <c r="G150" i="2"/>
  <c r="H164" i="2"/>
  <c r="I164" i="2" s="1"/>
  <c r="L164" i="2" s="1"/>
  <c r="H168" i="2"/>
  <c r="H172" i="2"/>
  <c r="H176" i="2"/>
  <c r="H177" i="2"/>
  <c r="I177" i="2" s="1"/>
  <c r="L177" i="2" s="1"/>
  <c r="G180" i="2"/>
  <c r="H181" i="2"/>
  <c r="G184" i="2"/>
  <c r="H185" i="2"/>
  <c r="G187" i="2"/>
  <c r="G189" i="2"/>
  <c r="G191" i="2"/>
  <c r="G193" i="2"/>
  <c r="I193" i="2" s="1"/>
  <c r="L193" i="2" s="1"/>
  <c r="H205" i="2"/>
  <c r="H209" i="2"/>
  <c r="G213" i="2"/>
  <c r="H214" i="2"/>
  <c r="I214" i="2" s="1"/>
  <c r="G217" i="2"/>
  <c r="H218" i="2"/>
  <c r="G220" i="2"/>
  <c r="G222" i="2"/>
  <c r="G224" i="2"/>
  <c r="G226" i="2"/>
  <c r="H235" i="2"/>
  <c r="H239" i="2"/>
  <c r="I239" i="2" s="1"/>
  <c r="G243" i="2"/>
  <c r="H244" i="2"/>
  <c r="G247" i="2"/>
  <c r="H248" i="2"/>
  <c r="G251" i="2"/>
  <c r="G253" i="2"/>
  <c r="G255" i="2"/>
  <c r="G257" i="2"/>
  <c r="H269" i="2"/>
  <c r="H273" i="2"/>
  <c r="G289" i="2"/>
  <c r="I289" i="2" s="1"/>
  <c r="G294" i="2"/>
  <c r="I294" i="2" s="1"/>
  <c r="L294" i="2" s="1"/>
  <c r="G298" i="2"/>
  <c r="G302" i="2"/>
  <c r="G307" i="2"/>
  <c r="G308" i="2"/>
  <c r="I308" i="2" s="1"/>
  <c r="G309" i="2"/>
  <c r="G310" i="2"/>
  <c r="I310" i="2" s="1"/>
  <c r="L310" i="2" s="1"/>
  <c r="G311" i="2"/>
  <c r="G312" i="2"/>
  <c r="I312" i="2" s="1"/>
  <c r="G313" i="2"/>
  <c r="I313" i="2" s="1"/>
  <c r="G314" i="2"/>
  <c r="G315" i="2"/>
  <c r="G316" i="2"/>
  <c r="I316" i="2" s="1"/>
  <c r="L316" i="2" s="1"/>
  <c r="G317" i="2"/>
  <c r="I317" i="2" s="1"/>
  <c r="G318" i="2"/>
  <c r="I318" i="2" s="1"/>
  <c r="G339" i="2"/>
  <c r="G340" i="2"/>
  <c r="I340" i="2" s="1"/>
  <c r="L340" i="2" s="1"/>
  <c r="G341" i="2"/>
  <c r="G342" i="2"/>
  <c r="I342" i="2" s="1"/>
  <c r="G343" i="2"/>
  <c r="G344" i="2"/>
  <c r="G345" i="2"/>
  <c r="G346" i="2"/>
  <c r="I346" i="2" s="1"/>
  <c r="G347" i="2"/>
  <c r="G348" i="2"/>
  <c r="I348" i="2" s="1"/>
  <c r="L348" i="2" s="1"/>
  <c r="G349" i="2"/>
  <c r="G350" i="2"/>
  <c r="I350" i="2" s="1"/>
  <c r="G10" i="2"/>
  <c r="H32" i="2"/>
  <c r="H44" i="2"/>
  <c r="G60" i="2"/>
  <c r="I60" i="2" s="1"/>
  <c r="H65" i="2"/>
  <c r="H79" i="2"/>
  <c r="H83" i="2"/>
  <c r="H87" i="2"/>
  <c r="H110" i="2"/>
  <c r="I110" i="2" s="1"/>
  <c r="G132" i="2"/>
  <c r="H133" i="2"/>
  <c r="G136" i="2"/>
  <c r="I136" i="2" s="1"/>
  <c r="H137" i="2"/>
  <c r="H140" i="2"/>
  <c r="I140" i="2" s="1"/>
  <c r="L140" i="2" s="1"/>
  <c r="H144" i="2"/>
  <c r="I144" i="2" s="1"/>
  <c r="L144" i="2" s="1"/>
  <c r="H148" i="2"/>
  <c r="I148" i="2" s="1"/>
  <c r="L148" i="2" s="1"/>
  <c r="H152" i="2"/>
  <c r="H163" i="2"/>
  <c r="I163" i="2" s="1"/>
  <c r="H167" i="2"/>
  <c r="H171" i="2"/>
  <c r="H175" i="2"/>
  <c r="G179" i="2"/>
  <c r="I179" i="2" s="1"/>
  <c r="G183" i="2"/>
  <c r="H184" i="2"/>
  <c r="G212" i="2"/>
  <c r="I212" i="2" s="1"/>
  <c r="G216" i="2"/>
  <c r="H360" i="2"/>
  <c r="H356" i="2"/>
  <c r="H352" i="2"/>
  <c r="I352" i="2" s="1"/>
  <c r="L352" i="2" s="1"/>
  <c r="H338" i="2"/>
  <c r="G334" i="2"/>
  <c r="I334" i="2" s="1"/>
  <c r="G330" i="2"/>
  <c r="I330" i="2" s="1"/>
  <c r="G326" i="2"/>
  <c r="I326" i="2" s="1"/>
  <c r="H322" i="2"/>
  <c r="H305" i="2"/>
  <c r="H300" i="2"/>
  <c r="I300" i="2" s="1"/>
  <c r="H292" i="2"/>
  <c r="I292" i="2" s="1"/>
  <c r="H260" i="2"/>
  <c r="I260" i="2" s="1"/>
  <c r="L260" i="2" s="1"/>
  <c r="G250" i="2"/>
  <c r="I250" i="2" s="1"/>
  <c r="L250" i="2" s="1"/>
  <c r="G246" i="2"/>
  <c r="I246" i="2" s="1"/>
  <c r="L246" i="2" s="1"/>
  <c r="H238" i="2"/>
  <c r="G223" i="2"/>
  <c r="H212" i="2"/>
  <c r="H207" i="2"/>
  <c r="H202" i="2"/>
  <c r="G194" i="2"/>
  <c r="I194" i="2" s="1"/>
  <c r="L194" i="2" s="1"/>
  <c r="H183" i="2"/>
  <c r="I183" i="2" s="1"/>
  <c r="G178" i="2"/>
  <c r="H170" i="2"/>
  <c r="H8" i="2"/>
  <c r="I8" i="2" s="1"/>
  <c r="L8" i="2" s="1"/>
  <c r="H362" i="2"/>
  <c r="I362" i="2" s="1"/>
  <c r="G361" i="2"/>
  <c r="H358" i="2"/>
  <c r="I358" i="2" s="1"/>
  <c r="G357" i="2"/>
  <c r="I357" i="2" s="1"/>
  <c r="H354" i="2"/>
  <c r="I354" i="2" s="1"/>
  <c r="G353" i="2"/>
  <c r="I353" i="2" s="1"/>
  <c r="H349" i="2"/>
  <c r="H345" i="2"/>
  <c r="H341" i="2"/>
  <c r="H337" i="2"/>
  <c r="H335" i="2"/>
  <c r="G333" i="2"/>
  <c r="I333" i="2" s="1"/>
  <c r="G331" i="2"/>
  <c r="G329" i="2"/>
  <c r="I329" i="2" s="1"/>
  <c r="G327" i="2"/>
  <c r="G325" i="2"/>
  <c r="I325" i="2" s="1"/>
  <c r="G323" i="2"/>
  <c r="H320" i="2"/>
  <c r="I320" i="2" s="1"/>
  <c r="L320" i="2" s="1"/>
  <c r="G319" i="2"/>
  <c r="H315" i="2"/>
  <c r="I315" i="2" s="1"/>
  <c r="L315" i="2" s="1"/>
  <c r="H311" i="2"/>
  <c r="H307" i="2"/>
  <c r="H306" i="2"/>
  <c r="H304" i="2"/>
  <c r="H288" i="2"/>
  <c r="H287" i="2"/>
  <c r="H264" i="2"/>
  <c r="G256" i="2"/>
  <c r="I256" i="2" s="1"/>
  <c r="H254" i="2"/>
  <c r="G249" i="2"/>
  <c r="I249" i="2" s="1"/>
  <c r="G245" i="2"/>
  <c r="I245" i="2" s="1"/>
  <c r="H241" i="2"/>
  <c r="H237" i="2"/>
  <c r="H233" i="2"/>
  <c r="G219" i="2"/>
  <c r="H216" i="2"/>
  <c r="G211" i="2"/>
  <c r="H203" i="2"/>
  <c r="H200" i="2"/>
  <c r="I200" i="2" s="1"/>
  <c r="L200" i="2" s="1"/>
  <c r="H196" i="2"/>
  <c r="G190" i="2"/>
  <c r="G182" i="2"/>
  <c r="H179" i="2"/>
  <c r="H174" i="2"/>
  <c r="H166" i="2"/>
  <c r="G147" i="2"/>
  <c r="H141" i="2"/>
  <c r="G135" i="2"/>
  <c r="I135" i="2" s="1"/>
  <c r="H132" i="2"/>
  <c r="H64" i="2"/>
  <c r="H20" i="2"/>
  <c r="H223" i="2"/>
  <c r="H219" i="2"/>
  <c r="H192" i="2"/>
  <c r="H188" i="2"/>
  <c r="H162" i="2"/>
  <c r="H160" i="2"/>
  <c r="I160" i="2" s="1"/>
  <c r="H158" i="2"/>
  <c r="H156" i="2"/>
  <c r="H154" i="2"/>
  <c r="I154" i="2" s="1"/>
  <c r="H126" i="2"/>
  <c r="H105" i="2"/>
  <c r="H95" i="2"/>
  <c r="H74" i="2"/>
  <c r="H47" i="2"/>
  <c r="H42" i="2"/>
  <c r="H16" i="2"/>
  <c r="I16" i="2" s="1"/>
  <c r="H364" i="2"/>
  <c r="I364" i="2" s="1"/>
  <c r="F362" i="2"/>
  <c r="F357" i="2"/>
  <c r="H301" i="2"/>
  <c r="H297" i="2"/>
  <c r="H293" i="2"/>
  <c r="H265" i="2"/>
  <c r="H263" i="2"/>
  <c r="H261" i="2"/>
  <c r="H259" i="2"/>
  <c r="H234" i="2"/>
  <c r="H232" i="2"/>
  <c r="H230" i="2"/>
  <c r="H228" i="2"/>
  <c r="I228" i="2" s="1"/>
  <c r="H201" i="2"/>
  <c r="H199" i="2"/>
  <c r="H197" i="2"/>
  <c r="H195" i="2"/>
  <c r="H128" i="2"/>
  <c r="I128" i="2" s="1"/>
  <c r="H112" i="2"/>
  <c r="H73" i="2"/>
  <c r="I73" i="2" s="1"/>
  <c r="H60" i="2"/>
  <c r="H46" i="2"/>
  <c r="H35" i="2"/>
  <c r="I35" i="2" s="1"/>
  <c r="H225" i="2"/>
  <c r="H221" i="2"/>
  <c r="I221" i="2" s="1"/>
  <c r="L221" i="2" s="1"/>
  <c r="H194" i="2"/>
  <c r="H190" i="2"/>
  <c r="H186" i="2"/>
  <c r="I186" i="2" s="1"/>
  <c r="H302" i="2"/>
  <c r="H298" i="2"/>
  <c r="H294" i="2"/>
  <c r="H257" i="2"/>
  <c r="H255" i="2"/>
  <c r="H253" i="2"/>
  <c r="H251" i="2"/>
  <c r="I251" i="2" s="1"/>
  <c r="H226" i="2"/>
  <c r="H224" i="2"/>
  <c r="H222" i="2"/>
  <c r="H220" i="2"/>
  <c r="H193" i="2"/>
  <c r="H191" i="2"/>
  <c r="H189" i="2"/>
  <c r="H187" i="2"/>
  <c r="H161" i="2"/>
  <c r="I161" i="2" s="1"/>
  <c r="L161" i="2" s="1"/>
  <c r="H159" i="2"/>
  <c r="H157" i="2"/>
  <c r="H155" i="2"/>
  <c r="H150" i="2"/>
  <c r="H146" i="2"/>
  <c r="H142" i="2"/>
  <c r="I142" i="2" s="1"/>
  <c r="H130" i="2"/>
  <c r="H122" i="2"/>
  <c r="H109" i="2"/>
  <c r="H91" i="2"/>
  <c r="H78" i="2"/>
  <c r="I78" i="2" s="1"/>
  <c r="H43" i="2"/>
  <c r="H18" i="2"/>
  <c r="F212" i="2"/>
  <c r="H104" i="2"/>
  <c r="H100" i="2"/>
  <c r="I100" i="2" s="1"/>
  <c r="H94" i="2"/>
  <c r="I94" i="2" s="1"/>
  <c r="H90" i="2"/>
  <c r="H69" i="2"/>
  <c r="H63" i="2"/>
  <c r="I63" i="2" s="1"/>
  <c r="H59" i="2"/>
  <c r="H41" i="2"/>
  <c r="H39" i="2"/>
  <c r="H12" i="2"/>
  <c r="H10" i="2"/>
  <c r="H153" i="2"/>
  <c r="H129" i="2"/>
  <c r="H127" i="2"/>
  <c r="I127" i="2" s="1"/>
  <c r="H125" i="2"/>
  <c r="H123" i="2"/>
  <c r="H121" i="2"/>
  <c r="H103" i="2"/>
  <c r="H99" i="2"/>
  <c r="F72" i="2"/>
  <c r="H72" i="2"/>
  <c r="H68" i="2"/>
  <c r="I68" i="2" s="1"/>
  <c r="H14" i="2"/>
  <c r="H101" i="2"/>
  <c r="H97" i="2"/>
  <c r="H70" i="2"/>
  <c r="H17" i="2"/>
  <c r="H15" i="2"/>
  <c r="H13" i="2"/>
  <c r="H11" i="2"/>
  <c r="I11" i="2" s="1"/>
  <c r="F138" i="2"/>
  <c r="H102" i="2"/>
  <c r="I102" i="2" s="1"/>
  <c r="H98" i="2"/>
  <c r="H71" i="2"/>
  <c r="I71" i="2" s="1"/>
  <c r="L71" i="2" s="1"/>
  <c r="H67" i="2"/>
  <c r="H40" i="2"/>
  <c r="H38" i="2"/>
  <c r="H36" i="2"/>
  <c r="I36" i="2" s="1"/>
  <c r="H9" i="2"/>
  <c r="F364" i="2"/>
  <c r="I288" i="2"/>
  <c r="I114" i="2"/>
  <c r="I82" i="2"/>
  <c r="I52" i="2"/>
  <c r="I20" i="2"/>
  <c r="I361" i="2"/>
  <c r="I356" i="2"/>
  <c r="L356" i="2" s="1"/>
  <c r="I355" i="2"/>
  <c r="L355" i="2" s="1"/>
  <c r="I296" i="2"/>
  <c r="L296" i="2" s="1"/>
  <c r="I244" i="2"/>
  <c r="F192" i="2"/>
  <c r="I98" i="2"/>
  <c r="L98" i="2" s="1"/>
  <c r="I347" i="2"/>
  <c r="I331" i="2"/>
  <c r="I323" i="2"/>
  <c r="I307" i="2"/>
  <c r="I299" i="2"/>
  <c r="I291" i="2"/>
  <c r="I243" i="2"/>
  <c r="I235" i="2"/>
  <c r="F213" i="2"/>
  <c r="F197" i="2"/>
  <c r="I178" i="2"/>
  <c r="L178" i="2" s="1"/>
  <c r="I172" i="2"/>
  <c r="L172" i="2" s="1"/>
  <c r="I143" i="2"/>
  <c r="F116" i="2"/>
  <c r="I43" i="2"/>
  <c r="L43" i="2" s="1"/>
  <c r="F30" i="2"/>
  <c r="I19" i="2"/>
  <c r="L19" i="2" s="1"/>
  <c r="F52" i="2"/>
  <c r="I351" i="2"/>
  <c r="I343" i="2"/>
  <c r="I335" i="2"/>
  <c r="I327" i="2"/>
  <c r="I319" i="2"/>
  <c r="L319" i="2" s="1"/>
  <c r="I311" i="2"/>
  <c r="I303" i="2"/>
  <c r="I295" i="2"/>
  <c r="I279" i="2"/>
  <c r="I271" i="2"/>
  <c r="I255" i="2"/>
  <c r="I247" i="2"/>
  <c r="I222" i="2"/>
  <c r="F210" i="2"/>
  <c r="I207" i="2"/>
  <c r="I206" i="2"/>
  <c r="I198" i="2"/>
  <c r="I191" i="2"/>
  <c r="I190" i="2"/>
  <c r="I169" i="2"/>
  <c r="L169" i="2" s="1"/>
  <c r="I159" i="2"/>
  <c r="I156" i="2"/>
  <c r="L156" i="2" s="1"/>
  <c r="I137" i="2"/>
  <c r="L137" i="2" s="1"/>
  <c r="I124" i="2"/>
  <c r="I47" i="2"/>
  <c r="L47" i="2" s="1"/>
  <c r="I31" i="2"/>
  <c r="I23" i="2"/>
  <c r="I15" i="2"/>
  <c r="L15" i="2" s="1"/>
  <c r="F9" i="2"/>
  <c r="F11" i="2"/>
  <c r="F13" i="2"/>
  <c r="F15" i="2"/>
  <c r="F17" i="2"/>
  <c r="F19" i="2"/>
  <c r="F21" i="2"/>
  <c r="F23" i="2"/>
  <c r="F25" i="2"/>
  <c r="F27" i="2"/>
  <c r="F29" i="2"/>
  <c r="F31" i="2"/>
  <c r="F33" i="2"/>
  <c r="F35" i="2"/>
  <c r="F37" i="2"/>
  <c r="F39" i="2"/>
  <c r="F41" i="2"/>
  <c r="F43" i="2"/>
  <c r="F45" i="2"/>
  <c r="F47" i="2"/>
  <c r="F49" i="2"/>
  <c r="F51" i="2"/>
  <c r="F53" i="2"/>
  <c r="F55" i="2"/>
  <c r="F57" i="2"/>
  <c r="F59" i="2"/>
  <c r="F61" i="2"/>
  <c r="F63" i="2"/>
  <c r="F65" i="2"/>
  <c r="F67" i="2"/>
  <c r="F69" i="2"/>
  <c r="F71" i="2"/>
  <c r="F73" i="2"/>
  <c r="F75" i="2"/>
  <c r="F77" i="2"/>
  <c r="F79" i="2"/>
  <c r="F81" i="2"/>
  <c r="F83" i="2"/>
  <c r="F85" i="2"/>
  <c r="F87" i="2"/>
  <c r="F89" i="2"/>
  <c r="F91" i="2"/>
  <c r="F93" i="2"/>
  <c r="F95" i="2"/>
  <c r="F97" i="2"/>
  <c r="F99" i="2"/>
  <c r="F101" i="2"/>
  <c r="F103" i="2"/>
  <c r="F105" i="2"/>
  <c r="F107" i="2"/>
  <c r="F109" i="2"/>
  <c r="F111" i="2"/>
  <c r="F113" i="2"/>
  <c r="F115" i="2"/>
  <c r="F117" i="2"/>
  <c r="F119" i="2"/>
  <c r="F123" i="2"/>
  <c r="F131" i="2"/>
  <c r="F139" i="2"/>
  <c r="F147" i="2"/>
  <c r="F155" i="2"/>
  <c r="F163" i="2"/>
  <c r="F171" i="2"/>
  <c r="F10" i="2"/>
  <c r="F34" i="2"/>
  <c r="F38" i="2"/>
  <c r="F42" i="2"/>
  <c r="F46" i="2"/>
  <c r="F50" i="2"/>
  <c r="F54" i="2"/>
  <c r="F58" i="2"/>
  <c r="F62" i="2"/>
  <c r="F66" i="2"/>
  <c r="F70" i="2"/>
  <c r="F74" i="2"/>
  <c r="F78" i="2"/>
  <c r="F82" i="2"/>
  <c r="F86" i="2"/>
  <c r="F90" i="2"/>
  <c r="F94" i="2"/>
  <c r="F98" i="2"/>
  <c r="F102" i="2"/>
  <c r="F106" i="2"/>
  <c r="F110" i="2"/>
  <c r="F114" i="2"/>
  <c r="F118" i="2"/>
  <c r="F121" i="2"/>
  <c r="F124" i="2"/>
  <c r="F129" i="2"/>
  <c r="F132" i="2"/>
  <c r="F137" i="2"/>
  <c r="F140" i="2"/>
  <c r="F145" i="2"/>
  <c r="F148" i="2"/>
  <c r="F153" i="2"/>
  <c r="F156" i="2"/>
  <c r="F161" i="2"/>
  <c r="F164" i="2"/>
  <c r="F169" i="2"/>
  <c r="F172" i="2"/>
  <c r="F177" i="2"/>
  <c r="F130" i="2"/>
  <c r="F135" i="2"/>
  <c r="F149" i="2"/>
  <c r="F162" i="2"/>
  <c r="F167" i="2"/>
  <c r="F180" i="2"/>
  <c r="F184" i="2"/>
  <c r="F188" i="2"/>
  <c r="F32" i="2"/>
  <c r="F64" i="2"/>
  <c r="F96" i="2"/>
  <c r="F127" i="2"/>
  <c r="F159" i="2"/>
  <c r="F198" i="2"/>
  <c r="F16" i="2"/>
  <c r="F48" i="2"/>
  <c r="F80" i="2"/>
  <c r="F112" i="2"/>
  <c r="F122" i="2"/>
  <c r="F136" i="2"/>
  <c r="F141" i="2"/>
  <c r="F154" i="2"/>
  <c r="F168" i="2"/>
  <c r="F173" i="2"/>
  <c r="F206" i="2"/>
  <c r="F214" i="2"/>
  <c r="F222" i="2"/>
  <c r="F12" i="2"/>
  <c r="F28" i="2"/>
  <c r="F44" i="2"/>
  <c r="F60" i="2"/>
  <c r="F76" i="2"/>
  <c r="F92" i="2"/>
  <c r="F108" i="2"/>
  <c r="F128" i="2"/>
  <c r="F133" i="2"/>
  <c r="F146" i="2"/>
  <c r="F151" i="2"/>
  <c r="F160" i="2"/>
  <c r="F165" i="2"/>
  <c r="F178" i="2"/>
  <c r="F182" i="2"/>
  <c r="F186" i="2"/>
  <c r="F190" i="2"/>
  <c r="F196" i="2"/>
  <c r="F361" i="2"/>
  <c r="F356" i="2"/>
  <c r="F355" i="2"/>
  <c r="F352" i="2"/>
  <c r="F351" i="2"/>
  <c r="F348" i="2"/>
  <c r="F347" i="2"/>
  <c r="F344" i="2"/>
  <c r="F343" i="2"/>
  <c r="F340" i="2"/>
  <c r="F339" i="2"/>
  <c r="F336" i="2"/>
  <c r="F335" i="2"/>
  <c r="F332" i="2"/>
  <c r="F331" i="2"/>
  <c r="F328" i="2"/>
  <c r="F327" i="2"/>
  <c r="F324" i="2"/>
  <c r="F323" i="2"/>
  <c r="F320" i="2"/>
  <c r="F319" i="2"/>
  <c r="F316" i="2"/>
  <c r="F315" i="2"/>
  <c r="F312" i="2"/>
  <c r="F311" i="2"/>
  <c r="F308" i="2"/>
  <c r="F307" i="2"/>
  <c r="F304" i="2"/>
  <c r="F303" i="2"/>
  <c r="F300" i="2"/>
  <c r="F299" i="2"/>
  <c r="F296" i="2"/>
  <c r="F295" i="2"/>
  <c r="F292" i="2"/>
  <c r="F291" i="2"/>
  <c r="F288" i="2"/>
  <c r="F287" i="2"/>
  <c r="F284" i="2"/>
  <c r="F283" i="2"/>
  <c r="F280" i="2"/>
  <c r="F279" i="2"/>
  <c r="F276" i="2"/>
  <c r="F275" i="2"/>
  <c r="F272" i="2"/>
  <c r="F271" i="2"/>
  <c r="F268" i="2"/>
  <c r="F267" i="2"/>
  <c r="F264" i="2"/>
  <c r="F263" i="2"/>
  <c r="F260" i="2"/>
  <c r="F259" i="2"/>
  <c r="F256" i="2"/>
  <c r="F255" i="2"/>
  <c r="F252" i="2"/>
  <c r="F251" i="2"/>
  <c r="F248" i="2"/>
  <c r="F247" i="2"/>
  <c r="F244" i="2"/>
  <c r="F243" i="2"/>
  <c r="F240" i="2"/>
  <c r="F239" i="2"/>
  <c r="F236" i="2"/>
  <c r="F235" i="2"/>
  <c r="F232" i="2"/>
  <c r="F231" i="2"/>
  <c r="F228" i="2"/>
  <c r="F227" i="2"/>
  <c r="F224" i="2"/>
  <c r="F223" i="2"/>
  <c r="F218" i="2"/>
  <c r="I217" i="2"/>
  <c r="L217" i="2" s="1"/>
  <c r="F208" i="2"/>
  <c r="F207" i="2"/>
  <c r="F202" i="2"/>
  <c r="I201" i="2"/>
  <c r="L201" i="2" s="1"/>
  <c r="F170" i="2"/>
  <c r="F120" i="2"/>
  <c r="F100" i="2"/>
  <c r="F56" i="2"/>
  <c r="F36" i="2"/>
  <c r="F14" i="2"/>
  <c r="F8" i="2"/>
  <c r="F363" i="2"/>
  <c r="F358" i="2"/>
  <c r="F221" i="2"/>
  <c r="F220" i="2"/>
  <c r="F205" i="2"/>
  <c r="F204" i="2"/>
  <c r="F194" i="2"/>
  <c r="F152" i="2"/>
  <c r="F144" i="2"/>
  <c r="F143" i="2"/>
  <c r="F126" i="2"/>
  <c r="F125" i="2"/>
  <c r="F104" i="2"/>
  <c r="F84" i="2"/>
  <c r="F40" i="2"/>
  <c r="F20" i="2"/>
  <c r="F360" i="2"/>
  <c r="F354" i="2"/>
  <c r="F353" i="2"/>
  <c r="F350" i="2"/>
  <c r="F349" i="2"/>
  <c r="F346" i="2"/>
  <c r="F345" i="2"/>
  <c r="F342" i="2"/>
  <c r="F341" i="2"/>
  <c r="F338" i="2"/>
  <c r="F337" i="2"/>
  <c r="F334" i="2"/>
  <c r="F333" i="2"/>
  <c r="F330" i="2"/>
  <c r="F329" i="2"/>
  <c r="F326" i="2"/>
  <c r="F325" i="2"/>
  <c r="F322" i="2"/>
  <c r="F321" i="2"/>
  <c r="F318" i="2"/>
  <c r="F317" i="2"/>
  <c r="F314" i="2"/>
  <c r="F313" i="2"/>
  <c r="F310" i="2"/>
  <c r="F309" i="2"/>
  <c r="F306" i="2"/>
  <c r="F305" i="2"/>
  <c r="F302" i="2"/>
  <c r="F301" i="2"/>
  <c r="F298" i="2"/>
  <c r="F297" i="2"/>
  <c r="F294" i="2"/>
  <c r="F293" i="2"/>
  <c r="F290" i="2"/>
  <c r="F289" i="2"/>
  <c r="F286" i="2"/>
  <c r="F285" i="2"/>
  <c r="F282" i="2"/>
  <c r="F281" i="2"/>
  <c r="F278" i="2"/>
  <c r="F277" i="2"/>
  <c r="F274" i="2"/>
  <c r="F273" i="2"/>
  <c r="F270" i="2"/>
  <c r="F269" i="2"/>
  <c r="F266" i="2"/>
  <c r="F265" i="2"/>
  <c r="F262" i="2"/>
  <c r="F261" i="2"/>
  <c r="F258" i="2"/>
  <c r="F257" i="2"/>
  <c r="F254" i="2"/>
  <c r="F253" i="2"/>
  <c r="F250" i="2"/>
  <c r="F249" i="2"/>
  <c r="F246" i="2"/>
  <c r="F245" i="2"/>
  <c r="F242" i="2"/>
  <c r="F241" i="2"/>
  <c r="F238" i="2"/>
  <c r="F237" i="2"/>
  <c r="F234" i="2"/>
  <c r="F233" i="2"/>
  <c r="F230" i="2"/>
  <c r="F229" i="2"/>
  <c r="F226" i="2"/>
  <c r="F225" i="2"/>
  <c r="F216" i="2"/>
  <c r="F215" i="2"/>
  <c r="I209" i="2"/>
  <c r="L209" i="2" s="1"/>
  <c r="F200" i="2"/>
  <c r="F176" i="2"/>
  <c r="F175" i="2"/>
  <c r="F158" i="2"/>
  <c r="F157" i="2"/>
  <c r="F88" i="2"/>
  <c r="F68" i="2"/>
  <c r="F24" i="2"/>
  <c r="F199" i="2"/>
  <c r="F191" i="2"/>
  <c r="F187" i="2"/>
  <c r="F183" i="2"/>
  <c r="F179" i="2"/>
  <c r="F166" i="2"/>
  <c r="I145" i="2"/>
  <c r="L145" i="2" s="1"/>
  <c r="F134" i="2"/>
  <c r="F18" i="2"/>
  <c r="F217" i="2"/>
  <c r="F193" i="2"/>
  <c r="F174" i="2"/>
  <c r="F142" i="2"/>
  <c r="F22" i="2"/>
  <c r="F209" i="2"/>
  <c r="F201" i="2"/>
  <c r="F219" i="2"/>
  <c r="F211" i="2"/>
  <c r="F203" i="2"/>
  <c r="F195" i="2"/>
  <c r="F189" i="2"/>
  <c r="F185" i="2"/>
  <c r="F181" i="2"/>
  <c r="F150" i="2"/>
  <c r="F26" i="2"/>
  <c r="I171" i="2"/>
  <c r="I131" i="2"/>
  <c r="I123" i="2"/>
  <c r="I109" i="2"/>
  <c r="I105" i="2"/>
  <c r="I101" i="2"/>
  <c r="I97" i="2"/>
  <c r="I93" i="2"/>
  <c r="I77" i="2"/>
  <c r="I69" i="2"/>
  <c r="I65" i="2"/>
  <c r="I61" i="2"/>
  <c r="I49" i="2"/>
  <c r="I41" i="2"/>
  <c r="I33" i="2"/>
  <c r="I21" i="2"/>
  <c r="I17" i="2"/>
  <c r="I13" i="2"/>
  <c r="I9" i="2"/>
  <c r="I165" i="2"/>
  <c r="L165" i="2" s="1"/>
  <c r="I157" i="2"/>
  <c r="L157" i="2" s="1"/>
  <c r="I149" i="2"/>
  <c r="L149" i="2" s="1"/>
  <c r="I133" i="2"/>
  <c r="L133" i="2" s="1"/>
  <c r="L97" i="2"/>
  <c r="E366" i="1"/>
  <c r="F366" i="1" s="1"/>
  <c r="L347" i="2"/>
  <c r="L206" i="2"/>
  <c r="L114" i="2"/>
  <c r="L82" i="2"/>
  <c r="L94" i="2"/>
  <c r="L249" i="2"/>
  <c r="L136" i="2"/>
  <c r="L128" i="2"/>
  <c r="L359" i="2"/>
  <c r="L251" i="2"/>
  <c r="L229" i="2"/>
  <c r="L37" i="2"/>
  <c r="L9" i="2"/>
  <c r="L276" i="2"/>
  <c r="L267" i="2"/>
  <c r="L245" i="2"/>
  <c r="L235" i="2"/>
  <c r="L192" i="2"/>
  <c r="L168" i="2"/>
  <c r="L160" i="2"/>
  <c r="L102" i="2"/>
  <c r="L69" i="2"/>
  <c r="L363" i="2"/>
  <c r="L331" i="2"/>
  <c r="L323" i="2"/>
  <c r="L307" i="2"/>
  <c r="L292" i="2"/>
  <c r="L289" i="2"/>
  <c r="L243" i="2"/>
  <c r="L212" i="2"/>
  <c r="L41" i="2"/>
  <c r="L25" i="2"/>
  <c r="L58" i="2"/>
  <c r="L328" i="2"/>
  <c r="L271" i="2"/>
  <c r="L255" i="2"/>
  <c r="L101" i="2"/>
  <c r="L54" i="2"/>
  <c r="L31" i="2"/>
  <c r="L22" i="2"/>
  <c r="L295" i="2"/>
  <c r="L35" i="2"/>
  <c r="L351" i="2"/>
  <c r="L335" i="2"/>
  <c r="L291" i="2"/>
  <c r="L247" i="2"/>
  <c r="L239" i="2"/>
  <c r="L327" i="2"/>
  <c r="L312" i="2"/>
  <c r="L278" i="2"/>
  <c r="L190" i="2"/>
  <c r="L67" i="2"/>
  <c r="L118" i="2"/>
  <c r="L78" i="2"/>
  <c r="L39" i="2"/>
  <c r="L30" i="2"/>
  <c r="L23" i="2"/>
  <c r="L186" i="2"/>
  <c r="L142" i="2"/>
  <c r="L73" i="2"/>
  <c r="L134" i="2"/>
  <c r="L105" i="2"/>
  <c r="L364" i="9"/>
  <c r="N364" i="8"/>
  <c r="O364" i="7"/>
  <c r="L364" i="7"/>
  <c r="O364" i="9"/>
  <c r="H364" i="4"/>
  <c r="L364" i="10"/>
  <c r="K364" i="6"/>
  <c r="M364" i="6" s="1"/>
  <c r="K364" i="8"/>
  <c r="M364" i="8" s="1"/>
  <c r="L256" i="2"/>
  <c r="L362" i="2"/>
  <c r="L358" i="2"/>
  <c r="L350" i="2"/>
  <c r="L346" i="2"/>
  <c r="L342" i="2"/>
  <c r="L334" i="2"/>
  <c r="L330" i="2"/>
  <c r="L326" i="2"/>
  <c r="L318" i="2"/>
  <c r="L252" i="2"/>
  <c r="L361" i="2"/>
  <c r="L353" i="2"/>
  <c r="L333" i="2"/>
  <c r="L329" i="2"/>
  <c r="L321" i="2"/>
  <c r="L317" i="2"/>
  <c r="L313" i="2"/>
  <c r="L303" i="2"/>
  <c r="L300" i="2"/>
  <c r="L287" i="2"/>
  <c r="L284" i="2"/>
  <c r="L299" i="2"/>
  <c r="L244" i="2"/>
  <c r="L211" i="2"/>
  <c r="L198" i="2"/>
  <c r="L228" i="2"/>
  <c r="L183" i="2"/>
  <c r="L147" i="2"/>
  <c r="L143" i="2"/>
  <c r="L131" i="2"/>
  <c r="L127" i="2"/>
  <c r="L123" i="2"/>
  <c r="L110" i="2"/>
  <c r="L52" i="2"/>
  <c r="L20" i="2"/>
  <c r="L88" i="2"/>
  <c r="L80" i="2"/>
  <c r="L60" i="2"/>
  <c r="L48" i="2"/>
  <c r="L16" i="2"/>
  <c r="L108" i="2"/>
  <c r="L92" i="2"/>
  <c r="L68" i="2"/>
  <c r="L56" i="2"/>
  <c r="L24" i="2"/>
  <c r="E8" i="8"/>
  <c r="E9" i="5"/>
  <c r="E8" i="4"/>
  <c r="F8" i="4" s="1"/>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8" i="10"/>
  <c r="E8" i="9"/>
  <c r="E8" i="7"/>
  <c r="E8" i="6"/>
  <c r="E8" i="5"/>
  <c r="F364" i="5" l="1"/>
  <c r="H364" i="5"/>
  <c r="F366" i="5"/>
  <c r="F364" i="4"/>
  <c r="G364" i="4"/>
  <c r="I364" i="4" s="1"/>
  <c r="F366" i="4"/>
  <c r="I364" i="3"/>
  <c r="L364" i="3"/>
  <c r="L36" i="2"/>
  <c r="L163" i="2"/>
  <c r="L308" i="2"/>
  <c r="L259" i="2"/>
  <c r="L227" i="2"/>
  <c r="L141" i="2"/>
  <c r="L45" i="2"/>
  <c r="L159" i="2"/>
  <c r="L357" i="2"/>
  <c r="I223" i="2"/>
  <c r="I216" i="2"/>
  <c r="I248" i="2"/>
  <c r="L272" i="2"/>
  <c r="I204" i="2"/>
  <c r="L28" i="2"/>
  <c r="L50" i="2"/>
  <c r="L154" i="2"/>
  <c r="L26" i="2"/>
  <c r="L86" i="2"/>
  <c r="L124" i="2"/>
  <c r="L288" i="2"/>
  <c r="L286" i="2"/>
  <c r="I257" i="2"/>
  <c r="L263" i="2"/>
  <c r="I89" i="2"/>
  <c r="L57" i="2"/>
  <c r="L76" i="2"/>
  <c r="L100" i="2"/>
  <c r="L135" i="2"/>
  <c r="L214" i="2"/>
  <c r="L236" i="2"/>
  <c r="L268" i="2"/>
  <c r="L85" i="2"/>
  <c r="L170" i="2"/>
  <c r="L279" i="2"/>
  <c r="L63" i="2"/>
  <c r="L53" i="2"/>
  <c r="L207" i="2"/>
  <c r="L95" i="2"/>
  <c r="I297" i="2"/>
  <c r="L215" i="2"/>
  <c r="I324" i="2"/>
  <c r="L339" i="2"/>
  <c r="L222" i="2"/>
  <c r="L364" i="2"/>
  <c r="L325" i="2"/>
  <c r="L179" i="2"/>
  <c r="I304" i="2"/>
  <c r="I174" i="2"/>
  <c r="L11" i="2"/>
  <c r="L109" i="2"/>
  <c r="L283" i="2"/>
  <c r="L182" i="2"/>
  <c r="L46" i="2"/>
  <c r="L59" i="2"/>
  <c r="L231" i="2"/>
  <c r="L117" i="2"/>
  <c r="L199" i="2"/>
  <c r="L191" i="2"/>
  <c r="L311" i="2"/>
  <c r="L343" i="2"/>
  <c r="L354" i="2"/>
  <c r="I10" i="2"/>
  <c r="I220" i="2"/>
  <c r="I213" i="2"/>
  <c r="I184" i="2"/>
  <c r="I150" i="2"/>
  <c r="I218" i="2"/>
  <c r="I181" i="2"/>
  <c r="I203" i="2"/>
  <c r="I152" i="2"/>
  <c r="I96" i="2"/>
  <c r="I234" i="2"/>
  <c r="I230" i="2"/>
  <c r="I202" i="2"/>
  <c r="I162" i="2"/>
  <c r="I158" i="2"/>
  <c r="I84" i="2"/>
  <c r="I66" i="2"/>
  <c r="I40" i="2"/>
  <c r="I103" i="2"/>
  <c r="I72" i="2"/>
  <c r="I111" i="2"/>
  <c r="I107" i="2"/>
  <c r="I79" i="2"/>
  <c r="I75" i="2"/>
  <c r="I42" i="2"/>
  <c r="I225" i="2"/>
  <c r="I281" i="2"/>
  <c r="I360" i="2"/>
  <c r="I64" i="2"/>
  <c r="I314" i="2"/>
  <c r="I302" i="2"/>
  <c r="I253" i="2"/>
  <c r="I226" i="2"/>
  <c r="I189" i="2"/>
  <c r="I146" i="2"/>
  <c r="I91" i="2"/>
  <c r="I338" i="2"/>
  <c r="I306" i="2"/>
  <c r="I270" i="2"/>
  <c r="I238" i="2"/>
  <c r="I210" i="2"/>
  <c r="I176" i="2"/>
  <c r="I265" i="2"/>
  <c r="I261" i="2"/>
  <c r="I233" i="2"/>
  <c r="I197" i="2"/>
  <c r="I87" i="2"/>
  <c r="I83" i="2"/>
  <c r="I38" i="2"/>
  <c r="I119" i="2"/>
  <c r="I115" i="2"/>
  <c r="I99" i="2"/>
  <c r="I34" i="2"/>
  <c r="I106" i="2"/>
  <c r="I74" i="2"/>
  <c r="I44" i="2"/>
  <c r="I12" i="2"/>
  <c r="I254" i="2"/>
  <c r="I293" i="2"/>
  <c r="I301" i="2"/>
  <c r="I332" i="2"/>
  <c r="L21" i="2"/>
  <c r="I195" i="2"/>
  <c r="I219" i="2"/>
  <c r="I132" i="2"/>
  <c r="I166" i="2"/>
  <c r="I349" i="2"/>
  <c r="I345" i="2"/>
  <c r="I341" i="2"/>
  <c r="I309" i="2"/>
  <c r="I298" i="2"/>
  <c r="I224" i="2"/>
  <c r="I187" i="2"/>
  <c r="I180" i="2"/>
  <c r="I32" i="2"/>
  <c r="I208" i="2"/>
  <c r="I337" i="2"/>
  <c r="I305" i="2"/>
  <c r="I240" i="2"/>
  <c r="I185" i="2"/>
  <c r="I138" i="2"/>
  <c r="I273" i="2"/>
  <c r="I269" i="2"/>
  <c r="I241" i="2"/>
  <c r="I237" i="2"/>
  <c r="I205" i="2"/>
  <c r="I175" i="2"/>
  <c r="I167" i="2"/>
  <c r="I264" i="2"/>
  <c r="I232" i="2"/>
  <c r="I196" i="2"/>
  <c r="I70" i="2"/>
  <c r="I130" i="2"/>
  <c r="I126" i="2"/>
  <c r="I122" i="2"/>
  <c r="I151" i="2"/>
  <c r="I277" i="2"/>
  <c r="I285" i="2"/>
  <c r="I322" i="2"/>
  <c r="I344" i="2"/>
  <c r="I336" i="2"/>
  <c r="L81" i="2"/>
  <c r="L65" i="2"/>
  <c r="L113" i="2"/>
  <c r="L17" i="2"/>
  <c r="L61" i="2"/>
  <c r="L121" i="2"/>
  <c r="L93" i="2"/>
  <c r="L13" i="2"/>
  <c r="L49" i="2"/>
  <c r="L139" i="2"/>
  <c r="L171" i="2"/>
  <c r="L77" i="2"/>
  <c r="L29" i="2"/>
  <c r="L33" i="2"/>
  <c r="N364" i="9"/>
  <c r="O364" i="8"/>
  <c r="N364" i="7"/>
  <c r="O364" i="6"/>
  <c r="E8" i="3"/>
  <c r="L364" i="4" l="1"/>
  <c r="L264" i="2"/>
  <c r="L32" i="2"/>
  <c r="L298" i="2"/>
  <c r="L341" i="2"/>
  <c r="L166" i="2"/>
  <c r="L301" i="2"/>
  <c r="L44" i="2"/>
  <c r="L99" i="2"/>
  <c r="L83" i="2"/>
  <c r="L233" i="2"/>
  <c r="L176" i="2"/>
  <c r="L306" i="2"/>
  <c r="L189" i="2"/>
  <c r="L314" i="2"/>
  <c r="L42" i="2"/>
  <c r="L111" i="2"/>
  <c r="L66" i="2"/>
  <c r="L202" i="2"/>
  <c r="L152" i="2"/>
  <c r="L150" i="2"/>
  <c r="L248" i="2"/>
  <c r="L223" i="2"/>
  <c r="L130" i="2"/>
  <c r="L70" i="2"/>
  <c r="L185" i="2"/>
  <c r="L309" i="2"/>
  <c r="L132" i="2"/>
  <c r="L195" i="2"/>
  <c r="L293" i="2"/>
  <c r="L74" i="2"/>
  <c r="L115" i="2"/>
  <c r="L87" i="2"/>
  <c r="L261" i="2"/>
  <c r="L210" i="2"/>
  <c r="L338" i="2"/>
  <c r="L226" i="2"/>
  <c r="L360" i="2"/>
  <c r="L75" i="2"/>
  <c r="L72" i="2"/>
  <c r="L84" i="2"/>
  <c r="L230" i="2"/>
  <c r="L203" i="2"/>
  <c r="L184" i="2"/>
  <c r="L10" i="2"/>
  <c r="L366" i="2" s="1"/>
  <c r="I368" i="2" s="1"/>
  <c r="L324" i="2"/>
  <c r="L257" i="2"/>
  <c r="L277" i="2"/>
  <c r="L237" i="2"/>
  <c r="L151" i="2"/>
  <c r="L305" i="2"/>
  <c r="L322" i="2"/>
  <c r="L122" i="2"/>
  <c r="L196" i="2"/>
  <c r="L175" i="2"/>
  <c r="L269" i="2"/>
  <c r="L240" i="2"/>
  <c r="L337" i="2"/>
  <c r="L187" i="2"/>
  <c r="L349" i="2"/>
  <c r="L219" i="2"/>
  <c r="L254" i="2"/>
  <c r="L106" i="2"/>
  <c r="L119" i="2"/>
  <c r="L197" i="2"/>
  <c r="L265" i="2"/>
  <c r="L238" i="2"/>
  <c r="L91" i="2"/>
  <c r="L253" i="2"/>
  <c r="L281" i="2"/>
  <c r="L79" i="2"/>
  <c r="L103" i="2"/>
  <c r="L158" i="2"/>
  <c r="L234" i="2"/>
  <c r="L181" i="2"/>
  <c r="L213" i="2"/>
  <c r="L297" i="2"/>
  <c r="L138" i="2"/>
  <c r="L344" i="2"/>
  <c r="L167" i="2"/>
  <c r="L241" i="2"/>
  <c r="L180" i="2"/>
  <c r="L345" i="2"/>
  <c r="L336" i="2"/>
  <c r="L285" i="2"/>
  <c r="L126" i="2"/>
  <c r="L232" i="2"/>
  <c r="L205" i="2"/>
  <c r="L273" i="2"/>
  <c r="L208" i="2"/>
  <c r="L224" i="2"/>
  <c r="L332" i="2"/>
  <c r="L12" i="2"/>
  <c r="L34" i="2"/>
  <c r="L38" i="2"/>
  <c r="L270" i="2"/>
  <c r="L146" i="2"/>
  <c r="L302" i="2"/>
  <c r="L64" i="2"/>
  <c r="L225" i="2"/>
  <c r="L107" i="2"/>
  <c r="L40" i="2"/>
  <c r="L162" i="2"/>
  <c r="L96" i="2"/>
  <c r="L218" i="2"/>
  <c r="L220" i="2"/>
  <c r="L174" i="2"/>
  <c r="L304" i="2"/>
  <c r="L89" i="2"/>
  <c r="L204" i="2"/>
  <c r="L216" i="2"/>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L364" i="5" l="1"/>
  <c r="L366" i="5" s="1"/>
  <c r="J26" i="2"/>
  <c r="K26" i="2" s="1"/>
  <c r="M26" i="2" s="1"/>
  <c r="O26" i="2" s="1"/>
  <c r="J27" i="2"/>
  <c r="K27" i="2" s="1"/>
  <c r="M27" i="2" s="1"/>
  <c r="O27" i="2" s="1"/>
  <c r="J28" i="2"/>
  <c r="K28" i="2" s="1"/>
  <c r="M28" i="2" s="1"/>
  <c r="O28" i="2" s="1"/>
  <c r="J29" i="2"/>
  <c r="K29" i="2" s="1"/>
  <c r="M29" i="2" s="1"/>
  <c r="O29" i="2" s="1"/>
  <c r="J30" i="2"/>
  <c r="K30" i="2" s="1"/>
  <c r="M30" i="2" s="1"/>
  <c r="O30" i="2" s="1"/>
  <c r="J31" i="2"/>
  <c r="K31" i="2" s="1"/>
  <c r="M31" i="2" s="1"/>
  <c r="O31" i="2" s="1"/>
  <c r="J32" i="2"/>
  <c r="K32" i="2" s="1"/>
  <c r="M32" i="2" s="1"/>
  <c r="O32" i="2" s="1"/>
  <c r="J33" i="2"/>
  <c r="K33" i="2" s="1"/>
  <c r="M33" i="2" s="1"/>
  <c r="O33" i="2" s="1"/>
  <c r="J58" i="2"/>
  <c r="K58" i="2" s="1"/>
  <c r="M58" i="2" s="1"/>
  <c r="O58" i="2" s="1"/>
  <c r="J59" i="2"/>
  <c r="K59" i="2" s="1"/>
  <c r="M59" i="2" s="1"/>
  <c r="O59" i="2" s="1"/>
  <c r="J60" i="2"/>
  <c r="K60" i="2" s="1"/>
  <c r="M60" i="2" s="1"/>
  <c r="O60" i="2" s="1"/>
  <c r="J61" i="2"/>
  <c r="K61" i="2" s="1"/>
  <c r="M61" i="2" s="1"/>
  <c r="O61" i="2" s="1"/>
  <c r="J62" i="2"/>
  <c r="K62" i="2" s="1"/>
  <c r="M62" i="2" s="1"/>
  <c r="O62" i="2" s="1"/>
  <c r="J63" i="2"/>
  <c r="K63" i="2" s="1"/>
  <c r="M63" i="2" s="1"/>
  <c r="O63" i="2" s="1"/>
  <c r="J64" i="2"/>
  <c r="K64" i="2" s="1"/>
  <c r="M64" i="2" s="1"/>
  <c r="O64" i="2" s="1"/>
  <c r="J65" i="2"/>
  <c r="K65" i="2" s="1"/>
  <c r="M65" i="2" s="1"/>
  <c r="O65" i="2" s="1"/>
  <c r="J88" i="2"/>
  <c r="K88" i="2" s="1"/>
  <c r="M88" i="2" s="1"/>
  <c r="O88" i="2" s="1"/>
  <c r="J89" i="2"/>
  <c r="K89" i="2" s="1"/>
  <c r="M89" i="2" s="1"/>
  <c r="O89" i="2" s="1"/>
  <c r="J90" i="2"/>
  <c r="K90" i="2" s="1"/>
  <c r="M90" i="2" s="1"/>
  <c r="O90" i="2" s="1"/>
  <c r="J91" i="2"/>
  <c r="K91" i="2" s="1"/>
  <c r="M91" i="2" s="1"/>
  <c r="O91" i="2" s="1"/>
  <c r="J92" i="2"/>
  <c r="K92" i="2" s="1"/>
  <c r="M92" i="2" s="1"/>
  <c r="O92" i="2" s="1"/>
  <c r="J93" i="2"/>
  <c r="K93" i="2" s="1"/>
  <c r="M93" i="2" s="1"/>
  <c r="O93" i="2" s="1"/>
  <c r="J94" i="2"/>
  <c r="K94" i="2" s="1"/>
  <c r="M94" i="2" s="1"/>
  <c r="O94" i="2" s="1"/>
  <c r="J95" i="2"/>
  <c r="K95" i="2" s="1"/>
  <c r="M95" i="2" s="1"/>
  <c r="O95" i="2" s="1"/>
  <c r="J120" i="2"/>
  <c r="K120" i="2" s="1"/>
  <c r="M120" i="2" s="1"/>
  <c r="O120" i="2" s="1"/>
  <c r="J364" i="2"/>
  <c r="K364" i="2" s="1"/>
  <c r="M364" i="2" s="1"/>
  <c r="J9" i="2"/>
  <c r="K9" i="2" s="1"/>
  <c r="M9" i="2" s="1"/>
  <c r="O9" i="2" s="1"/>
  <c r="J34" i="2"/>
  <c r="K34" i="2" s="1"/>
  <c r="M34" i="2" s="1"/>
  <c r="O34" i="2" s="1"/>
  <c r="J35" i="2"/>
  <c r="K35" i="2" s="1"/>
  <c r="M35" i="2" s="1"/>
  <c r="O35" i="2" s="1"/>
  <c r="J36" i="2"/>
  <c r="K36" i="2" s="1"/>
  <c r="M36" i="2" s="1"/>
  <c r="O36" i="2" s="1"/>
  <c r="J37" i="2"/>
  <c r="K37" i="2" s="1"/>
  <c r="M37" i="2" s="1"/>
  <c r="O37" i="2" s="1"/>
  <c r="J38" i="2"/>
  <c r="K38" i="2" s="1"/>
  <c r="M38" i="2" s="1"/>
  <c r="O38" i="2" s="1"/>
  <c r="J39" i="2"/>
  <c r="K39" i="2" s="1"/>
  <c r="M39" i="2" s="1"/>
  <c r="O39" i="2" s="1"/>
  <c r="J10" i="2"/>
  <c r="K10" i="2" s="1"/>
  <c r="M10" i="2" s="1"/>
  <c r="O10" i="2" s="1"/>
  <c r="J12" i="2"/>
  <c r="K12" i="2" s="1"/>
  <c r="M12" i="2" s="1"/>
  <c r="O12" i="2" s="1"/>
  <c r="J14" i="2"/>
  <c r="K14" i="2" s="1"/>
  <c r="M14" i="2" s="1"/>
  <c r="O14" i="2" s="1"/>
  <c r="J16" i="2"/>
  <c r="K16" i="2" s="1"/>
  <c r="M16" i="2" s="1"/>
  <c r="O16" i="2" s="1"/>
  <c r="J19" i="2"/>
  <c r="K19" i="2" s="1"/>
  <c r="M19" i="2" s="1"/>
  <c r="O19" i="2" s="1"/>
  <c r="J23" i="2"/>
  <c r="K23" i="2" s="1"/>
  <c r="M23" i="2" s="1"/>
  <c r="O23" i="2" s="1"/>
  <c r="J43" i="2"/>
  <c r="K43" i="2" s="1"/>
  <c r="M43" i="2" s="1"/>
  <c r="O43" i="2" s="1"/>
  <c r="J47" i="2"/>
  <c r="K47" i="2" s="1"/>
  <c r="M47" i="2" s="1"/>
  <c r="O47" i="2" s="1"/>
  <c r="J69" i="2"/>
  <c r="K69" i="2" s="1"/>
  <c r="M69" i="2" s="1"/>
  <c r="O69" i="2" s="1"/>
  <c r="J74" i="2"/>
  <c r="K74" i="2" s="1"/>
  <c r="M74" i="2" s="1"/>
  <c r="O74" i="2" s="1"/>
  <c r="J78" i="2"/>
  <c r="K78" i="2" s="1"/>
  <c r="M78" i="2" s="1"/>
  <c r="O78" i="2" s="1"/>
  <c r="J96" i="2"/>
  <c r="K96" i="2" s="1"/>
  <c r="M96" i="2" s="1"/>
  <c r="O96" i="2" s="1"/>
  <c r="J100" i="2"/>
  <c r="K100" i="2" s="1"/>
  <c r="M100" i="2" s="1"/>
  <c r="O100" i="2" s="1"/>
  <c r="J105" i="2"/>
  <c r="K105" i="2" s="1"/>
  <c r="M105" i="2" s="1"/>
  <c r="O105" i="2" s="1"/>
  <c r="J109" i="2"/>
  <c r="K109" i="2" s="1"/>
  <c r="M109" i="2" s="1"/>
  <c r="O109" i="2" s="1"/>
  <c r="J138" i="2"/>
  <c r="K138" i="2" s="1"/>
  <c r="M138" i="2" s="1"/>
  <c r="O138" i="2" s="1"/>
  <c r="J139" i="2"/>
  <c r="K139" i="2" s="1"/>
  <c r="M139" i="2" s="1"/>
  <c r="O139" i="2" s="1"/>
  <c r="J140" i="2"/>
  <c r="K140" i="2" s="1"/>
  <c r="M140" i="2" s="1"/>
  <c r="O140" i="2" s="1"/>
  <c r="J141" i="2"/>
  <c r="K141" i="2" s="1"/>
  <c r="M141" i="2" s="1"/>
  <c r="O141" i="2" s="1"/>
  <c r="J142" i="2"/>
  <c r="K142" i="2" s="1"/>
  <c r="M142" i="2" s="1"/>
  <c r="O142" i="2" s="1"/>
  <c r="J143" i="2"/>
  <c r="K143" i="2" s="1"/>
  <c r="M143" i="2" s="1"/>
  <c r="O143" i="2" s="1"/>
  <c r="J144" i="2"/>
  <c r="K144" i="2" s="1"/>
  <c r="M144" i="2" s="1"/>
  <c r="O144" i="2" s="1"/>
  <c r="J145" i="2"/>
  <c r="K145" i="2" s="1"/>
  <c r="M145" i="2" s="1"/>
  <c r="O145" i="2" s="1"/>
  <c r="J146" i="2"/>
  <c r="K146" i="2" s="1"/>
  <c r="M146" i="2" s="1"/>
  <c r="O146" i="2" s="1"/>
  <c r="J147" i="2"/>
  <c r="K147" i="2" s="1"/>
  <c r="M147" i="2" s="1"/>
  <c r="O147" i="2" s="1"/>
  <c r="J148" i="2"/>
  <c r="K148" i="2" s="1"/>
  <c r="M148" i="2" s="1"/>
  <c r="O148" i="2" s="1"/>
  <c r="J149" i="2"/>
  <c r="K149" i="2" s="1"/>
  <c r="M149" i="2" s="1"/>
  <c r="O149" i="2" s="1"/>
  <c r="J150" i="2"/>
  <c r="K150" i="2" s="1"/>
  <c r="M150" i="2" s="1"/>
  <c r="O150" i="2" s="1"/>
  <c r="J151" i="2"/>
  <c r="K151" i="2" s="1"/>
  <c r="M151" i="2" s="1"/>
  <c r="O151" i="2" s="1"/>
  <c r="J18" i="2"/>
  <c r="K18" i="2" s="1"/>
  <c r="M18" i="2" s="1"/>
  <c r="O18" i="2" s="1"/>
  <c r="J22" i="2"/>
  <c r="K22" i="2" s="1"/>
  <c r="M22" i="2" s="1"/>
  <c r="O22" i="2" s="1"/>
  <c r="J41" i="2"/>
  <c r="K41" i="2" s="1"/>
  <c r="M41" i="2" s="1"/>
  <c r="O41" i="2" s="1"/>
  <c r="J42" i="2"/>
  <c r="K42" i="2" s="1"/>
  <c r="M42" i="2" s="1"/>
  <c r="O42" i="2" s="1"/>
  <c r="J46" i="2"/>
  <c r="K46" i="2" s="1"/>
  <c r="M46" i="2" s="1"/>
  <c r="O46" i="2" s="1"/>
  <c r="J68" i="2"/>
  <c r="K68" i="2" s="1"/>
  <c r="M68" i="2" s="1"/>
  <c r="O68" i="2" s="1"/>
  <c r="J73" i="2"/>
  <c r="K73" i="2" s="1"/>
  <c r="M73" i="2" s="1"/>
  <c r="O73" i="2" s="1"/>
  <c r="J77" i="2"/>
  <c r="K77" i="2" s="1"/>
  <c r="M77" i="2" s="1"/>
  <c r="O77" i="2" s="1"/>
  <c r="J99" i="2"/>
  <c r="K99" i="2" s="1"/>
  <c r="M99" i="2" s="1"/>
  <c r="O99" i="2" s="1"/>
  <c r="J103" i="2"/>
  <c r="K103" i="2" s="1"/>
  <c r="M103" i="2" s="1"/>
  <c r="O103" i="2" s="1"/>
  <c r="J104" i="2"/>
  <c r="K104" i="2" s="1"/>
  <c r="M104" i="2" s="1"/>
  <c r="O104" i="2" s="1"/>
  <c r="J108" i="2"/>
  <c r="K108" i="2" s="1"/>
  <c r="M108" i="2" s="1"/>
  <c r="O108" i="2" s="1"/>
  <c r="J11" i="2"/>
  <c r="K11" i="2" s="1"/>
  <c r="M11" i="2" s="1"/>
  <c r="O11" i="2" s="1"/>
  <c r="J40" i="2"/>
  <c r="K40" i="2" s="1"/>
  <c r="M40" i="2" s="1"/>
  <c r="O40" i="2" s="1"/>
  <c r="J44" i="2"/>
  <c r="K44" i="2" s="1"/>
  <c r="M44" i="2" s="1"/>
  <c r="O44" i="2" s="1"/>
  <c r="J48" i="2"/>
  <c r="K48" i="2" s="1"/>
  <c r="M48" i="2" s="1"/>
  <c r="O48" i="2" s="1"/>
  <c r="J50" i="2"/>
  <c r="K50" i="2" s="1"/>
  <c r="M50" i="2" s="1"/>
  <c r="O50" i="2" s="1"/>
  <c r="J52" i="2"/>
  <c r="K52" i="2" s="1"/>
  <c r="M52" i="2" s="1"/>
  <c r="O52" i="2" s="1"/>
  <c r="J54" i="2"/>
  <c r="K54" i="2" s="1"/>
  <c r="M54" i="2" s="1"/>
  <c r="O54" i="2" s="1"/>
  <c r="J56" i="2"/>
  <c r="K56" i="2" s="1"/>
  <c r="M56" i="2" s="1"/>
  <c r="O56" i="2" s="1"/>
  <c r="J82" i="2"/>
  <c r="K82" i="2" s="1"/>
  <c r="M82" i="2" s="1"/>
  <c r="O82" i="2" s="1"/>
  <c r="J86" i="2"/>
  <c r="K86" i="2" s="1"/>
  <c r="M86" i="2" s="1"/>
  <c r="O86" i="2" s="1"/>
  <c r="J130" i="2"/>
  <c r="K130" i="2" s="1"/>
  <c r="M130" i="2" s="1"/>
  <c r="O130" i="2" s="1"/>
  <c r="J131" i="2"/>
  <c r="K131" i="2" s="1"/>
  <c r="M131" i="2" s="1"/>
  <c r="O131" i="2" s="1"/>
  <c r="J132" i="2"/>
  <c r="K132" i="2" s="1"/>
  <c r="M132" i="2" s="1"/>
  <c r="O132" i="2" s="1"/>
  <c r="J133" i="2"/>
  <c r="K133" i="2" s="1"/>
  <c r="M133" i="2" s="1"/>
  <c r="O133" i="2" s="1"/>
  <c r="J134" i="2"/>
  <c r="K134" i="2" s="1"/>
  <c r="M134" i="2" s="1"/>
  <c r="O134" i="2" s="1"/>
  <c r="J135" i="2"/>
  <c r="K135" i="2" s="1"/>
  <c r="M135" i="2" s="1"/>
  <c r="O135" i="2" s="1"/>
  <c r="J136" i="2"/>
  <c r="K136" i="2" s="1"/>
  <c r="M136" i="2" s="1"/>
  <c r="O136" i="2" s="1"/>
  <c r="J137" i="2"/>
  <c r="K137" i="2" s="1"/>
  <c r="M137" i="2" s="1"/>
  <c r="O137" i="2" s="1"/>
  <c r="J176" i="2"/>
  <c r="K176" i="2" s="1"/>
  <c r="M176" i="2" s="1"/>
  <c r="O176" i="2" s="1"/>
  <c r="J177" i="2"/>
  <c r="K177" i="2" s="1"/>
  <c r="M177" i="2" s="1"/>
  <c r="O177" i="2" s="1"/>
  <c r="J178" i="2"/>
  <c r="K178" i="2" s="1"/>
  <c r="M178" i="2" s="1"/>
  <c r="O178" i="2" s="1"/>
  <c r="J179" i="2"/>
  <c r="K179" i="2" s="1"/>
  <c r="M179" i="2" s="1"/>
  <c r="O179" i="2" s="1"/>
  <c r="J180" i="2"/>
  <c r="K180" i="2" s="1"/>
  <c r="M180" i="2" s="1"/>
  <c r="O180" i="2" s="1"/>
  <c r="J181" i="2"/>
  <c r="K181" i="2" s="1"/>
  <c r="M181" i="2" s="1"/>
  <c r="O181" i="2" s="1"/>
  <c r="J182" i="2"/>
  <c r="K182" i="2" s="1"/>
  <c r="M182" i="2" s="1"/>
  <c r="O182" i="2" s="1"/>
  <c r="J183" i="2"/>
  <c r="K183" i="2" s="1"/>
  <c r="M183" i="2" s="1"/>
  <c r="O183" i="2" s="1"/>
  <c r="J184" i="2"/>
  <c r="K184" i="2" s="1"/>
  <c r="M184" i="2" s="1"/>
  <c r="O184" i="2" s="1"/>
  <c r="J210" i="2"/>
  <c r="K210" i="2" s="1"/>
  <c r="M210" i="2" s="1"/>
  <c r="O210" i="2" s="1"/>
  <c r="J211" i="2"/>
  <c r="K211" i="2" s="1"/>
  <c r="M211" i="2" s="1"/>
  <c r="O211" i="2" s="1"/>
  <c r="J212" i="2"/>
  <c r="K212" i="2" s="1"/>
  <c r="M212" i="2" s="1"/>
  <c r="O212" i="2" s="1"/>
  <c r="J213" i="2"/>
  <c r="K213" i="2" s="1"/>
  <c r="M213" i="2" s="1"/>
  <c r="O213" i="2" s="1"/>
  <c r="J214" i="2"/>
  <c r="K214" i="2" s="1"/>
  <c r="M214" i="2" s="1"/>
  <c r="O214" i="2" s="1"/>
  <c r="J215" i="2"/>
  <c r="K215" i="2" s="1"/>
  <c r="M215" i="2" s="1"/>
  <c r="O215" i="2" s="1"/>
  <c r="J216" i="2"/>
  <c r="K216" i="2" s="1"/>
  <c r="M216" i="2" s="1"/>
  <c r="O216" i="2" s="1"/>
  <c r="J217" i="2"/>
  <c r="K217" i="2" s="1"/>
  <c r="M217" i="2" s="1"/>
  <c r="O217" i="2" s="1"/>
  <c r="J242" i="2"/>
  <c r="K242" i="2" s="1"/>
  <c r="M242" i="2" s="1"/>
  <c r="O242" i="2" s="1"/>
  <c r="J243" i="2"/>
  <c r="K243" i="2" s="1"/>
  <c r="M243" i="2" s="1"/>
  <c r="O243" i="2" s="1"/>
  <c r="J244" i="2"/>
  <c r="K244" i="2" s="1"/>
  <c r="M244" i="2" s="1"/>
  <c r="O244" i="2" s="1"/>
  <c r="J245" i="2"/>
  <c r="K245" i="2" s="1"/>
  <c r="M245" i="2" s="1"/>
  <c r="O245" i="2" s="1"/>
  <c r="J246" i="2"/>
  <c r="K246" i="2" s="1"/>
  <c r="M246" i="2" s="1"/>
  <c r="O246" i="2" s="1"/>
  <c r="J247" i="2"/>
  <c r="K247" i="2" s="1"/>
  <c r="M247" i="2" s="1"/>
  <c r="O247" i="2" s="1"/>
  <c r="J248" i="2"/>
  <c r="K248" i="2" s="1"/>
  <c r="M248" i="2" s="1"/>
  <c r="O248" i="2" s="1"/>
  <c r="J249" i="2"/>
  <c r="K249" i="2" s="1"/>
  <c r="M249" i="2" s="1"/>
  <c r="O249" i="2" s="1"/>
  <c r="J274" i="2"/>
  <c r="K274" i="2" s="1"/>
  <c r="M274" i="2" s="1"/>
  <c r="O274" i="2" s="1"/>
  <c r="J17" i="2"/>
  <c r="K17" i="2" s="1"/>
  <c r="M17" i="2" s="1"/>
  <c r="O17" i="2" s="1"/>
  <c r="J21" i="2"/>
  <c r="K21" i="2" s="1"/>
  <c r="M21" i="2" s="1"/>
  <c r="O21" i="2" s="1"/>
  <c r="J25" i="2"/>
  <c r="K25" i="2" s="1"/>
  <c r="M25" i="2" s="1"/>
  <c r="O25" i="2" s="1"/>
  <c r="J66" i="2"/>
  <c r="K66" i="2" s="1"/>
  <c r="M66" i="2" s="1"/>
  <c r="O66" i="2" s="1"/>
  <c r="J70" i="2"/>
  <c r="K70" i="2" s="1"/>
  <c r="M70" i="2" s="1"/>
  <c r="O70" i="2" s="1"/>
  <c r="J72" i="2"/>
  <c r="K72" i="2" s="1"/>
  <c r="M72" i="2" s="1"/>
  <c r="O72" i="2" s="1"/>
  <c r="J76" i="2"/>
  <c r="K76" i="2" s="1"/>
  <c r="M76" i="2" s="1"/>
  <c r="O76" i="2" s="1"/>
  <c r="J81" i="2"/>
  <c r="K81" i="2" s="1"/>
  <c r="M81" i="2" s="1"/>
  <c r="O81" i="2" s="1"/>
  <c r="J85" i="2"/>
  <c r="K85" i="2" s="1"/>
  <c r="M85" i="2" s="1"/>
  <c r="O85" i="2" s="1"/>
  <c r="J97" i="2"/>
  <c r="K97" i="2" s="1"/>
  <c r="M97" i="2" s="1"/>
  <c r="O97" i="2" s="1"/>
  <c r="J101" i="2"/>
  <c r="K101" i="2" s="1"/>
  <c r="M101" i="2" s="1"/>
  <c r="O101" i="2" s="1"/>
  <c r="J107" i="2"/>
  <c r="K107" i="2" s="1"/>
  <c r="M107" i="2" s="1"/>
  <c r="O107" i="2" s="1"/>
  <c r="J111" i="2"/>
  <c r="K111" i="2" s="1"/>
  <c r="M111" i="2" s="1"/>
  <c r="O111" i="2" s="1"/>
  <c r="J113" i="2"/>
  <c r="K113" i="2" s="1"/>
  <c r="M113" i="2" s="1"/>
  <c r="O113" i="2" s="1"/>
  <c r="J115" i="2"/>
  <c r="K115" i="2" s="1"/>
  <c r="M115" i="2" s="1"/>
  <c r="O115" i="2" s="1"/>
  <c r="J117" i="2"/>
  <c r="K117" i="2" s="1"/>
  <c r="M117" i="2" s="1"/>
  <c r="O117" i="2" s="1"/>
  <c r="J119" i="2"/>
  <c r="K119" i="2" s="1"/>
  <c r="M119" i="2" s="1"/>
  <c r="O119" i="2" s="1"/>
  <c r="J121" i="2"/>
  <c r="K121" i="2" s="1"/>
  <c r="M121" i="2" s="1"/>
  <c r="O121" i="2" s="1"/>
  <c r="J123" i="2"/>
  <c r="K123" i="2" s="1"/>
  <c r="M123" i="2" s="1"/>
  <c r="O123" i="2" s="1"/>
  <c r="J125" i="2"/>
  <c r="K125" i="2" s="1"/>
  <c r="M125" i="2" s="1"/>
  <c r="O125" i="2" s="1"/>
  <c r="J127" i="2"/>
  <c r="K127" i="2" s="1"/>
  <c r="M127" i="2" s="1"/>
  <c r="O127" i="2" s="1"/>
  <c r="J129" i="2"/>
  <c r="K129" i="2" s="1"/>
  <c r="M129" i="2" s="1"/>
  <c r="O129" i="2" s="1"/>
  <c r="J185" i="2"/>
  <c r="K185" i="2" s="1"/>
  <c r="M185" i="2" s="1"/>
  <c r="O185" i="2" s="1"/>
  <c r="J186" i="2"/>
  <c r="K186" i="2" s="1"/>
  <c r="M186" i="2" s="1"/>
  <c r="O186" i="2" s="1"/>
  <c r="J187" i="2"/>
  <c r="K187" i="2" s="1"/>
  <c r="M187" i="2" s="1"/>
  <c r="O187" i="2" s="1"/>
  <c r="J188" i="2"/>
  <c r="K188" i="2" s="1"/>
  <c r="M188" i="2" s="1"/>
  <c r="O188" i="2" s="1"/>
  <c r="J189" i="2"/>
  <c r="K189" i="2" s="1"/>
  <c r="M189" i="2" s="1"/>
  <c r="O189" i="2" s="1"/>
  <c r="J190" i="2"/>
  <c r="K190" i="2" s="1"/>
  <c r="M190" i="2" s="1"/>
  <c r="O190" i="2" s="1"/>
  <c r="J191" i="2"/>
  <c r="K191" i="2" s="1"/>
  <c r="M191" i="2" s="1"/>
  <c r="O191" i="2" s="1"/>
  <c r="J192" i="2"/>
  <c r="K192" i="2" s="1"/>
  <c r="M192" i="2" s="1"/>
  <c r="O192" i="2" s="1"/>
  <c r="J193" i="2"/>
  <c r="K193" i="2" s="1"/>
  <c r="M193" i="2" s="1"/>
  <c r="O193" i="2" s="1"/>
  <c r="J218" i="2"/>
  <c r="K218" i="2" s="1"/>
  <c r="M218" i="2" s="1"/>
  <c r="O218" i="2" s="1"/>
  <c r="J219" i="2"/>
  <c r="K219" i="2" s="1"/>
  <c r="M219" i="2" s="1"/>
  <c r="O219" i="2" s="1"/>
  <c r="J220" i="2"/>
  <c r="K220" i="2" s="1"/>
  <c r="M220" i="2" s="1"/>
  <c r="O220" i="2" s="1"/>
  <c r="J221" i="2"/>
  <c r="K221" i="2" s="1"/>
  <c r="M221" i="2" s="1"/>
  <c r="O221" i="2" s="1"/>
  <c r="J222" i="2"/>
  <c r="K222" i="2" s="1"/>
  <c r="M222" i="2" s="1"/>
  <c r="O222" i="2" s="1"/>
  <c r="J223" i="2"/>
  <c r="K223" i="2" s="1"/>
  <c r="M223" i="2" s="1"/>
  <c r="O223" i="2" s="1"/>
  <c r="J224" i="2"/>
  <c r="K224" i="2" s="1"/>
  <c r="M224" i="2" s="1"/>
  <c r="O224" i="2" s="1"/>
  <c r="J225" i="2"/>
  <c r="K225" i="2" s="1"/>
  <c r="M225" i="2" s="1"/>
  <c r="O225" i="2" s="1"/>
  <c r="J250" i="2"/>
  <c r="K250" i="2" s="1"/>
  <c r="M250" i="2" s="1"/>
  <c r="O250" i="2" s="1"/>
  <c r="J251" i="2"/>
  <c r="K251" i="2" s="1"/>
  <c r="M251" i="2" s="1"/>
  <c r="O251" i="2" s="1"/>
  <c r="J252" i="2"/>
  <c r="K252" i="2" s="1"/>
  <c r="M252" i="2" s="1"/>
  <c r="O252" i="2" s="1"/>
  <c r="J253" i="2"/>
  <c r="K253" i="2" s="1"/>
  <c r="M253" i="2" s="1"/>
  <c r="O253" i="2" s="1"/>
  <c r="J254" i="2"/>
  <c r="K254" i="2" s="1"/>
  <c r="M254" i="2" s="1"/>
  <c r="O254" i="2" s="1"/>
  <c r="J255" i="2"/>
  <c r="K255" i="2" s="1"/>
  <c r="M255" i="2" s="1"/>
  <c r="O255" i="2" s="1"/>
  <c r="J256" i="2"/>
  <c r="K256" i="2" s="1"/>
  <c r="M256" i="2" s="1"/>
  <c r="O256" i="2" s="1"/>
  <c r="J257" i="2"/>
  <c r="K257" i="2" s="1"/>
  <c r="M257" i="2" s="1"/>
  <c r="O257" i="2" s="1"/>
  <c r="J286" i="2"/>
  <c r="K286" i="2" s="1"/>
  <c r="M286" i="2" s="1"/>
  <c r="O286" i="2" s="1"/>
  <c r="J287" i="2"/>
  <c r="K287" i="2" s="1"/>
  <c r="M287" i="2" s="1"/>
  <c r="O287" i="2" s="1"/>
  <c r="J288" i="2"/>
  <c r="K288" i="2" s="1"/>
  <c r="M288" i="2" s="1"/>
  <c r="O288" i="2" s="1"/>
  <c r="J289" i="2"/>
  <c r="K289" i="2" s="1"/>
  <c r="M289" i="2" s="1"/>
  <c r="O289" i="2" s="1"/>
  <c r="J20" i="2"/>
  <c r="K20" i="2" s="1"/>
  <c r="M20" i="2" s="1"/>
  <c r="O20" i="2" s="1"/>
  <c r="J45" i="2"/>
  <c r="K45" i="2" s="1"/>
  <c r="M45" i="2" s="1"/>
  <c r="O45" i="2" s="1"/>
  <c r="J53" i="2"/>
  <c r="K53" i="2" s="1"/>
  <c r="M53" i="2" s="1"/>
  <c r="O53" i="2" s="1"/>
  <c r="J98" i="2"/>
  <c r="K98" i="2" s="1"/>
  <c r="M98" i="2" s="1"/>
  <c r="O98" i="2" s="1"/>
  <c r="J116" i="2"/>
  <c r="K116" i="2" s="1"/>
  <c r="M116" i="2" s="1"/>
  <c r="O116" i="2" s="1"/>
  <c r="J124" i="2"/>
  <c r="K124" i="2" s="1"/>
  <c r="M124" i="2" s="1"/>
  <c r="O124" i="2" s="1"/>
  <c r="J162" i="2"/>
  <c r="K162" i="2" s="1"/>
  <c r="M162" i="2" s="1"/>
  <c r="O162" i="2" s="1"/>
  <c r="J166" i="2"/>
  <c r="K166" i="2" s="1"/>
  <c r="M166" i="2" s="1"/>
  <c r="O166" i="2" s="1"/>
  <c r="J170" i="2"/>
  <c r="K170" i="2" s="1"/>
  <c r="M170" i="2" s="1"/>
  <c r="O170" i="2" s="1"/>
  <c r="J174" i="2"/>
  <c r="K174" i="2" s="1"/>
  <c r="M174" i="2" s="1"/>
  <c r="O174" i="2" s="1"/>
  <c r="J194" i="2"/>
  <c r="K194" i="2" s="1"/>
  <c r="M194" i="2" s="1"/>
  <c r="O194" i="2" s="1"/>
  <c r="J196" i="2"/>
  <c r="K196" i="2" s="1"/>
  <c r="M196" i="2" s="1"/>
  <c r="O196" i="2" s="1"/>
  <c r="J198" i="2"/>
  <c r="K198" i="2" s="1"/>
  <c r="M198" i="2" s="1"/>
  <c r="O198" i="2" s="1"/>
  <c r="J200" i="2"/>
  <c r="K200" i="2" s="1"/>
  <c r="M200" i="2" s="1"/>
  <c r="O200" i="2" s="1"/>
  <c r="J203" i="2"/>
  <c r="K203" i="2" s="1"/>
  <c r="M203" i="2" s="1"/>
  <c r="O203" i="2" s="1"/>
  <c r="J207" i="2"/>
  <c r="K207" i="2" s="1"/>
  <c r="M207" i="2" s="1"/>
  <c r="O207" i="2" s="1"/>
  <c r="J227" i="2"/>
  <c r="K227" i="2" s="1"/>
  <c r="M227" i="2" s="1"/>
  <c r="O227" i="2" s="1"/>
  <c r="J229" i="2"/>
  <c r="K229" i="2" s="1"/>
  <c r="M229" i="2" s="1"/>
  <c r="O229" i="2" s="1"/>
  <c r="J231" i="2"/>
  <c r="K231" i="2" s="1"/>
  <c r="M231" i="2" s="1"/>
  <c r="O231" i="2" s="1"/>
  <c r="J233" i="2"/>
  <c r="K233" i="2" s="1"/>
  <c r="M233" i="2" s="1"/>
  <c r="O233" i="2" s="1"/>
  <c r="J237" i="2"/>
  <c r="K237" i="2" s="1"/>
  <c r="M237" i="2" s="1"/>
  <c r="O237" i="2" s="1"/>
  <c r="J241" i="2"/>
  <c r="K241" i="2" s="1"/>
  <c r="M241" i="2" s="1"/>
  <c r="O241" i="2" s="1"/>
  <c r="J258" i="2"/>
  <c r="K258" i="2" s="1"/>
  <c r="M258" i="2" s="1"/>
  <c r="O258" i="2" s="1"/>
  <c r="J260" i="2"/>
  <c r="K260" i="2" s="1"/>
  <c r="M260" i="2" s="1"/>
  <c r="O260" i="2" s="1"/>
  <c r="J262" i="2"/>
  <c r="K262" i="2" s="1"/>
  <c r="M262" i="2" s="1"/>
  <c r="O262" i="2" s="1"/>
  <c r="J264" i="2"/>
  <c r="K264" i="2" s="1"/>
  <c r="M264" i="2" s="1"/>
  <c r="O264" i="2" s="1"/>
  <c r="J267" i="2"/>
  <c r="K267" i="2" s="1"/>
  <c r="M267" i="2" s="1"/>
  <c r="O267" i="2" s="1"/>
  <c r="J271" i="2"/>
  <c r="K271" i="2" s="1"/>
  <c r="M271" i="2" s="1"/>
  <c r="O271" i="2" s="1"/>
  <c r="J292" i="2"/>
  <c r="K292" i="2" s="1"/>
  <c r="M292" i="2" s="1"/>
  <c r="O292" i="2" s="1"/>
  <c r="J296" i="2"/>
  <c r="K296" i="2" s="1"/>
  <c r="M296" i="2" s="1"/>
  <c r="O296" i="2" s="1"/>
  <c r="J300" i="2"/>
  <c r="K300" i="2" s="1"/>
  <c r="M300" i="2" s="1"/>
  <c r="O300" i="2" s="1"/>
  <c r="J318" i="2"/>
  <c r="K318" i="2" s="1"/>
  <c r="M318" i="2" s="1"/>
  <c r="O318" i="2" s="1"/>
  <c r="J319" i="2"/>
  <c r="K319" i="2" s="1"/>
  <c r="M319" i="2" s="1"/>
  <c r="O319" i="2" s="1"/>
  <c r="J320" i="2"/>
  <c r="K320" i="2" s="1"/>
  <c r="M320" i="2" s="1"/>
  <c r="O320" i="2" s="1"/>
  <c r="J321" i="2"/>
  <c r="K321" i="2" s="1"/>
  <c r="M321" i="2" s="1"/>
  <c r="O321" i="2" s="1"/>
  <c r="J350" i="2"/>
  <c r="K350" i="2" s="1"/>
  <c r="M350" i="2" s="1"/>
  <c r="O350" i="2" s="1"/>
  <c r="J351" i="2"/>
  <c r="K351" i="2" s="1"/>
  <c r="M351" i="2" s="1"/>
  <c r="O351" i="2" s="1"/>
  <c r="J352" i="2"/>
  <c r="K352" i="2" s="1"/>
  <c r="M352" i="2" s="1"/>
  <c r="O352" i="2" s="1"/>
  <c r="J353" i="2"/>
  <c r="K353" i="2" s="1"/>
  <c r="M353" i="2" s="1"/>
  <c r="O353" i="2" s="1"/>
  <c r="J354" i="2"/>
  <c r="K354" i="2" s="1"/>
  <c r="M354" i="2" s="1"/>
  <c r="O354" i="2" s="1"/>
  <c r="J355" i="2"/>
  <c r="K355" i="2" s="1"/>
  <c r="M355" i="2" s="1"/>
  <c r="O355" i="2" s="1"/>
  <c r="J356" i="2"/>
  <c r="K356" i="2" s="1"/>
  <c r="M356" i="2" s="1"/>
  <c r="O356" i="2" s="1"/>
  <c r="J357" i="2"/>
  <c r="K357" i="2" s="1"/>
  <c r="M357" i="2" s="1"/>
  <c r="O357" i="2" s="1"/>
  <c r="J358" i="2"/>
  <c r="K358" i="2" s="1"/>
  <c r="M358" i="2" s="1"/>
  <c r="O358" i="2" s="1"/>
  <c r="J359" i="2"/>
  <c r="K359" i="2" s="1"/>
  <c r="M359" i="2" s="1"/>
  <c r="O359" i="2" s="1"/>
  <c r="J360" i="2"/>
  <c r="K360" i="2" s="1"/>
  <c r="M360" i="2" s="1"/>
  <c r="O360" i="2" s="1"/>
  <c r="J361" i="2"/>
  <c r="K361" i="2" s="1"/>
  <c r="M361" i="2" s="1"/>
  <c r="O361" i="2" s="1"/>
  <c r="J362" i="2"/>
  <c r="K362" i="2" s="1"/>
  <c r="M362" i="2" s="1"/>
  <c r="O362" i="2" s="1"/>
  <c r="J363" i="2"/>
  <c r="K363" i="2" s="1"/>
  <c r="M363" i="2" s="1"/>
  <c r="O363" i="2" s="1"/>
  <c r="J112" i="2"/>
  <c r="K112" i="2" s="1"/>
  <c r="M112" i="2" s="1"/>
  <c r="O112" i="2" s="1"/>
  <c r="J199" i="2"/>
  <c r="K199" i="2" s="1"/>
  <c r="M199" i="2" s="1"/>
  <c r="O199" i="2" s="1"/>
  <c r="J209" i="2"/>
  <c r="K209" i="2" s="1"/>
  <c r="M209" i="2" s="1"/>
  <c r="O209" i="2" s="1"/>
  <c r="J15" i="2"/>
  <c r="K15" i="2" s="1"/>
  <c r="M15" i="2" s="1"/>
  <c r="O15" i="2" s="1"/>
  <c r="J51" i="2"/>
  <c r="K51" i="2" s="1"/>
  <c r="M51" i="2" s="1"/>
  <c r="O51" i="2" s="1"/>
  <c r="J67" i="2"/>
  <c r="K67" i="2" s="1"/>
  <c r="M67" i="2" s="1"/>
  <c r="O67" i="2" s="1"/>
  <c r="J75" i="2"/>
  <c r="K75" i="2" s="1"/>
  <c r="M75" i="2" s="1"/>
  <c r="O75" i="2" s="1"/>
  <c r="J80" i="2"/>
  <c r="K80" i="2" s="1"/>
  <c r="M80" i="2" s="1"/>
  <c r="O80" i="2" s="1"/>
  <c r="J84" i="2"/>
  <c r="K84" i="2" s="1"/>
  <c r="M84" i="2" s="1"/>
  <c r="O84" i="2" s="1"/>
  <c r="J106" i="2"/>
  <c r="K106" i="2" s="1"/>
  <c r="M106" i="2" s="1"/>
  <c r="O106" i="2" s="1"/>
  <c r="J114" i="2"/>
  <c r="K114" i="2" s="1"/>
  <c r="M114" i="2" s="1"/>
  <c r="O114" i="2" s="1"/>
  <c r="J122" i="2"/>
  <c r="K122" i="2" s="1"/>
  <c r="M122" i="2" s="1"/>
  <c r="O122" i="2" s="1"/>
  <c r="J153" i="2"/>
  <c r="K153" i="2" s="1"/>
  <c r="M153" i="2" s="1"/>
  <c r="O153" i="2" s="1"/>
  <c r="J155" i="2"/>
  <c r="K155" i="2" s="1"/>
  <c r="M155" i="2" s="1"/>
  <c r="O155" i="2" s="1"/>
  <c r="J157" i="2"/>
  <c r="K157" i="2" s="1"/>
  <c r="M157" i="2" s="1"/>
  <c r="O157" i="2" s="1"/>
  <c r="J159" i="2"/>
  <c r="K159" i="2" s="1"/>
  <c r="M159" i="2" s="1"/>
  <c r="O159" i="2" s="1"/>
  <c r="J161" i="2"/>
  <c r="K161" i="2" s="1"/>
  <c r="M161" i="2" s="1"/>
  <c r="O161" i="2" s="1"/>
  <c r="J165" i="2"/>
  <c r="K165" i="2" s="1"/>
  <c r="M165" i="2" s="1"/>
  <c r="O165" i="2" s="1"/>
  <c r="J169" i="2"/>
  <c r="K169" i="2" s="1"/>
  <c r="M169" i="2" s="1"/>
  <c r="O169" i="2" s="1"/>
  <c r="J173" i="2"/>
  <c r="K173" i="2" s="1"/>
  <c r="M173" i="2" s="1"/>
  <c r="O173" i="2" s="1"/>
  <c r="J202" i="2"/>
  <c r="K202" i="2" s="1"/>
  <c r="M202" i="2" s="1"/>
  <c r="O202" i="2" s="1"/>
  <c r="J206" i="2"/>
  <c r="K206" i="2" s="1"/>
  <c r="M206" i="2" s="1"/>
  <c r="O206" i="2" s="1"/>
  <c r="J236" i="2"/>
  <c r="K236" i="2" s="1"/>
  <c r="M236" i="2" s="1"/>
  <c r="O236" i="2" s="1"/>
  <c r="J240" i="2"/>
  <c r="K240" i="2" s="1"/>
  <c r="M240" i="2" s="1"/>
  <c r="O240" i="2" s="1"/>
  <c r="J266" i="2"/>
  <c r="K266" i="2" s="1"/>
  <c r="M266" i="2" s="1"/>
  <c r="O266" i="2" s="1"/>
  <c r="J270" i="2"/>
  <c r="K270" i="2" s="1"/>
  <c r="M270" i="2" s="1"/>
  <c r="O270" i="2" s="1"/>
  <c r="J275" i="2"/>
  <c r="K275" i="2" s="1"/>
  <c r="M275" i="2" s="1"/>
  <c r="O275" i="2" s="1"/>
  <c r="J276" i="2"/>
  <c r="K276" i="2" s="1"/>
  <c r="M276" i="2" s="1"/>
  <c r="O276" i="2" s="1"/>
  <c r="J277" i="2"/>
  <c r="K277" i="2" s="1"/>
  <c r="M277" i="2" s="1"/>
  <c r="O277" i="2" s="1"/>
  <c r="J278" i="2"/>
  <c r="K278" i="2" s="1"/>
  <c r="M278" i="2" s="1"/>
  <c r="O278" i="2" s="1"/>
  <c r="J279" i="2"/>
  <c r="K279" i="2" s="1"/>
  <c r="M279" i="2" s="1"/>
  <c r="O279" i="2" s="1"/>
  <c r="J280" i="2"/>
  <c r="K280" i="2" s="1"/>
  <c r="M280" i="2" s="1"/>
  <c r="O280" i="2" s="1"/>
  <c r="J281" i="2"/>
  <c r="K281" i="2" s="1"/>
  <c r="M281" i="2" s="1"/>
  <c r="O281" i="2" s="1"/>
  <c r="J282" i="2"/>
  <c r="K282" i="2" s="1"/>
  <c r="M282" i="2" s="1"/>
  <c r="O282" i="2" s="1"/>
  <c r="J283" i="2"/>
  <c r="K283" i="2" s="1"/>
  <c r="M283" i="2" s="1"/>
  <c r="O283" i="2" s="1"/>
  <c r="J284" i="2"/>
  <c r="K284" i="2" s="1"/>
  <c r="M284" i="2" s="1"/>
  <c r="O284" i="2" s="1"/>
  <c r="J285" i="2"/>
  <c r="K285" i="2" s="1"/>
  <c r="M285" i="2" s="1"/>
  <c r="O285" i="2" s="1"/>
  <c r="J291" i="2"/>
  <c r="K291" i="2" s="1"/>
  <c r="M291" i="2" s="1"/>
  <c r="O291" i="2" s="1"/>
  <c r="J295" i="2"/>
  <c r="K295" i="2" s="1"/>
  <c r="M295" i="2" s="1"/>
  <c r="O295" i="2" s="1"/>
  <c r="J299" i="2"/>
  <c r="K299" i="2" s="1"/>
  <c r="M299" i="2" s="1"/>
  <c r="O299" i="2" s="1"/>
  <c r="J322" i="2"/>
  <c r="K322" i="2" s="1"/>
  <c r="M322" i="2" s="1"/>
  <c r="O322" i="2" s="1"/>
  <c r="J323" i="2"/>
  <c r="K323" i="2" s="1"/>
  <c r="M323" i="2" s="1"/>
  <c r="O323" i="2" s="1"/>
  <c r="J324" i="2"/>
  <c r="K324" i="2" s="1"/>
  <c r="M324" i="2" s="1"/>
  <c r="O324" i="2" s="1"/>
  <c r="J325" i="2"/>
  <c r="K325" i="2" s="1"/>
  <c r="M325" i="2" s="1"/>
  <c r="O325" i="2" s="1"/>
  <c r="J326" i="2"/>
  <c r="K326" i="2" s="1"/>
  <c r="M326" i="2" s="1"/>
  <c r="O326" i="2" s="1"/>
  <c r="J327" i="2"/>
  <c r="K327" i="2" s="1"/>
  <c r="M327" i="2" s="1"/>
  <c r="O327" i="2" s="1"/>
  <c r="J328" i="2"/>
  <c r="K328" i="2" s="1"/>
  <c r="M328" i="2" s="1"/>
  <c r="O328" i="2" s="1"/>
  <c r="J329" i="2"/>
  <c r="K329" i="2" s="1"/>
  <c r="M329" i="2" s="1"/>
  <c r="O329" i="2" s="1"/>
  <c r="J330" i="2"/>
  <c r="K330" i="2" s="1"/>
  <c r="M330" i="2" s="1"/>
  <c r="O330" i="2" s="1"/>
  <c r="J331" i="2"/>
  <c r="K331" i="2" s="1"/>
  <c r="M331" i="2" s="1"/>
  <c r="O331" i="2" s="1"/>
  <c r="J332" i="2"/>
  <c r="K332" i="2" s="1"/>
  <c r="M332" i="2" s="1"/>
  <c r="O332" i="2" s="1"/>
  <c r="J333" i="2"/>
  <c r="K333" i="2" s="1"/>
  <c r="M333" i="2" s="1"/>
  <c r="O333" i="2" s="1"/>
  <c r="J8" i="2"/>
  <c r="K8" i="2" s="1"/>
  <c r="M8" i="2" s="1"/>
  <c r="J13" i="2"/>
  <c r="K13" i="2" s="1"/>
  <c r="M13" i="2" s="1"/>
  <c r="O13" i="2" s="1"/>
  <c r="J24" i="2"/>
  <c r="K24" i="2" s="1"/>
  <c r="M24" i="2" s="1"/>
  <c r="O24" i="2" s="1"/>
  <c r="J49" i="2"/>
  <c r="K49" i="2" s="1"/>
  <c r="M49" i="2" s="1"/>
  <c r="O49" i="2" s="1"/>
  <c r="J57" i="2"/>
  <c r="K57" i="2" s="1"/>
  <c r="M57" i="2" s="1"/>
  <c r="O57" i="2" s="1"/>
  <c r="J102" i="2"/>
  <c r="K102" i="2" s="1"/>
  <c r="M102" i="2" s="1"/>
  <c r="O102" i="2" s="1"/>
  <c r="J128" i="2"/>
  <c r="K128" i="2" s="1"/>
  <c r="M128" i="2" s="1"/>
  <c r="O128" i="2" s="1"/>
  <c r="J164" i="2"/>
  <c r="K164" i="2" s="1"/>
  <c r="M164" i="2" s="1"/>
  <c r="O164" i="2" s="1"/>
  <c r="J168" i="2"/>
  <c r="K168" i="2" s="1"/>
  <c r="M168" i="2" s="1"/>
  <c r="O168" i="2" s="1"/>
  <c r="J172" i="2"/>
  <c r="K172" i="2" s="1"/>
  <c r="M172" i="2" s="1"/>
  <c r="O172" i="2" s="1"/>
  <c r="J195" i="2"/>
  <c r="K195" i="2" s="1"/>
  <c r="M195" i="2" s="1"/>
  <c r="O195" i="2" s="1"/>
  <c r="J197" i="2"/>
  <c r="K197" i="2" s="1"/>
  <c r="M197" i="2" s="1"/>
  <c r="O197" i="2" s="1"/>
  <c r="J201" i="2"/>
  <c r="K201" i="2" s="1"/>
  <c r="M201" i="2" s="1"/>
  <c r="O201" i="2" s="1"/>
  <c r="J205" i="2"/>
  <c r="K205" i="2" s="1"/>
  <c r="M205" i="2" s="1"/>
  <c r="O205" i="2" s="1"/>
  <c r="J226" i="2"/>
  <c r="K226" i="2" s="1"/>
  <c r="M226" i="2" s="1"/>
  <c r="O226" i="2" s="1"/>
  <c r="J71" i="2"/>
  <c r="K71" i="2" s="1"/>
  <c r="M71" i="2" s="1"/>
  <c r="O71" i="2" s="1"/>
  <c r="J126" i="2"/>
  <c r="K126" i="2" s="1"/>
  <c r="M126" i="2" s="1"/>
  <c r="O126" i="2" s="1"/>
  <c r="J158" i="2"/>
  <c r="K158" i="2" s="1"/>
  <c r="M158" i="2" s="1"/>
  <c r="O158" i="2" s="1"/>
  <c r="J163" i="2"/>
  <c r="K163" i="2" s="1"/>
  <c r="M163" i="2" s="1"/>
  <c r="O163" i="2" s="1"/>
  <c r="J171" i="2"/>
  <c r="K171" i="2" s="1"/>
  <c r="M171" i="2" s="1"/>
  <c r="O171" i="2" s="1"/>
  <c r="J208" i="2"/>
  <c r="K208" i="2" s="1"/>
  <c r="M208" i="2" s="1"/>
  <c r="O208" i="2" s="1"/>
  <c r="J230" i="2"/>
  <c r="K230" i="2" s="1"/>
  <c r="M230" i="2" s="1"/>
  <c r="O230" i="2" s="1"/>
  <c r="J261" i="2"/>
  <c r="K261" i="2" s="1"/>
  <c r="M261" i="2" s="1"/>
  <c r="O261" i="2" s="1"/>
  <c r="J268" i="2"/>
  <c r="K268" i="2" s="1"/>
  <c r="M268" i="2" s="1"/>
  <c r="O268" i="2" s="1"/>
  <c r="J272" i="2"/>
  <c r="K272" i="2" s="1"/>
  <c r="M272" i="2" s="1"/>
  <c r="O272" i="2" s="1"/>
  <c r="J290" i="2"/>
  <c r="K290" i="2" s="1"/>
  <c r="M290" i="2" s="1"/>
  <c r="O290" i="2" s="1"/>
  <c r="J294" i="2"/>
  <c r="K294" i="2" s="1"/>
  <c r="M294" i="2" s="1"/>
  <c r="O294" i="2" s="1"/>
  <c r="J298" i="2"/>
  <c r="K298" i="2" s="1"/>
  <c r="M298" i="2" s="1"/>
  <c r="O298" i="2" s="1"/>
  <c r="J308" i="2"/>
  <c r="K308" i="2" s="1"/>
  <c r="M308" i="2" s="1"/>
  <c r="O308" i="2" s="1"/>
  <c r="J312" i="2"/>
  <c r="K312" i="2" s="1"/>
  <c r="M312" i="2" s="1"/>
  <c r="O312" i="2" s="1"/>
  <c r="J316" i="2"/>
  <c r="K316" i="2" s="1"/>
  <c r="M316" i="2" s="1"/>
  <c r="O316" i="2" s="1"/>
  <c r="J338" i="2"/>
  <c r="K338" i="2" s="1"/>
  <c r="M338" i="2" s="1"/>
  <c r="O338" i="2" s="1"/>
  <c r="J342" i="2"/>
  <c r="K342" i="2" s="1"/>
  <c r="M342" i="2" s="1"/>
  <c r="O342" i="2" s="1"/>
  <c r="J346" i="2"/>
  <c r="K346" i="2" s="1"/>
  <c r="M346" i="2" s="1"/>
  <c r="O346" i="2" s="1"/>
  <c r="J265" i="2"/>
  <c r="K265" i="2" s="1"/>
  <c r="M265" i="2" s="1"/>
  <c r="O265" i="2" s="1"/>
  <c r="J273" i="2"/>
  <c r="K273" i="2" s="1"/>
  <c r="M273" i="2" s="1"/>
  <c r="O273" i="2" s="1"/>
  <c r="J297" i="2"/>
  <c r="K297" i="2" s="1"/>
  <c r="M297" i="2" s="1"/>
  <c r="O297" i="2" s="1"/>
  <c r="J310" i="2"/>
  <c r="K310" i="2" s="1"/>
  <c r="M310" i="2" s="1"/>
  <c r="O310" i="2" s="1"/>
  <c r="J314" i="2"/>
  <c r="K314" i="2" s="1"/>
  <c r="M314" i="2" s="1"/>
  <c r="O314" i="2" s="1"/>
  <c r="J340" i="2"/>
  <c r="K340" i="2" s="1"/>
  <c r="M340" i="2" s="1"/>
  <c r="O340" i="2" s="1"/>
  <c r="J344" i="2"/>
  <c r="K344" i="2" s="1"/>
  <c r="M344" i="2" s="1"/>
  <c r="O344" i="2" s="1"/>
  <c r="J348" i="2"/>
  <c r="K348" i="2" s="1"/>
  <c r="M348" i="2" s="1"/>
  <c r="O348" i="2" s="1"/>
  <c r="J87" i="2"/>
  <c r="K87" i="2" s="1"/>
  <c r="M87" i="2" s="1"/>
  <c r="O87" i="2" s="1"/>
  <c r="J263" i="2"/>
  <c r="K263" i="2" s="1"/>
  <c r="M263" i="2" s="1"/>
  <c r="O263" i="2" s="1"/>
  <c r="J303" i="2"/>
  <c r="K303" i="2" s="1"/>
  <c r="M303" i="2" s="1"/>
  <c r="O303" i="2" s="1"/>
  <c r="J317" i="2"/>
  <c r="K317" i="2" s="1"/>
  <c r="M317" i="2" s="1"/>
  <c r="O317" i="2" s="1"/>
  <c r="J336" i="2"/>
  <c r="K336" i="2" s="1"/>
  <c r="M336" i="2" s="1"/>
  <c r="O336" i="2" s="1"/>
  <c r="J339" i="2"/>
  <c r="K339" i="2" s="1"/>
  <c r="M339" i="2" s="1"/>
  <c r="O339" i="2" s="1"/>
  <c r="J343" i="2"/>
  <c r="K343" i="2" s="1"/>
  <c r="M343" i="2" s="1"/>
  <c r="O343" i="2" s="1"/>
  <c r="J347" i="2"/>
  <c r="K347" i="2" s="1"/>
  <c r="M347" i="2" s="1"/>
  <c r="O347" i="2" s="1"/>
  <c r="J79" i="2"/>
  <c r="K79" i="2" s="1"/>
  <c r="M79" i="2" s="1"/>
  <c r="O79" i="2" s="1"/>
  <c r="J156" i="2"/>
  <c r="K156" i="2" s="1"/>
  <c r="M156" i="2" s="1"/>
  <c r="O156" i="2" s="1"/>
  <c r="J228" i="2"/>
  <c r="K228" i="2" s="1"/>
  <c r="M228" i="2" s="1"/>
  <c r="O228" i="2" s="1"/>
  <c r="J235" i="2"/>
  <c r="K235" i="2" s="1"/>
  <c r="M235" i="2" s="1"/>
  <c r="O235" i="2" s="1"/>
  <c r="J239" i="2"/>
  <c r="K239" i="2" s="1"/>
  <c r="M239" i="2" s="1"/>
  <c r="O239" i="2" s="1"/>
  <c r="J259" i="2"/>
  <c r="K259" i="2" s="1"/>
  <c r="M259" i="2" s="1"/>
  <c r="O259" i="2" s="1"/>
  <c r="J302" i="2"/>
  <c r="K302" i="2" s="1"/>
  <c r="M302" i="2" s="1"/>
  <c r="O302" i="2" s="1"/>
  <c r="J304" i="2"/>
  <c r="K304" i="2" s="1"/>
  <c r="M304" i="2" s="1"/>
  <c r="O304" i="2" s="1"/>
  <c r="J307" i="2"/>
  <c r="K307" i="2" s="1"/>
  <c r="M307" i="2" s="1"/>
  <c r="O307" i="2" s="1"/>
  <c r="J311" i="2"/>
  <c r="K311" i="2" s="1"/>
  <c r="M311" i="2" s="1"/>
  <c r="O311" i="2" s="1"/>
  <c r="J315" i="2"/>
  <c r="K315" i="2" s="1"/>
  <c r="M315" i="2" s="1"/>
  <c r="O315" i="2" s="1"/>
  <c r="J335" i="2"/>
  <c r="K335" i="2" s="1"/>
  <c r="M335" i="2" s="1"/>
  <c r="O335" i="2" s="1"/>
  <c r="J337" i="2"/>
  <c r="K337" i="2" s="1"/>
  <c r="M337" i="2" s="1"/>
  <c r="O337" i="2" s="1"/>
  <c r="J341" i="2"/>
  <c r="K341" i="2" s="1"/>
  <c r="M341" i="2" s="1"/>
  <c r="O341" i="2" s="1"/>
  <c r="J345" i="2"/>
  <c r="K345" i="2" s="1"/>
  <c r="M345" i="2" s="1"/>
  <c r="O345" i="2" s="1"/>
  <c r="J349" i="2"/>
  <c r="K349" i="2" s="1"/>
  <c r="M349" i="2" s="1"/>
  <c r="O349" i="2" s="1"/>
  <c r="J83" i="2"/>
  <c r="K83" i="2" s="1"/>
  <c r="M83" i="2" s="1"/>
  <c r="O83" i="2" s="1"/>
  <c r="J110" i="2"/>
  <c r="K110" i="2" s="1"/>
  <c r="M110" i="2" s="1"/>
  <c r="O110" i="2" s="1"/>
  <c r="J154" i="2"/>
  <c r="K154" i="2" s="1"/>
  <c r="M154" i="2" s="1"/>
  <c r="O154" i="2" s="1"/>
  <c r="J167" i="2"/>
  <c r="K167" i="2" s="1"/>
  <c r="M167" i="2" s="1"/>
  <c r="O167" i="2" s="1"/>
  <c r="J175" i="2"/>
  <c r="K175" i="2" s="1"/>
  <c r="M175" i="2" s="1"/>
  <c r="O175" i="2" s="1"/>
  <c r="J204" i="2"/>
  <c r="K204" i="2" s="1"/>
  <c r="M204" i="2" s="1"/>
  <c r="O204" i="2" s="1"/>
  <c r="J269" i="2"/>
  <c r="K269" i="2" s="1"/>
  <c r="M269" i="2" s="1"/>
  <c r="O269" i="2" s="1"/>
  <c r="J293" i="2"/>
  <c r="K293" i="2" s="1"/>
  <c r="M293" i="2" s="1"/>
  <c r="O293" i="2" s="1"/>
  <c r="J301" i="2"/>
  <c r="K301" i="2" s="1"/>
  <c r="M301" i="2" s="1"/>
  <c r="O301" i="2" s="1"/>
  <c r="J306" i="2"/>
  <c r="K306" i="2" s="1"/>
  <c r="M306" i="2" s="1"/>
  <c r="O306" i="2" s="1"/>
  <c r="J55" i="2"/>
  <c r="K55" i="2" s="1"/>
  <c r="M55" i="2" s="1"/>
  <c r="O55" i="2" s="1"/>
  <c r="J118" i="2"/>
  <c r="K118" i="2" s="1"/>
  <c r="M118" i="2" s="1"/>
  <c r="O118" i="2" s="1"/>
  <c r="J152" i="2"/>
  <c r="K152" i="2" s="1"/>
  <c r="M152" i="2" s="1"/>
  <c r="O152" i="2" s="1"/>
  <c r="J160" i="2"/>
  <c r="K160" i="2" s="1"/>
  <c r="M160" i="2" s="1"/>
  <c r="O160" i="2" s="1"/>
  <c r="J232" i="2"/>
  <c r="K232" i="2" s="1"/>
  <c r="M232" i="2" s="1"/>
  <c r="O232" i="2" s="1"/>
  <c r="J234" i="2"/>
  <c r="K234" i="2" s="1"/>
  <c r="M234" i="2" s="1"/>
  <c r="O234" i="2" s="1"/>
  <c r="J238" i="2"/>
  <c r="K238" i="2" s="1"/>
  <c r="M238" i="2" s="1"/>
  <c r="O238" i="2" s="1"/>
  <c r="J305" i="2"/>
  <c r="K305" i="2" s="1"/>
  <c r="M305" i="2" s="1"/>
  <c r="O305" i="2" s="1"/>
  <c r="J309" i="2"/>
  <c r="K309" i="2" s="1"/>
  <c r="M309" i="2" s="1"/>
  <c r="O309" i="2" s="1"/>
  <c r="J313" i="2"/>
  <c r="K313" i="2" s="1"/>
  <c r="M313" i="2" s="1"/>
  <c r="O313" i="2" s="1"/>
  <c r="J334" i="2"/>
  <c r="K334" i="2" s="1"/>
  <c r="M334" i="2" s="1"/>
  <c r="O334" i="2" s="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M366" i="2" l="1"/>
  <c r="O8" i="2"/>
  <c r="O364" i="2"/>
  <c r="N364" i="3"/>
  <c r="F368" i="3"/>
  <c r="F368" i="10"/>
  <c r="H6" i="10"/>
  <c r="I6" i="10" s="1"/>
  <c r="J6" i="10" s="1"/>
  <c r="K6" i="10" s="1"/>
  <c r="L6" i="10" s="1"/>
  <c r="M6" i="10" s="1"/>
  <c r="H6" i="9"/>
  <c r="I6" i="9" s="1"/>
  <c r="J6" i="9" s="1"/>
  <c r="K6" i="9" s="1"/>
  <c r="L6" i="9" s="1"/>
  <c r="M6" i="9" s="1"/>
  <c r="H6" i="8"/>
  <c r="I6" i="8" s="1"/>
  <c r="J6" i="8" s="1"/>
  <c r="K6" i="8" s="1"/>
  <c r="L6" i="8" s="1"/>
  <c r="M6" i="8" s="1"/>
  <c r="H6" i="7"/>
  <c r="I6" i="7" s="1"/>
  <c r="J6" i="7" s="1"/>
  <c r="K6" i="7" s="1"/>
  <c r="L6" i="7" s="1"/>
  <c r="M6" i="7" s="1"/>
  <c r="H6" i="6"/>
  <c r="I6" i="6" s="1"/>
  <c r="J6" i="6" s="1"/>
  <c r="K6" i="6" s="1"/>
  <c r="L6" i="6" s="1"/>
  <c r="M6" i="6" s="1"/>
  <c r="H6" i="5"/>
  <c r="I6" i="5" s="1"/>
  <c r="J6" i="5" s="1"/>
  <c r="K6" i="5" s="1"/>
  <c r="L6" i="5" s="1"/>
  <c r="M6" i="5" s="1"/>
  <c r="H6" i="4"/>
  <c r="I6" i="4" s="1"/>
  <c r="J6" i="4" s="1"/>
  <c r="K6" i="4" s="1"/>
  <c r="L6" i="4" s="1"/>
  <c r="M6" i="4" s="1"/>
  <c r="H6" i="3"/>
  <c r="I6" i="3" s="1"/>
  <c r="J6" i="3" s="1"/>
  <c r="K6" i="3" s="1"/>
  <c r="L6" i="3" s="1"/>
  <c r="M6" i="3" s="1"/>
  <c r="H6" i="2"/>
  <c r="I6" i="2" s="1"/>
  <c r="J6" i="2" s="1"/>
  <c r="K6" i="2" s="1"/>
  <c r="L6" i="2" s="1"/>
  <c r="M6" i="2" s="1"/>
  <c r="F368" i="6"/>
  <c r="F368" i="5"/>
  <c r="F368" i="9"/>
  <c r="F368" i="7"/>
  <c r="F368" i="4"/>
  <c r="H6" i="1"/>
  <c r="I6" i="1" s="1"/>
  <c r="J6" i="1" s="1"/>
  <c r="K6" i="1" s="1"/>
  <c r="L6" i="1" s="1"/>
  <c r="M6" i="1" s="1"/>
  <c r="F368" i="8"/>
  <c r="F368" i="1" l="1"/>
  <c r="F368" i="2"/>
  <c r="G10" i="8"/>
  <c r="H13" i="8"/>
  <c r="G12" i="8"/>
  <c r="G8" i="8"/>
  <c r="F8" i="8"/>
  <c r="F12" i="8"/>
  <c r="F9" i="8"/>
  <c r="F13" i="8"/>
  <c r="F17" i="8"/>
  <c r="F22" i="8"/>
  <c r="F26" i="8"/>
  <c r="F27" i="8"/>
  <c r="F28" i="8"/>
  <c r="F32" i="8"/>
  <c r="F36" i="8"/>
  <c r="F40" i="8"/>
  <c r="F44" i="8"/>
  <c r="F15" i="8"/>
  <c r="F20" i="8"/>
  <c r="F30" i="8"/>
  <c r="F38" i="8"/>
  <c r="F46" i="8"/>
  <c r="F53" i="8"/>
  <c r="F55" i="8"/>
  <c r="F67" i="8"/>
  <c r="F69" i="8"/>
  <c r="F71" i="8"/>
  <c r="F73" i="8"/>
  <c r="F75" i="8"/>
  <c r="F77" i="8"/>
  <c r="F99" i="8"/>
  <c r="F101" i="8"/>
  <c r="F103" i="8"/>
  <c r="F105" i="8"/>
  <c r="F108" i="8"/>
  <c r="F110" i="8"/>
  <c r="F112" i="8"/>
  <c r="F114" i="8"/>
  <c r="F128" i="8"/>
  <c r="F130" i="8"/>
  <c r="F132" i="8"/>
  <c r="F134" i="8"/>
  <c r="F145" i="8"/>
  <c r="F147" i="8"/>
  <c r="F149" i="8"/>
  <c r="F151" i="8"/>
  <c r="F153" i="8"/>
  <c r="F155" i="8"/>
  <c r="F24" i="8"/>
  <c r="F49" i="8"/>
  <c r="F59" i="8"/>
  <c r="F91" i="8"/>
  <c r="F119" i="8"/>
  <c r="F142" i="8"/>
  <c r="F158" i="8"/>
  <c r="F172" i="8"/>
  <c r="F181" i="8"/>
  <c r="F51" i="8"/>
  <c r="F58" i="8"/>
  <c r="F62" i="8"/>
  <c r="F64" i="8"/>
  <c r="F66" i="8"/>
  <c r="F89" i="8"/>
  <c r="F95" i="8"/>
  <c r="F106" i="8"/>
  <c r="F125" i="8"/>
  <c r="F137" i="8"/>
  <c r="F139" i="8"/>
  <c r="F171" i="8"/>
  <c r="F183" i="8"/>
  <c r="F185" i="8"/>
  <c r="F190" i="8"/>
  <c r="F200" i="8"/>
  <c r="F241" i="8"/>
  <c r="F78" i="8"/>
  <c r="F82" i="8"/>
  <c r="F88" i="8"/>
  <c r="F177" i="8"/>
  <c r="F205" i="8"/>
  <c r="F213" i="8"/>
  <c r="F230" i="8"/>
  <c r="F237" i="8"/>
  <c r="F266" i="8"/>
  <c r="F270" i="8"/>
  <c r="F279" i="8"/>
  <c r="F284" i="8"/>
  <c r="F293" i="8"/>
  <c r="F19" i="8"/>
  <c r="F42" i="8"/>
  <c r="F93" i="8"/>
  <c r="F117" i="8"/>
  <c r="F123" i="8"/>
  <c r="F160" i="8"/>
  <c r="F166" i="8"/>
  <c r="F168" i="8"/>
  <c r="F180" i="8"/>
  <c r="F214" i="8"/>
  <c r="F215" i="8"/>
  <c r="F216" i="8"/>
  <c r="F228" i="8"/>
  <c r="F80" i="8"/>
  <c r="F84" i="8"/>
  <c r="F86" i="8"/>
  <c r="F121" i="8"/>
  <c r="F170" i="8"/>
  <c r="F184" i="8"/>
  <c r="F196" i="8"/>
  <c r="F204" i="8"/>
  <c r="F218" i="8"/>
  <c r="F227" i="8"/>
  <c r="F245" i="8"/>
  <c r="F248" i="8"/>
  <c r="F252" i="8"/>
  <c r="F257" i="8"/>
  <c r="F274" i="8"/>
  <c r="F52" i="8"/>
  <c r="F261" i="8"/>
  <c r="F278" i="8"/>
  <c r="F289" i="8"/>
  <c r="F34" i="8"/>
  <c r="F174" i="8"/>
  <c r="F179" i="8"/>
  <c r="F195" i="8"/>
  <c r="F203" i="8"/>
  <c r="F221" i="8"/>
  <c r="F224" i="8"/>
  <c r="F251" i="8"/>
  <c r="F265" i="8"/>
  <c r="F273" i="8"/>
  <c r="F283" i="8"/>
  <c r="F297" i="8"/>
  <c r="F329" i="8"/>
  <c r="F333" i="8"/>
  <c r="F348" i="8"/>
  <c r="F167" i="8"/>
  <c r="F188" i="8"/>
  <c r="F210" i="8"/>
  <c r="F308" i="8"/>
  <c r="F98" i="8"/>
  <c r="F163" i="8"/>
  <c r="F198" i="8"/>
  <c r="F233" i="8"/>
  <c r="F236" i="8"/>
  <c r="F244" i="8"/>
  <c r="F260" i="8"/>
  <c r="F292" i="8"/>
  <c r="F299" i="8"/>
  <c r="F301" i="8"/>
  <c r="F305" i="8"/>
  <c r="F309" i="8"/>
  <c r="F362" i="8"/>
  <c r="F176" i="8"/>
  <c r="F304" i="8"/>
  <c r="F361" i="8"/>
  <c r="F96" i="8"/>
  <c r="F161" i="8"/>
  <c r="F239" i="8"/>
  <c r="F247" i="8"/>
  <c r="F250" i="8"/>
  <c r="F269" i="8"/>
  <c r="F277" i="8"/>
  <c r="F282" i="8"/>
  <c r="F298" i="8"/>
  <c r="F312" i="8"/>
  <c r="F316" i="8"/>
  <c r="F320" i="8"/>
  <c r="F324" i="8"/>
  <c r="F343" i="8"/>
  <c r="F353" i="8"/>
  <c r="F357" i="8"/>
  <c r="F11" i="8"/>
  <c r="F207" i="8"/>
  <c r="F256" i="8"/>
  <c r="F288" i="8"/>
  <c r="F300" i="8"/>
  <c r="F311" i="8"/>
  <c r="F338" i="8"/>
  <c r="F342" i="8"/>
  <c r="F332" i="8"/>
  <c r="F315" i="8"/>
  <c r="F328" i="8"/>
  <c r="F306" i="8"/>
  <c r="F159" i="8"/>
  <c r="F345" i="8"/>
  <c r="F322" i="8"/>
  <c r="F290" i="8"/>
  <c r="F234" i="8"/>
  <c r="F202" i="8"/>
  <c r="F116" i="8"/>
  <c r="F259" i="8"/>
  <c r="F339" i="8"/>
  <c r="F295" i="8"/>
  <c r="F255" i="8"/>
  <c r="F209" i="8"/>
  <c r="F92" i="8"/>
  <c r="F340" i="8"/>
  <c r="F253" i="8"/>
  <c r="F354" i="8"/>
  <c r="F327" i="8"/>
  <c r="F313" i="8"/>
  <c r="F276" i="8"/>
  <c r="F249" i="8"/>
  <c r="F201" i="8"/>
  <c r="F113" i="8"/>
  <c r="F225" i="8"/>
  <c r="F189" i="8"/>
  <c r="F146" i="8"/>
  <c r="F115" i="8"/>
  <c r="F70" i="8"/>
  <c r="F165" i="8"/>
  <c r="F246" i="8"/>
  <c r="F206" i="8"/>
  <c r="F154" i="8"/>
  <c r="F97" i="8"/>
  <c r="F39" i="8"/>
  <c r="F178" i="8"/>
  <c r="F148" i="8"/>
  <c r="F122" i="8"/>
  <c r="F72" i="8"/>
  <c r="F47" i="8"/>
  <c r="F16" i="8"/>
  <c r="F85" i="8"/>
  <c r="F60" i="8"/>
  <c r="F23" i="8"/>
  <c r="F319" i="8"/>
  <c r="F303" i="8"/>
  <c r="F131" i="8"/>
  <c r="F358" i="8"/>
  <c r="F281" i="8"/>
  <c r="F127" i="8"/>
  <c r="F152" i="8"/>
  <c r="F193" i="8"/>
  <c r="F164" i="8"/>
  <c r="F111" i="8"/>
  <c r="F156" i="8"/>
  <c r="F61" i="8"/>
  <c r="F87" i="8"/>
  <c r="F33" i="8"/>
  <c r="F347" i="8"/>
  <c r="F352" i="8"/>
  <c r="F341" i="8"/>
  <c r="F275" i="8"/>
  <c r="F355" i="8"/>
  <c r="F334" i="8"/>
  <c r="F318" i="8"/>
  <c r="F272" i="8"/>
  <c r="F229" i="8"/>
  <c r="F199" i="8"/>
  <c r="F336" i="8"/>
  <c r="F235" i="8"/>
  <c r="F335" i="8"/>
  <c r="F287" i="8"/>
  <c r="F222" i="8"/>
  <c r="F187" i="8"/>
  <c r="F25" i="8"/>
  <c r="F302" i="8"/>
  <c r="F240" i="8"/>
  <c r="F350" i="8"/>
  <c r="F325" i="8"/>
  <c r="F294" i="8"/>
  <c r="F268" i="8"/>
  <c r="F208" i="8"/>
  <c r="F144" i="8"/>
  <c r="F68" i="8"/>
  <c r="F219" i="8"/>
  <c r="F182" i="8"/>
  <c r="F143" i="8"/>
  <c r="F102" i="8"/>
  <c r="F54" i="8"/>
  <c r="F124" i="8"/>
  <c r="F238" i="8"/>
  <c r="F197" i="8"/>
  <c r="F129" i="8"/>
  <c r="F56" i="8"/>
  <c r="F35" i="8"/>
  <c r="F169" i="8"/>
  <c r="F140" i="8"/>
  <c r="F109" i="8"/>
  <c r="F65" i="8"/>
  <c r="F43" i="8"/>
  <c r="F83" i="8"/>
  <c r="F57" i="8"/>
  <c r="F18" i="8"/>
  <c r="F356" i="8"/>
  <c r="F285" i="8"/>
  <c r="F212" i="8"/>
  <c r="F280" i="8"/>
  <c r="F317" i="8"/>
  <c r="F104" i="8"/>
  <c r="F191" i="8"/>
  <c r="F76" i="8"/>
  <c r="F220" i="8"/>
  <c r="F186" i="8"/>
  <c r="F133" i="8"/>
  <c r="F31" i="8"/>
  <c r="F323" i="8"/>
  <c r="F346" i="8"/>
  <c r="F337" i="8"/>
  <c r="F267" i="8"/>
  <c r="F351" i="8"/>
  <c r="F330" i="8"/>
  <c r="F314" i="8"/>
  <c r="F264" i="8"/>
  <c r="F226" i="8"/>
  <c r="F194" i="8"/>
  <c r="F310" i="8"/>
  <c r="F192" i="8"/>
  <c r="F307" i="8"/>
  <c r="F271" i="8"/>
  <c r="F217" i="8"/>
  <c r="F175" i="8"/>
  <c r="F21" i="8"/>
  <c r="F291" i="8"/>
  <c r="F74" i="8"/>
  <c r="F344" i="8"/>
  <c r="F321" i="8"/>
  <c r="F286" i="8"/>
  <c r="F262" i="8"/>
  <c r="F141" i="8"/>
  <c r="F136" i="8"/>
  <c r="F50" i="8"/>
  <c r="F211" i="8"/>
  <c r="F157" i="8"/>
  <c r="F135" i="8"/>
  <c r="F90" i="8"/>
  <c r="F242" i="8"/>
  <c r="F118" i="8"/>
  <c r="F232" i="8"/>
  <c r="F173" i="8"/>
  <c r="F120" i="8"/>
  <c r="F48" i="8"/>
  <c r="F29" i="8"/>
  <c r="F162" i="8"/>
  <c r="F138" i="8"/>
  <c r="F100" i="8"/>
  <c r="F63" i="8"/>
  <c r="F37" i="8"/>
  <c r="F107" i="8"/>
  <c r="F81" i="8"/>
  <c r="F41" i="8"/>
  <c r="F10" i="8"/>
  <c r="F363" i="8"/>
  <c r="F243" i="8"/>
  <c r="F349" i="8"/>
  <c r="F326" i="8"/>
  <c r="F296" i="8"/>
  <c r="F258" i="8"/>
  <c r="F223" i="8"/>
  <c r="F150" i="8"/>
  <c r="F360" i="8"/>
  <c r="F263" i="8"/>
  <c r="F359" i="8"/>
  <c r="F331" i="8"/>
  <c r="F254" i="8"/>
  <c r="F231" i="8"/>
  <c r="F126" i="8"/>
  <c r="F14" i="8"/>
  <c r="F45" i="8"/>
  <c r="F94" i="8"/>
  <c r="F79" i="8"/>
  <c r="G14" i="8"/>
  <c r="G16" i="8"/>
  <c r="G18" i="8"/>
  <c r="G24" i="8"/>
  <c r="G26" i="8"/>
  <c r="G29" i="8"/>
  <c r="G31" i="8"/>
  <c r="G33" i="8"/>
  <c r="G36" i="8"/>
  <c r="G38" i="8"/>
  <c r="G40" i="8"/>
  <c r="G42" i="8"/>
  <c r="G44" i="8"/>
  <c r="G46" i="8"/>
  <c r="H49" i="8"/>
  <c r="G54" i="8"/>
  <c r="G68" i="8"/>
  <c r="G70" i="8"/>
  <c r="G72" i="8"/>
  <c r="G74" i="8"/>
  <c r="G76" i="8"/>
  <c r="H79" i="8"/>
  <c r="G83" i="8"/>
  <c r="G85" i="8"/>
  <c r="G87" i="8"/>
  <c r="G90" i="8"/>
  <c r="G92" i="8"/>
  <c r="G94" i="8"/>
  <c r="H95" i="8"/>
  <c r="G97" i="8"/>
  <c r="G100" i="8"/>
  <c r="H10" i="8"/>
  <c r="H12" i="8"/>
  <c r="H14" i="8"/>
  <c r="H16" i="8"/>
  <c r="H18" i="8"/>
  <c r="G21" i="8"/>
  <c r="G23" i="8"/>
  <c r="H24" i="8"/>
  <c r="H26" i="8"/>
  <c r="H29" i="8"/>
  <c r="H31" i="8"/>
  <c r="H33" i="8"/>
  <c r="G35" i="8"/>
  <c r="H36" i="8"/>
  <c r="H38" i="8"/>
  <c r="H40" i="8"/>
  <c r="H42" i="8"/>
  <c r="G48" i="8"/>
  <c r="G50" i="8"/>
  <c r="G57" i="8"/>
  <c r="G61" i="8"/>
  <c r="G63" i="8"/>
  <c r="G65" i="8"/>
  <c r="G78" i="8"/>
  <c r="G80" i="8"/>
  <c r="G82" i="8"/>
  <c r="G99" i="8"/>
  <c r="G9" i="8"/>
  <c r="G11" i="8"/>
  <c r="G13" i="8"/>
  <c r="G15" i="8"/>
  <c r="G17" i="8"/>
  <c r="G19" i="8"/>
  <c r="G20" i="8"/>
  <c r="G25" i="8"/>
  <c r="G28" i="8"/>
  <c r="G30" i="8"/>
  <c r="G32" i="8"/>
  <c r="G34" i="8"/>
  <c r="G37" i="8"/>
  <c r="G39" i="8"/>
  <c r="G41" i="8"/>
  <c r="G43" i="8"/>
  <c r="G45" i="8"/>
  <c r="G47" i="8"/>
  <c r="G53" i="8"/>
  <c r="G55" i="8"/>
  <c r="G56" i="8"/>
  <c r="G59" i="8"/>
  <c r="G60" i="8"/>
  <c r="G67" i="8"/>
  <c r="G69" i="8"/>
  <c r="G71" i="8"/>
  <c r="G73" i="8"/>
  <c r="G75" i="8"/>
  <c r="G77" i="8"/>
  <c r="G84" i="8"/>
  <c r="G86" i="8"/>
  <c r="G89" i="8"/>
  <c r="H9" i="8"/>
  <c r="H11" i="8"/>
  <c r="H15" i="8"/>
  <c r="H17" i="8"/>
  <c r="H19" i="8"/>
  <c r="G22" i="8"/>
  <c r="G27" i="8"/>
  <c r="H37" i="8"/>
  <c r="H39" i="8"/>
  <c r="H41" i="8"/>
  <c r="H43" i="8"/>
  <c r="H45" i="8"/>
  <c r="H47" i="8"/>
  <c r="G49" i="8"/>
  <c r="G52" i="8"/>
  <c r="H59" i="8"/>
  <c r="G66" i="8"/>
  <c r="G81" i="8"/>
  <c r="H89" i="8"/>
  <c r="G91" i="8"/>
  <c r="G96" i="8"/>
  <c r="H101" i="8"/>
  <c r="G102" i="8"/>
  <c r="G109" i="8"/>
  <c r="G127" i="8"/>
  <c r="G128" i="8"/>
  <c r="G130" i="8"/>
  <c r="G137" i="8"/>
  <c r="G51" i="8"/>
  <c r="G64" i="8"/>
  <c r="H98" i="8"/>
  <c r="G101" i="8"/>
  <c r="G103" i="8"/>
  <c r="G107" i="8"/>
  <c r="G112" i="8"/>
  <c r="G118" i="8"/>
  <c r="G122" i="8"/>
  <c r="G126" i="8"/>
  <c r="H128" i="8"/>
  <c r="G131" i="8"/>
  <c r="G135" i="8"/>
  <c r="H137" i="8"/>
  <c r="G141" i="8"/>
  <c r="G147" i="8"/>
  <c r="G151" i="8"/>
  <c r="G158" i="8"/>
  <c r="G160" i="8"/>
  <c r="G165" i="8"/>
  <c r="G167" i="8"/>
  <c r="G174" i="8"/>
  <c r="G176" i="8"/>
  <c r="G181" i="8"/>
  <c r="G183" i="8"/>
  <c r="G190" i="8"/>
  <c r="G192" i="8"/>
  <c r="H20" i="8"/>
  <c r="H25" i="8"/>
  <c r="H28" i="8"/>
  <c r="H30" i="8"/>
  <c r="H32" i="8"/>
  <c r="H34" i="8"/>
  <c r="H53" i="8"/>
  <c r="H55" i="8"/>
  <c r="H60" i="8"/>
  <c r="G62" i="8"/>
  <c r="G88" i="8"/>
  <c r="H91" i="8"/>
  <c r="G93" i="8"/>
  <c r="H103" i="8"/>
  <c r="G104" i="8"/>
  <c r="G106" i="8"/>
  <c r="H107" i="8"/>
  <c r="G113" i="8"/>
  <c r="H118" i="8"/>
  <c r="G119" i="8"/>
  <c r="H122" i="8"/>
  <c r="G123" i="8"/>
  <c r="H126" i="8"/>
  <c r="G129" i="8"/>
  <c r="G132" i="8"/>
  <c r="G138" i="8"/>
  <c r="G139" i="8"/>
  <c r="G140" i="8"/>
  <c r="H141" i="8"/>
  <c r="G142" i="8"/>
  <c r="G144" i="8"/>
  <c r="G148" i="8"/>
  <c r="G152" i="8"/>
  <c r="H86" i="8"/>
  <c r="H93" i="8"/>
  <c r="G95" i="8"/>
  <c r="I95" i="8" s="1"/>
  <c r="G105" i="8"/>
  <c r="G110" i="8"/>
  <c r="G114" i="8"/>
  <c r="G116" i="8"/>
  <c r="G120" i="8"/>
  <c r="G124" i="8"/>
  <c r="H129" i="8"/>
  <c r="G133" i="8"/>
  <c r="G136" i="8"/>
  <c r="H138" i="8"/>
  <c r="H139" i="8"/>
  <c r="H140" i="8"/>
  <c r="G143" i="8"/>
  <c r="G145" i="8"/>
  <c r="G149" i="8"/>
  <c r="G153" i="8"/>
  <c r="G157" i="8"/>
  <c r="G159" i="8"/>
  <c r="G166" i="8"/>
  <c r="G168" i="8"/>
  <c r="G173" i="8"/>
  <c r="G175" i="8"/>
  <c r="G182" i="8"/>
  <c r="G184" i="8"/>
  <c r="G189" i="8"/>
  <c r="G191" i="8"/>
  <c r="G198" i="8"/>
  <c r="G200" i="8"/>
  <c r="G205" i="8"/>
  <c r="G207" i="8"/>
  <c r="G217" i="8"/>
  <c r="G223" i="8"/>
  <c r="G225" i="8"/>
  <c r="G227" i="8"/>
  <c r="G229" i="8"/>
  <c r="G236" i="8"/>
  <c r="G238" i="8"/>
  <c r="G248" i="8"/>
  <c r="G250" i="8"/>
  <c r="G251" i="8"/>
  <c r="G256" i="8"/>
  <c r="G258" i="8"/>
  <c r="G260" i="8"/>
  <c r="H71" i="8"/>
  <c r="G98" i="8"/>
  <c r="H105" i="8"/>
  <c r="G111" i="8"/>
  <c r="H124" i="8"/>
  <c r="G125" i="8"/>
  <c r="H157" i="8"/>
  <c r="H167" i="8"/>
  <c r="H174" i="8"/>
  <c r="G177" i="8"/>
  <c r="G178" i="8"/>
  <c r="G179" i="8"/>
  <c r="G180" i="8"/>
  <c r="H184" i="8"/>
  <c r="H191" i="8"/>
  <c r="G199" i="8"/>
  <c r="G202" i="8"/>
  <c r="H205" i="8"/>
  <c r="G208" i="8"/>
  <c r="G210" i="8"/>
  <c r="G214" i="8"/>
  <c r="G216" i="8"/>
  <c r="H218" i="8"/>
  <c r="H219" i="8"/>
  <c r="G222" i="8"/>
  <c r="H224" i="8"/>
  <c r="H227" i="8"/>
  <c r="G230" i="8"/>
  <c r="G231" i="8"/>
  <c r="G233" i="8"/>
  <c r="G235" i="8"/>
  <c r="H237" i="8"/>
  <c r="G241" i="8"/>
  <c r="G245" i="8"/>
  <c r="G247" i="8"/>
  <c r="H249" i="8"/>
  <c r="G252" i="8"/>
  <c r="G255" i="8"/>
  <c r="H56" i="8"/>
  <c r="G58" i="8"/>
  <c r="H69" i="8"/>
  <c r="H77" i="8"/>
  <c r="G79" i="8"/>
  <c r="H84" i="8"/>
  <c r="H96" i="8"/>
  <c r="G108" i="8"/>
  <c r="G115" i="8"/>
  <c r="H120" i="8"/>
  <c r="G121" i="8"/>
  <c r="H130" i="8"/>
  <c r="G146" i="8"/>
  <c r="H158" i="8"/>
  <c r="G161" i="8"/>
  <c r="G162" i="8"/>
  <c r="G163" i="8"/>
  <c r="G164" i="8"/>
  <c r="H168" i="8"/>
  <c r="H175" i="8"/>
  <c r="H181" i="8"/>
  <c r="G185" i="8"/>
  <c r="G186" i="8"/>
  <c r="G187" i="8"/>
  <c r="G188" i="8"/>
  <c r="H192" i="8"/>
  <c r="G197" i="8"/>
  <c r="H199" i="8"/>
  <c r="H202" i="8"/>
  <c r="G203" i="8"/>
  <c r="G206" i="8"/>
  <c r="H208" i="8"/>
  <c r="G211" i="8"/>
  <c r="H67" i="8"/>
  <c r="H75" i="8"/>
  <c r="H116" i="8"/>
  <c r="G117" i="8"/>
  <c r="G134" i="8"/>
  <c r="H136" i="8"/>
  <c r="H143" i="8"/>
  <c r="G150" i="8"/>
  <c r="H159" i="8"/>
  <c r="H165" i="8"/>
  <c r="G169" i="8"/>
  <c r="G170" i="8"/>
  <c r="G171" i="8"/>
  <c r="G172" i="8"/>
  <c r="H176" i="8"/>
  <c r="H182" i="8"/>
  <c r="H189" i="8"/>
  <c r="H197" i="8"/>
  <c r="G204" i="8"/>
  <c r="H206" i="8"/>
  <c r="G212" i="8"/>
  <c r="G215" i="8"/>
  <c r="G220" i="8"/>
  <c r="G226" i="8"/>
  <c r="H228" i="8"/>
  <c r="G239" i="8"/>
  <c r="G243" i="8"/>
  <c r="G254" i="8"/>
  <c r="G259" i="8"/>
  <c r="H261" i="8"/>
  <c r="G264" i="8"/>
  <c r="G266" i="8"/>
  <c r="G267" i="8"/>
  <c r="G272" i="8"/>
  <c r="G274" i="8"/>
  <c r="G276" i="8"/>
  <c r="G278" i="8"/>
  <c r="G279" i="8"/>
  <c r="G285" i="8"/>
  <c r="G297" i="8"/>
  <c r="G303" i="8"/>
  <c r="G305" i="8"/>
  <c r="G307" i="8"/>
  <c r="G309" i="8"/>
  <c r="G316" i="8"/>
  <c r="G318" i="8"/>
  <c r="G328" i="8"/>
  <c r="G330" i="8"/>
  <c r="G331" i="8"/>
  <c r="G336" i="8"/>
  <c r="G338" i="8"/>
  <c r="G340" i="8"/>
  <c r="G342" i="8"/>
  <c r="G343" i="8"/>
  <c r="G349" i="8"/>
  <c r="H73" i="8"/>
  <c r="H160" i="8"/>
  <c r="H173" i="8"/>
  <c r="H198" i="8"/>
  <c r="H226" i="8"/>
  <c r="G228" i="8"/>
  <c r="I228" i="8" s="1"/>
  <c r="H229" i="8"/>
  <c r="H231" i="8"/>
  <c r="G244" i="8"/>
  <c r="H247" i="8"/>
  <c r="G249" i="8"/>
  <c r="H250" i="8"/>
  <c r="H259" i="8"/>
  <c r="G265" i="8"/>
  <c r="H267" i="8"/>
  <c r="G273" i="8"/>
  <c r="H275" i="8"/>
  <c r="H278" i="8"/>
  <c r="G281" i="8"/>
  <c r="G286" i="8"/>
  <c r="H287" i="8"/>
  <c r="G288" i="8"/>
  <c r="H291" i="8"/>
  <c r="G292" i="8"/>
  <c r="G295" i="8"/>
  <c r="H297" i="8"/>
  <c r="G300" i="8"/>
  <c r="H303" i="8"/>
  <c r="G306" i="8"/>
  <c r="H308" i="8"/>
  <c r="H314" i="8"/>
  <c r="H316" i="8"/>
  <c r="G319" i="8"/>
  <c r="H322" i="8"/>
  <c r="G323" i="8"/>
  <c r="H326" i="8"/>
  <c r="H328" i="8"/>
  <c r="H333" i="8"/>
  <c r="G334" i="8"/>
  <c r="H336" i="8"/>
  <c r="G339" i="8"/>
  <c r="H341" i="8"/>
  <c r="G344" i="8"/>
  <c r="G347" i="8"/>
  <c r="H349" i="8"/>
  <c r="G351" i="8"/>
  <c r="G154" i="8"/>
  <c r="G155" i="8"/>
  <c r="G156" i="8"/>
  <c r="H166" i="8"/>
  <c r="H190" i="8"/>
  <c r="G193" i="8"/>
  <c r="G194" i="8"/>
  <c r="G195" i="8"/>
  <c r="G196" i="8"/>
  <c r="H207" i="8"/>
  <c r="G219" i="8"/>
  <c r="H230" i="8"/>
  <c r="G234" i="8"/>
  <c r="G242" i="8"/>
  <c r="H260" i="8"/>
  <c r="G261" i="8"/>
  <c r="G263" i="8"/>
  <c r="H265" i="8"/>
  <c r="G268" i="8"/>
  <c r="G271" i="8"/>
  <c r="H273" i="8"/>
  <c r="H281" i="8"/>
  <c r="G282" i="8"/>
  <c r="G284" i="8"/>
  <c r="H286" i="8"/>
  <c r="G289" i="8"/>
  <c r="G293" i="8"/>
  <c r="G298" i="8"/>
  <c r="G299" i="8"/>
  <c r="H300" i="8"/>
  <c r="G301" i="8"/>
  <c r="G304" i="8"/>
  <c r="H306" i="8"/>
  <c r="H309" i="8"/>
  <c r="G312" i="8"/>
  <c r="G317" i="8"/>
  <c r="G320" i="8"/>
  <c r="G324" i="8"/>
  <c r="G329" i="8"/>
  <c r="H331" i="8"/>
  <c r="G337" i="8"/>
  <c r="H339" i="8"/>
  <c r="H342" i="8"/>
  <c r="G345" i="8"/>
  <c r="G350" i="8"/>
  <c r="H351" i="8"/>
  <c r="G352" i="8"/>
  <c r="H355" i="8"/>
  <c r="G356" i="8"/>
  <c r="H183" i="8"/>
  <c r="H204" i="8"/>
  <c r="G209" i="8"/>
  <c r="H220" i="8"/>
  <c r="G221" i="8"/>
  <c r="G232" i="8"/>
  <c r="H235" i="8"/>
  <c r="G237" i="8"/>
  <c r="G240" i="8"/>
  <c r="G253" i="8"/>
  <c r="H255" i="8"/>
  <c r="G257" i="8"/>
  <c r="G262" i="8"/>
  <c r="G269" i="8"/>
  <c r="H271" i="8"/>
  <c r="G277" i="8"/>
  <c r="H284" i="8"/>
  <c r="G290" i="8"/>
  <c r="G294" i="8"/>
  <c r="G296" i="8"/>
  <c r="H298" i="8"/>
  <c r="H299" i="8"/>
  <c r="G302" i="8"/>
  <c r="H304" i="8"/>
  <c r="G310" i="8"/>
  <c r="G311" i="8"/>
  <c r="G313" i="8"/>
  <c r="G315" i="8"/>
  <c r="H317" i="8"/>
  <c r="G321" i="8"/>
  <c r="G325" i="8"/>
  <c r="G327" i="8"/>
  <c r="H329" i="8"/>
  <c r="G332" i="8"/>
  <c r="G335" i="8"/>
  <c r="H337" i="8"/>
  <c r="G346" i="8"/>
  <c r="G348" i="8"/>
  <c r="H350" i="8"/>
  <c r="G353" i="8"/>
  <c r="G357" i="8"/>
  <c r="G360" i="8"/>
  <c r="G362" i="8"/>
  <c r="G363" i="8"/>
  <c r="G201" i="8"/>
  <c r="G213" i="8"/>
  <c r="H216" i="8"/>
  <c r="G218" i="8"/>
  <c r="H222" i="8"/>
  <c r="G224" i="8"/>
  <c r="G246" i="8"/>
  <c r="H257" i="8"/>
  <c r="H258" i="8"/>
  <c r="H264" i="8"/>
  <c r="G270" i="8"/>
  <c r="H272" i="8"/>
  <c r="G275" i="8"/>
  <c r="H277" i="8"/>
  <c r="G280" i="8"/>
  <c r="G283" i="8"/>
  <c r="H285" i="8"/>
  <c r="G287" i="8"/>
  <c r="I287" i="8" s="1"/>
  <c r="G291" i="8"/>
  <c r="H296" i="8"/>
  <c r="G308" i="8"/>
  <c r="H310" i="8"/>
  <c r="H311" i="8"/>
  <c r="G314" i="8"/>
  <c r="I314" i="8" s="1"/>
  <c r="G322" i="8"/>
  <c r="G326" i="8"/>
  <c r="G333" i="8"/>
  <c r="I333" i="8" s="1"/>
  <c r="H335" i="8"/>
  <c r="G341" i="8"/>
  <c r="H348" i="8"/>
  <c r="G354" i="8"/>
  <c r="G358" i="8"/>
  <c r="G359" i="8"/>
  <c r="G355" i="8"/>
  <c r="G361" i="8"/>
  <c r="H361" i="8"/>
  <c r="H363" i="8"/>
  <c r="H8" i="8"/>
  <c r="H359" i="8"/>
  <c r="H338" i="8"/>
  <c r="H302" i="8"/>
  <c r="H340" i="8"/>
  <c r="H276" i="8"/>
  <c r="H360" i="8"/>
  <c r="H251" i="8"/>
  <c r="H289" i="8"/>
  <c r="H238" i="8"/>
  <c r="H242" i="8"/>
  <c r="H161" i="8"/>
  <c r="H347" i="8"/>
  <c r="H295" i="8"/>
  <c r="H217" i="8"/>
  <c r="H109" i="8"/>
  <c r="H270" i="8"/>
  <c r="H256" i="8"/>
  <c r="H213" i="8"/>
  <c r="H163" i="8"/>
  <c r="H54" i="8"/>
  <c r="H332" i="8"/>
  <c r="H253" i="8"/>
  <c r="H209" i="8"/>
  <c r="H188" i="8"/>
  <c r="H252" i="8"/>
  <c r="H178" i="8"/>
  <c r="H127" i="8"/>
  <c r="H100" i="8"/>
  <c r="H196" i="8"/>
  <c r="H156" i="8"/>
  <c r="H113" i="8"/>
  <c r="H82" i="8"/>
  <c r="H215" i="8"/>
  <c r="H170" i="8"/>
  <c r="H134" i="8"/>
  <c r="H52" i="8"/>
  <c r="H147" i="8"/>
  <c r="H64" i="8"/>
  <c r="H22" i="8"/>
  <c r="H97" i="8"/>
  <c r="H74" i="8"/>
  <c r="H66" i="8"/>
  <c r="H149" i="8"/>
  <c r="H81" i="8"/>
  <c r="H94" i="8"/>
  <c r="H63" i="8"/>
  <c r="H358" i="8"/>
  <c r="H324" i="8"/>
  <c r="H262" i="8"/>
  <c r="H327" i="8"/>
  <c r="H263" i="8"/>
  <c r="H357" i="8"/>
  <c r="H312" i="8"/>
  <c r="H279" i="8"/>
  <c r="H225" i="8"/>
  <c r="H234" i="8"/>
  <c r="H146" i="8"/>
  <c r="H344" i="8"/>
  <c r="H292" i="8"/>
  <c r="H200" i="8"/>
  <c r="H354" i="8"/>
  <c r="H187" i="8"/>
  <c r="H152" i="8"/>
  <c r="H346" i="8"/>
  <c r="H325" i="8"/>
  <c r="H313" i="8"/>
  <c r="H240" i="8"/>
  <c r="H203" i="8"/>
  <c r="H164" i="8"/>
  <c r="H245" i="8"/>
  <c r="H233" i="8"/>
  <c r="H177" i="8"/>
  <c r="H123" i="8"/>
  <c r="H35" i="8"/>
  <c r="H195" i="8"/>
  <c r="H155" i="8"/>
  <c r="H50" i="8"/>
  <c r="H212" i="8"/>
  <c r="H169" i="8"/>
  <c r="H135" i="8"/>
  <c r="H57" i="8"/>
  <c r="H125" i="8"/>
  <c r="H85" i="8"/>
  <c r="H72" i="8"/>
  <c r="H58" i="8"/>
  <c r="H145" i="8"/>
  <c r="H114" i="8"/>
  <c r="H61" i="8"/>
  <c r="H62" i="8"/>
  <c r="H353" i="8"/>
  <c r="H320" i="8"/>
  <c r="H362" i="8"/>
  <c r="H318" i="8"/>
  <c r="H315" i="8"/>
  <c r="H305" i="8"/>
  <c r="H274" i="8"/>
  <c r="H356" i="8"/>
  <c r="H301" i="8"/>
  <c r="H268" i="8"/>
  <c r="H211" i="8"/>
  <c r="H108" i="8"/>
  <c r="H334" i="8"/>
  <c r="H323" i="8"/>
  <c r="H288" i="8"/>
  <c r="H244" i="8"/>
  <c r="H186" i="8"/>
  <c r="H283" i="8"/>
  <c r="H246" i="8"/>
  <c r="H119" i="8"/>
  <c r="H321" i="8"/>
  <c r="H294" i="8"/>
  <c r="H232" i="8"/>
  <c r="H115" i="8"/>
  <c r="H241" i="8"/>
  <c r="H214" i="8"/>
  <c r="H180" i="8"/>
  <c r="H148" i="8"/>
  <c r="H111" i="8"/>
  <c r="H21" i="8"/>
  <c r="H194" i="8"/>
  <c r="H154" i="8"/>
  <c r="H27" i="8"/>
  <c r="H243" i="8"/>
  <c r="H172" i="8"/>
  <c r="H150" i="8"/>
  <c r="H131" i="8"/>
  <c r="H83" i="8"/>
  <c r="H51" i="8"/>
  <c r="H121" i="8"/>
  <c r="H80" i="8"/>
  <c r="H70" i="8"/>
  <c r="H48" i="8"/>
  <c r="H23" i="8"/>
  <c r="H133" i="8"/>
  <c r="H110" i="8"/>
  <c r="H343" i="8"/>
  <c r="H330" i="8"/>
  <c r="H345" i="8"/>
  <c r="H307" i="8"/>
  <c r="H269" i="8"/>
  <c r="H293" i="8"/>
  <c r="H266" i="8"/>
  <c r="H352" i="8"/>
  <c r="H282" i="8"/>
  <c r="H248" i="8"/>
  <c r="H185" i="8"/>
  <c r="H106" i="8"/>
  <c r="H319" i="8"/>
  <c r="H223" i="8"/>
  <c r="H162" i="8"/>
  <c r="H280" i="8"/>
  <c r="H236" i="8"/>
  <c r="H99" i="8"/>
  <c r="H290" i="8"/>
  <c r="H221" i="8"/>
  <c r="H90" i="8"/>
  <c r="H210" i="8"/>
  <c r="H179" i="8"/>
  <c r="H132" i="8"/>
  <c r="H104" i="8"/>
  <c r="H201" i="8"/>
  <c r="H193" i="8"/>
  <c r="H144" i="8"/>
  <c r="H92" i="8"/>
  <c r="H254" i="8"/>
  <c r="H239" i="8"/>
  <c r="H171" i="8"/>
  <c r="H142" i="8"/>
  <c r="H88" i="8"/>
  <c r="H151" i="8"/>
  <c r="H112" i="8"/>
  <c r="H102" i="8"/>
  <c r="H65" i="8"/>
  <c r="H44" i="8"/>
  <c r="H117" i="8"/>
  <c r="H76" i="8"/>
  <c r="H68" i="8"/>
  <c r="H46" i="8"/>
  <c r="H153" i="8"/>
  <c r="H87" i="8"/>
  <c r="H78" i="8"/>
  <c r="G9" i="6"/>
  <c r="G10" i="6"/>
  <c r="G43" i="6"/>
  <c r="G44" i="6"/>
  <c r="G45" i="6"/>
  <c r="G46" i="6"/>
  <c r="G47" i="6"/>
  <c r="G48" i="6"/>
  <c r="G49" i="6"/>
  <c r="G50" i="6"/>
  <c r="G51" i="6"/>
  <c r="G52" i="6"/>
  <c r="G53" i="6"/>
  <c r="G54" i="6"/>
  <c r="G55" i="6"/>
  <c r="G56" i="6"/>
  <c r="G57" i="6"/>
  <c r="G58" i="6"/>
  <c r="G59" i="6"/>
  <c r="G60" i="6"/>
  <c r="I60" i="6" s="1"/>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11" i="6"/>
  <c r="G12" i="6"/>
  <c r="I12" i="6" s="1"/>
  <c r="G13" i="6"/>
  <c r="G14" i="6"/>
  <c r="G15" i="6"/>
  <c r="G16" i="6"/>
  <c r="G17" i="6"/>
  <c r="G18" i="6"/>
  <c r="G19" i="6"/>
  <c r="G20" i="6"/>
  <c r="I20" i="6" s="1"/>
  <c r="G21" i="6"/>
  <c r="H14" i="6"/>
  <c r="H18" i="6"/>
  <c r="G22" i="6"/>
  <c r="H23" i="6"/>
  <c r="G26" i="6"/>
  <c r="H27" i="6"/>
  <c r="G30" i="6"/>
  <c r="H31" i="6"/>
  <c r="G33" i="6"/>
  <c r="G35" i="6"/>
  <c r="G37" i="6"/>
  <c r="G39" i="6"/>
  <c r="G41" i="6"/>
  <c r="G109" i="6"/>
  <c r="G156" i="6"/>
  <c r="G157" i="6"/>
  <c r="G158" i="6"/>
  <c r="G159" i="6"/>
  <c r="G160" i="6"/>
  <c r="G161" i="6"/>
  <c r="G162" i="6"/>
  <c r="G163" i="6"/>
  <c r="G164" i="6"/>
  <c r="G165" i="6"/>
  <c r="G189" i="6"/>
  <c r="H12" i="6"/>
  <c r="H15" i="6"/>
  <c r="H20" i="6"/>
  <c r="G23" i="6"/>
  <c r="I23" i="6" s="1"/>
  <c r="H26" i="6"/>
  <c r="G28" i="6"/>
  <c r="H29" i="6"/>
  <c r="G31" i="6"/>
  <c r="I31" i="6" s="1"/>
  <c r="G36" i="6"/>
  <c r="G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G142" i="6"/>
  <c r="I142" i="6" s="1"/>
  <c r="G146" i="6"/>
  <c r="G151" i="6"/>
  <c r="G155" i="6"/>
  <c r="G42" i="6"/>
  <c r="H70" i="6"/>
  <c r="H74" i="6"/>
  <c r="H78" i="6"/>
  <c r="H82" i="6"/>
  <c r="H86" i="6"/>
  <c r="H90" i="6"/>
  <c r="I90" i="6" s="1"/>
  <c r="H94" i="6"/>
  <c r="H98" i="6"/>
  <c r="G99" i="6"/>
  <c r="G100" i="6"/>
  <c r="G101" i="6"/>
  <c r="G102" i="6"/>
  <c r="G103" i="6"/>
  <c r="G104" i="6"/>
  <c r="G105" i="6"/>
  <c r="G106" i="6"/>
  <c r="G107" i="6"/>
  <c r="G108" i="6"/>
  <c r="G110" i="6"/>
  <c r="G112" i="6"/>
  <c r="I112" i="6" s="1"/>
  <c r="G116" i="6"/>
  <c r="I116" i="6" s="1"/>
  <c r="G120" i="6"/>
  <c r="I120" i="6" s="1"/>
  <c r="G124" i="6"/>
  <c r="G128" i="6"/>
  <c r="I128" i="6" s="1"/>
  <c r="G132" i="6"/>
  <c r="I132" i="6" s="1"/>
  <c r="G136" i="6"/>
  <c r="G145" i="6"/>
  <c r="G148" i="6"/>
  <c r="G153" i="6"/>
  <c r="H166" i="6"/>
  <c r="H167" i="6"/>
  <c r="H168" i="6"/>
  <c r="H169" i="6"/>
  <c r="H170" i="6"/>
  <c r="H171" i="6"/>
  <c r="H172" i="6"/>
  <c r="H173" i="6"/>
  <c r="H174" i="6"/>
  <c r="H175" i="6"/>
  <c r="H176" i="6"/>
  <c r="H177" i="6"/>
  <c r="H178" i="6"/>
  <c r="H179" i="6"/>
  <c r="H180" i="6"/>
  <c r="G185" i="6"/>
  <c r="G190" i="6"/>
  <c r="G191" i="6"/>
  <c r="G192" i="6"/>
  <c r="G212" i="6"/>
  <c r="G213" i="6"/>
  <c r="G214" i="6"/>
  <c r="G215" i="6"/>
  <c r="G216" i="6"/>
  <c r="G217" i="6"/>
  <c r="G258" i="6"/>
  <c r="G259" i="6"/>
  <c r="G260" i="6"/>
  <c r="G261" i="6"/>
  <c r="G262" i="6"/>
  <c r="G263" i="6"/>
  <c r="G264" i="6"/>
  <c r="G265" i="6"/>
  <c r="G266" i="6"/>
  <c r="G267" i="6"/>
  <c r="G268" i="6"/>
  <c r="G269" i="6"/>
  <c r="G289" i="6"/>
  <c r="G290" i="6"/>
  <c r="G291" i="6"/>
  <c r="G292" i="6"/>
  <c r="G293" i="6"/>
  <c r="G294" i="6"/>
  <c r="G295" i="6"/>
  <c r="G296" i="6"/>
  <c r="G297" i="6"/>
  <c r="G298" i="6"/>
  <c r="I298" i="6" s="1"/>
  <c r="H11" i="6"/>
  <c r="H17" i="6"/>
  <c r="H19" i="6"/>
  <c r="H21" i="6"/>
  <c r="G25" i="6"/>
  <c r="G27" i="6"/>
  <c r="I27" i="6" s="1"/>
  <c r="G29" i="6"/>
  <c r="G34" i="6"/>
  <c r="G40" i="6"/>
  <c r="G122" i="6"/>
  <c r="I122" i="6" s="1"/>
  <c r="G125" i="6"/>
  <c r="G130" i="6"/>
  <c r="I130" i="6" s="1"/>
  <c r="G133" i="6"/>
  <c r="G150" i="6"/>
  <c r="G154" i="6"/>
  <c r="H159" i="6"/>
  <c r="G183" i="6"/>
  <c r="G186" i="6"/>
  <c r="G211" i="6"/>
  <c r="H216" i="6"/>
  <c r="I216" i="6" s="1"/>
  <c r="H218" i="6"/>
  <c r="H220" i="6"/>
  <c r="H222" i="6"/>
  <c r="H224" i="6"/>
  <c r="I224" i="6" s="1"/>
  <c r="H227" i="6"/>
  <c r="H229" i="6"/>
  <c r="H231" i="6"/>
  <c r="H233" i="6"/>
  <c r="I233" i="6" s="1"/>
  <c r="G238" i="6"/>
  <c r="G246" i="6"/>
  <c r="H260" i="6"/>
  <c r="H268" i="6"/>
  <c r="H271" i="6"/>
  <c r="G276" i="6"/>
  <c r="G284" i="6"/>
  <c r="H290" i="6"/>
  <c r="G303" i="6"/>
  <c r="H16" i="6"/>
  <c r="G24" i="6"/>
  <c r="H25" i="6"/>
  <c r="G32" i="6"/>
  <c r="G38" i="6"/>
  <c r="H97" i="6"/>
  <c r="H101" i="6"/>
  <c r="H105" i="6"/>
  <c r="G119" i="6"/>
  <c r="G127" i="6"/>
  <c r="G135" i="6"/>
  <c r="I135" i="6" s="1"/>
  <c r="G140" i="6"/>
  <c r="H145" i="6"/>
  <c r="G147" i="6"/>
  <c r="G149" i="6"/>
  <c r="H158" i="6"/>
  <c r="H161" i="6"/>
  <c r="I161" i="6" s="1"/>
  <c r="G167" i="6"/>
  <c r="G171" i="6"/>
  <c r="I171" i="6" s="1"/>
  <c r="G175" i="6"/>
  <c r="G179" i="6"/>
  <c r="I179" i="6" s="1"/>
  <c r="G182" i="6"/>
  <c r="G188" i="6"/>
  <c r="H189" i="6"/>
  <c r="G197" i="6"/>
  <c r="H198" i="6"/>
  <c r="G201" i="6"/>
  <c r="I201" i="6" s="1"/>
  <c r="G202" i="6"/>
  <c r="G206" i="6"/>
  <c r="G210" i="6"/>
  <c r="H22" i="6"/>
  <c r="H24" i="6"/>
  <c r="H28" i="6"/>
  <c r="H30" i="6"/>
  <c r="H73" i="6"/>
  <c r="H100" i="6"/>
  <c r="H104" i="6"/>
  <c r="I104" i="6" s="1"/>
  <c r="H108" i="6"/>
  <c r="G113" i="6"/>
  <c r="I113" i="6" s="1"/>
  <c r="G118" i="6"/>
  <c r="G121" i="6"/>
  <c r="I121" i="6" s="1"/>
  <c r="G126" i="6"/>
  <c r="I126" i="6" s="1"/>
  <c r="G129" i="6"/>
  <c r="G134" i="6"/>
  <c r="G137" i="6"/>
  <c r="I137" i="6" s="1"/>
  <c r="H142" i="6"/>
  <c r="G144" i="6"/>
  <c r="H163" i="6"/>
  <c r="G166" i="6"/>
  <c r="I166" i="6" s="1"/>
  <c r="G170" i="6"/>
  <c r="G174" i="6"/>
  <c r="I174" i="6" s="1"/>
  <c r="G178" i="6"/>
  <c r="H182" i="6"/>
  <c r="G187" i="6"/>
  <c r="G193" i="6"/>
  <c r="I193" i="6" s="1"/>
  <c r="G194" i="6"/>
  <c r="G195" i="6"/>
  <c r="G196" i="6"/>
  <c r="H197" i="6"/>
  <c r="G200" i="6"/>
  <c r="H201" i="6"/>
  <c r="G205" i="6"/>
  <c r="G209" i="6"/>
  <c r="G236" i="6"/>
  <c r="H237" i="6"/>
  <c r="G240" i="6"/>
  <c r="H241" i="6"/>
  <c r="G244" i="6"/>
  <c r="H245" i="6"/>
  <c r="G248" i="6"/>
  <c r="H249" i="6"/>
  <c r="G252" i="6"/>
  <c r="H253" i="6"/>
  <c r="G257" i="6"/>
  <c r="G274" i="6"/>
  <c r="H275" i="6"/>
  <c r="G278" i="6"/>
  <c r="H279" i="6"/>
  <c r="G282" i="6"/>
  <c r="H283" i="6"/>
  <c r="G286" i="6"/>
  <c r="G287" i="6"/>
  <c r="H305" i="6"/>
  <c r="I305" i="6" s="1"/>
  <c r="H306" i="6"/>
  <c r="H81" i="6"/>
  <c r="I81" i="6" s="1"/>
  <c r="H99" i="6"/>
  <c r="H103" i="6"/>
  <c r="H107" i="6"/>
  <c r="G115" i="6"/>
  <c r="G123" i="6"/>
  <c r="G131" i="6"/>
  <c r="I131" i="6" s="1"/>
  <c r="G139" i="6"/>
  <c r="G141" i="6"/>
  <c r="H144" i="6"/>
  <c r="G169" i="6"/>
  <c r="I169" i="6" s="1"/>
  <c r="G173" i="6"/>
  <c r="G177" i="6"/>
  <c r="G181" i="6"/>
  <c r="G184" i="6"/>
  <c r="H193" i="6"/>
  <c r="H194" i="6"/>
  <c r="H195" i="6"/>
  <c r="G199" i="6"/>
  <c r="G204" i="6"/>
  <c r="G208" i="6"/>
  <c r="G218" i="6"/>
  <c r="G219" i="6"/>
  <c r="G220" i="6"/>
  <c r="G221" i="6"/>
  <c r="G222" i="6"/>
  <c r="I222" i="6" s="1"/>
  <c r="G223" i="6"/>
  <c r="I223" i="6" s="1"/>
  <c r="G224" i="6"/>
  <c r="G225" i="6"/>
  <c r="G226" i="6"/>
  <c r="G227" i="6"/>
  <c r="I227" i="6" s="1"/>
  <c r="G228" i="6"/>
  <c r="G229" i="6"/>
  <c r="G230" i="6"/>
  <c r="G231" i="6"/>
  <c r="I231" i="6" s="1"/>
  <c r="G232" i="6"/>
  <c r="G233" i="6"/>
  <c r="G234" i="6"/>
  <c r="G235" i="6"/>
  <c r="G239" i="6"/>
  <c r="G243" i="6"/>
  <c r="G247" i="6"/>
  <c r="G251" i="6"/>
  <c r="G256" i="6"/>
  <c r="G270" i="6"/>
  <c r="G271" i="6"/>
  <c r="G272" i="6"/>
  <c r="I272" i="6" s="1"/>
  <c r="G273" i="6"/>
  <c r="G277" i="6"/>
  <c r="G281" i="6"/>
  <c r="G285" i="6"/>
  <c r="G299" i="6"/>
  <c r="G300" i="6"/>
  <c r="G301" i="6"/>
  <c r="G302" i="6"/>
  <c r="G328" i="6"/>
  <c r="G329" i="6"/>
  <c r="G330" i="6"/>
  <c r="G331" i="6"/>
  <c r="G332" i="6"/>
  <c r="G333" i="6"/>
  <c r="G334" i="6"/>
  <c r="G335" i="6"/>
  <c r="G336" i="6"/>
  <c r="G337" i="6"/>
  <c r="G338" i="6"/>
  <c r="G339" i="6"/>
  <c r="G360" i="6"/>
  <c r="G361" i="6"/>
  <c r="G362" i="6"/>
  <c r="G363" i="6"/>
  <c r="H13" i="6"/>
  <c r="H89" i="6"/>
  <c r="H102" i="6"/>
  <c r="H106" i="6"/>
  <c r="G114" i="6"/>
  <c r="G117" i="6"/>
  <c r="I117" i="6" s="1"/>
  <c r="G138" i="6"/>
  <c r="I138" i="6" s="1"/>
  <c r="H141" i="6"/>
  <c r="I141" i="6" s="1"/>
  <c r="G143" i="6"/>
  <c r="G152" i="6"/>
  <c r="G168" i="6"/>
  <c r="G172" i="6"/>
  <c r="I172" i="6" s="1"/>
  <c r="G176" i="6"/>
  <c r="G180" i="6"/>
  <c r="H190" i="6"/>
  <c r="G198" i="6"/>
  <c r="I198" i="6" s="1"/>
  <c r="G203" i="6"/>
  <c r="G207" i="6"/>
  <c r="H212" i="6"/>
  <c r="H219" i="6"/>
  <c r="H221" i="6"/>
  <c r="H223" i="6"/>
  <c r="H225" i="6"/>
  <c r="H226" i="6"/>
  <c r="H228" i="6"/>
  <c r="I228" i="6" s="1"/>
  <c r="H230" i="6"/>
  <c r="H232" i="6"/>
  <c r="H234" i="6"/>
  <c r="G242" i="6"/>
  <c r="G250" i="6"/>
  <c r="I250" i="6" s="1"/>
  <c r="G255" i="6"/>
  <c r="H264" i="6"/>
  <c r="I264" i="6" s="1"/>
  <c r="H270" i="6"/>
  <c r="H272" i="6"/>
  <c r="G280" i="6"/>
  <c r="H294" i="6"/>
  <c r="H298" i="6"/>
  <c r="G304" i="6"/>
  <c r="H263" i="6"/>
  <c r="G275" i="6"/>
  <c r="I275" i="6" s="1"/>
  <c r="H280" i="6"/>
  <c r="G283" i="6"/>
  <c r="I283" i="6" s="1"/>
  <c r="G308" i="6"/>
  <c r="H309" i="6"/>
  <c r="I309" i="6" s="1"/>
  <c r="G312" i="6"/>
  <c r="H313" i="6"/>
  <c r="G316" i="6"/>
  <c r="H317" i="6"/>
  <c r="G320" i="6"/>
  <c r="G322" i="6"/>
  <c r="G324" i="6"/>
  <c r="G326" i="6"/>
  <c r="G345" i="6"/>
  <c r="G349" i="6"/>
  <c r="G353" i="6"/>
  <c r="G358" i="6"/>
  <c r="I358" i="6" s="1"/>
  <c r="H311" i="6"/>
  <c r="G321" i="6"/>
  <c r="G327" i="6"/>
  <c r="H338" i="6"/>
  <c r="H341" i="6"/>
  <c r="H344" i="6"/>
  <c r="H348" i="6"/>
  <c r="H352" i="6"/>
  <c r="G356" i="6"/>
  <c r="G237" i="6"/>
  <c r="I237" i="6" s="1"/>
  <c r="H242" i="6"/>
  <c r="G245" i="6"/>
  <c r="I245" i="6" s="1"/>
  <c r="H250" i="6"/>
  <c r="G253" i="6"/>
  <c r="I253" i="6" s="1"/>
  <c r="H289" i="6"/>
  <c r="I289" i="6" s="1"/>
  <c r="H297" i="6"/>
  <c r="H303" i="6"/>
  <c r="I303" i="6" s="1"/>
  <c r="G305" i="6"/>
  <c r="G307" i="6"/>
  <c r="H308" i="6"/>
  <c r="G311" i="6"/>
  <c r="I311" i="6" s="1"/>
  <c r="H312" i="6"/>
  <c r="G315" i="6"/>
  <c r="H316" i="6"/>
  <c r="G319" i="6"/>
  <c r="G340" i="6"/>
  <c r="G341" i="6"/>
  <c r="G342" i="6"/>
  <c r="I342" i="6" s="1"/>
  <c r="G343" i="6"/>
  <c r="G344" i="6"/>
  <c r="I344" i="6" s="1"/>
  <c r="G348" i="6"/>
  <c r="I348" i="6" s="1"/>
  <c r="G352" i="6"/>
  <c r="I352" i="6" s="1"/>
  <c r="G357" i="6"/>
  <c r="H267" i="6"/>
  <c r="H284" i="6"/>
  <c r="G314" i="6"/>
  <c r="I314" i="6" s="1"/>
  <c r="G318" i="6"/>
  <c r="G325" i="6"/>
  <c r="H340" i="6"/>
  <c r="H343" i="6"/>
  <c r="G347" i="6"/>
  <c r="G351" i="6"/>
  <c r="G355" i="6"/>
  <c r="H215" i="6"/>
  <c r="I215" i="6" s="1"/>
  <c r="H238" i="6"/>
  <c r="G241" i="6"/>
  <c r="H246" i="6"/>
  <c r="G249" i="6"/>
  <c r="I249" i="6" s="1"/>
  <c r="G254" i="6"/>
  <c r="G288" i="6"/>
  <c r="H293" i="6"/>
  <c r="I293" i="6" s="1"/>
  <c r="H304" i="6"/>
  <c r="G306" i="6"/>
  <c r="I306" i="6" s="1"/>
  <c r="G309" i="6"/>
  <c r="H310" i="6"/>
  <c r="G313" i="6"/>
  <c r="I313" i="6" s="1"/>
  <c r="H314" i="6"/>
  <c r="G317" i="6"/>
  <c r="H318" i="6"/>
  <c r="G346" i="6"/>
  <c r="I346" i="6" s="1"/>
  <c r="H347" i="6"/>
  <c r="G350" i="6"/>
  <c r="H351" i="6"/>
  <c r="G354" i="6"/>
  <c r="I354" i="6" s="1"/>
  <c r="H355" i="6"/>
  <c r="G359" i="6"/>
  <c r="H259" i="6"/>
  <c r="H276" i="6"/>
  <c r="G279" i="6"/>
  <c r="H307" i="6"/>
  <c r="G310" i="6"/>
  <c r="I310" i="6" s="1"/>
  <c r="H315" i="6"/>
  <c r="H319" i="6"/>
  <c r="G323" i="6"/>
  <c r="H342" i="6"/>
  <c r="H361" i="6"/>
  <c r="H336" i="6"/>
  <c r="H362" i="6"/>
  <c r="H353" i="6"/>
  <c r="H329" i="6"/>
  <c r="H358" i="6"/>
  <c r="H322" i="6"/>
  <c r="H277" i="6"/>
  <c r="H244" i="6"/>
  <c r="H192" i="6"/>
  <c r="H274" i="6"/>
  <c r="H327" i="6"/>
  <c r="H363" i="6"/>
  <c r="H354" i="6"/>
  <c r="H349" i="6"/>
  <c r="H295" i="6"/>
  <c r="H337" i="6"/>
  <c r="H320" i="6"/>
  <c r="H265" i="6"/>
  <c r="H236" i="6"/>
  <c r="H359" i="6"/>
  <c r="H251" i="6"/>
  <c r="H325" i="6"/>
  <c r="H287" i="6"/>
  <c r="I287" i="6" s="1"/>
  <c r="H261" i="6"/>
  <c r="H162" i="6"/>
  <c r="H282" i="6"/>
  <c r="H111" i="6"/>
  <c r="H330" i="6"/>
  <c r="H291" i="6"/>
  <c r="H258" i="6"/>
  <c r="H165" i="6"/>
  <c r="H164" i="6"/>
  <c r="H72" i="6"/>
  <c r="H207" i="6"/>
  <c r="H152" i="6"/>
  <c r="H96" i="6"/>
  <c r="I96" i="6" s="1"/>
  <c r="H69" i="6"/>
  <c r="I69" i="6" s="1"/>
  <c r="H208" i="6"/>
  <c r="H151" i="6"/>
  <c r="H71" i="6"/>
  <c r="H36" i="6"/>
  <c r="H187" i="6"/>
  <c r="H95" i="6"/>
  <c r="H62" i="6"/>
  <c r="H35" i="6"/>
  <c r="H140" i="6"/>
  <c r="I140" i="6" s="1"/>
  <c r="H64" i="6"/>
  <c r="H9" i="6"/>
  <c r="H147" i="6"/>
  <c r="H50" i="6"/>
  <c r="H150" i="6"/>
  <c r="H67" i="6"/>
  <c r="I67" i="6" s="1"/>
  <c r="H59" i="6"/>
  <c r="I59" i="6" s="1"/>
  <c r="H51" i="6"/>
  <c r="H43" i="6"/>
  <c r="H339" i="6"/>
  <c r="H350" i="6"/>
  <c r="H345" i="6"/>
  <c r="H243" i="6"/>
  <c r="H326" i="6"/>
  <c r="H296" i="6"/>
  <c r="H257" i="6"/>
  <c r="H200" i="6"/>
  <c r="I200" i="6" s="1"/>
  <c r="H331" i="6"/>
  <c r="H199" i="6"/>
  <c r="H323" i="6"/>
  <c r="I323" i="6" s="1"/>
  <c r="H281" i="6"/>
  <c r="H248" i="6"/>
  <c r="I248" i="6" s="1"/>
  <c r="H146" i="6"/>
  <c r="H262" i="6"/>
  <c r="H357" i="6"/>
  <c r="H328" i="6"/>
  <c r="H286" i="6"/>
  <c r="H247" i="6"/>
  <c r="I247" i="6" s="1"/>
  <c r="H157" i="6"/>
  <c r="H149" i="6"/>
  <c r="H8" i="6"/>
  <c r="H203" i="6"/>
  <c r="H148" i="6"/>
  <c r="H83" i="6"/>
  <c r="H60" i="6"/>
  <c r="H204" i="6"/>
  <c r="H93" i="6"/>
  <c r="H68" i="6"/>
  <c r="H33" i="6"/>
  <c r="H185" i="6"/>
  <c r="H92" i="6"/>
  <c r="H56" i="6"/>
  <c r="H254" i="6"/>
  <c r="H91" i="6"/>
  <c r="H52" i="6"/>
  <c r="H188" i="6"/>
  <c r="H139" i="6"/>
  <c r="H40" i="6"/>
  <c r="H42" i="6"/>
  <c r="H65" i="6"/>
  <c r="I65" i="6" s="1"/>
  <c r="H57" i="6"/>
  <c r="H49" i="6"/>
  <c r="H10" i="6"/>
  <c r="H360" i="6"/>
  <c r="H324" i="6"/>
  <c r="H302" i="6"/>
  <c r="H273" i="6"/>
  <c r="I273" i="6" s="1"/>
  <c r="H333" i="6"/>
  <c r="H334" i="6"/>
  <c r="H278" i="6"/>
  <c r="H288" i="6"/>
  <c r="H255" i="6"/>
  <c r="I255" i="6" s="1"/>
  <c r="H143" i="6"/>
  <c r="H46" i="6"/>
  <c r="H88" i="6"/>
  <c r="H209" i="6"/>
  <c r="H85" i="6"/>
  <c r="H206" i="6"/>
  <c r="H38" i="6"/>
  <c r="H66" i="6"/>
  <c r="H39" i="6"/>
  <c r="I39" i="6" s="1"/>
  <c r="H55" i="6"/>
  <c r="I55" i="6" s="1"/>
  <c r="H346" i="6"/>
  <c r="H285" i="6"/>
  <c r="H356" i="6"/>
  <c r="H269" i="6"/>
  <c r="H300" i="6"/>
  <c r="H332" i="6"/>
  <c r="H266" i="6"/>
  <c r="H210" i="6"/>
  <c r="H211" i="6"/>
  <c r="H109" i="6"/>
  <c r="I109" i="6" s="1"/>
  <c r="H256" i="6"/>
  <c r="I256" i="6" s="1"/>
  <c r="H75" i="6"/>
  <c r="H205" i="6"/>
  <c r="I205" i="6" s="1"/>
  <c r="H80" i="6"/>
  <c r="I80" i="6" s="1"/>
  <c r="H202" i="6"/>
  <c r="H32" i="6"/>
  <c r="H58" i="6"/>
  <c r="I58" i="6" s="1"/>
  <c r="H34" i="6"/>
  <c r="H53" i="6"/>
  <c r="H196" i="6"/>
  <c r="H335" i="6"/>
  <c r="H252" i="6"/>
  <c r="H321" i="6"/>
  <c r="H240" i="6"/>
  <c r="H235" i="6"/>
  <c r="H301" i="6"/>
  <c r="H239" i="6"/>
  <c r="H110" i="6"/>
  <c r="I110" i="6" s="1"/>
  <c r="H186" i="6"/>
  <c r="H79" i="6"/>
  <c r="H181" i="6"/>
  <c r="H54" i="6"/>
  <c r="I54" i="6" s="1"/>
  <c r="H155" i="6"/>
  <c r="H44" i="6"/>
  <c r="H87" i="6"/>
  <c r="H184" i="6"/>
  <c r="H37" i="6"/>
  <c r="H63" i="6"/>
  <c r="H47" i="6"/>
  <c r="H191" i="6"/>
  <c r="H292" i="6"/>
  <c r="H214" i="6"/>
  <c r="H217" i="6"/>
  <c r="H299" i="6"/>
  <c r="H213" i="6"/>
  <c r="H84" i="6"/>
  <c r="H183" i="6"/>
  <c r="I183" i="6" s="1"/>
  <c r="H76" i="6"/>
  <c r="H160" i="6"/>
  <c r="H48" i="6"/>
  <c r="I48" i="6" s="1"/>
  <c r="H153" i="6"/>
  <c r="I153" i="6" s="1"/>
  <c r="H41" i="6"/>
  <c r="H77" i="6"/>
  <c r="H156" i="6"/>
  <c r="H154" i="6"/>
  <c r="H61" i="6"/>
  <c r="H45" i="6"/>
  <c r="I45" i="6" s="1"/>
  <c r="G8" i="6"/>
  <c r="I8" i="6" s="1"/>
  <c r="L8" i="6" s="1"/>
  <c r="F12" i="6"/>
  <c r="F20" i="6"/>
  <c r="F28" i="6"/>
  <c r="F36" i="6"/>
  <c r="F47" i="6"/>
  <c r="F50" i="6"/>
  <c r="F53" i="6"/>
  <c r="F56" i="6"/>
  <c r="F68" i="6"/>
  <c r="F71" i="6"/>
  <c r="F74" i="6"/>
  <c r="F83" i="6"/>
  <c r="F45" i="6"/>
  <c r="F48" i="6"/>
  <c r="F16" i="6"/>
  <c r="F24" i="6"/>
  <c r="F32" i="6"/>
  <c r="F40" i="6"/>
  <c r="F46" i="6"/>
  <c r="F51" i="6"/>
  <c r="F64" i="6"/>
  <c r="F70" i="6"/>
  <c r="F75" i="6"/>
  <c r="F82" i="6"/>
  <c r="F85" i="6"/>
  <c r="F88" i="6"/>
  <c r="F54" i="6"/>
  <c r="F66" i="6"/>
  <c r="F72" i="6"/>
  <c r="F86" i="6"/>
  <c r="F97" i="6"/>
  <c r="F58" i="6"/>
  <c r="F80" i="6"/>
  <c r="F90" i="6"/>
  <c r="F93" i="6"/>
  <c r="F95" i="6"/>
  <c r="F113" i="6"/>
  <c r="F124" i="6"/>
  <c r="F159" i="6"/>
  <c r="F55" i="6"/>
  <c r="F67" i="6"/>
  <c r="F87" i="6"/>
  <c r="F109" i="6"/>
  <c r="F111" i="6"/>
  <c r="F118" i="6"/>
  <c r="F123" i="6"/>
  <c r="F127" i="6"/>
  <c r="F129" i="6"/>
  <c r="F133" i="6"/>
  <c r="F140" i="6"/>
  <c r="F148" i="6"/>
  <c r="F154" i="6"/>
  <c r="F158" i="6"/>
  <c r="F163" i="6"/>
  <c r="F169" i="6"/>
  <c r="F174" i="6"/>
  <c r="F176" i="6"/>
  <c r="F181" i="6"/>
  <c r="F190" i="6"/>
  <c r="F192" i="6"/>
  <c r="F197" i="6"/>
  <c r="F206" i="6"/>
  <c r="F208" i="6"/>
  <c r="F213" i="6"/>
  <c r="F222" i="6"/>
  <c r="F224" i="6"/>
  <c r="F229" i="6"/>
  <c r="F238" i="6"/>
  <c r="F240" i="6"/>
  <c r="F84" i="6"/>
  <c r="F105" i="6"/>
  <c r="F125" i="6"/>
  <c r="F131" i="6"/>
  <c r="F145" i="6"/>
  <c r="F59" i="6"/>
  <c r="F94" i="6"/>
  <c r="F110" i="6"/>
  <c r="F122" i="6"/>
  <c r="F137" i="6"/>
  <c r="F143" i="6"/>
  <c r="F153" i="6"/>
  <c r="F156" i="6"/>
  <c r="F162" i="6"/>
  <c r="F178" i="6"/>
  <c r="F184" i="6"/>
  <c r="F194" i="6"/>
  <c r="F200" i="6"/>
  <c r="F210" i="6"/>
  <c r="F216" i="6"/>
  <c r="F226" i="6"/>
  <c r="F232" i="6"/>
  <c r="F242" i="6"/>
  <c r="F245" i="6"/>
  <c r="F248" i="6"/>
  <c r="F250" i="6"/>
  <c r="F253" i="6"/>
  <c r="F256" i="6"/>
  <c r="F258" i="6"/>
  <c r="F261" i="6"/>
  <c r="F264" i="6"/>
  <c r="F266" i="6"/>
  <c r="F269" i="6"/>
  <c r="F273" i="6"/>
  <c r="F282" i="6"/>
  <c r="F284" i="6"/>
  <c r="F289" i="6"/>
  <c r="F298" i="6"/>
  <c r="F300" i="6"/>
  <c r="F305" i="6"/>
  <c r="F314" i="6"/>
  <c r="F316" i="6"/>
  <c r="F317" i="6"/>
  <c r="F320" i="6"/>
  <c r="F321" i="6"/>
  <c r="F324" i="6"/>
  <c r="F325" i="6"/>
  <c r="F328" i="6"/>
  <c r="F329" i="6"/>
  <c r="F332" i="6"/>
  <c r="F333" i="6"/>
  <c r="F336" i="6"/>
  <c r="F337" i="6"/>
  <c r="F340" i="6"/>
  <c r="F341" i="6"/>
  <c r="F344" i="6"/>
  <c r="F345" i="6"/>
  <c r="F348" i="6"/>
  <c r="F349" i="6"/>
  <c r="F352" i="6"/>
  <c r="F353" i="6"/>
  <c r="F356" i="6"/>
  <c r="F360" i="6"/>
  <c r="F361" i="6"/>
  <c r="F52" i="6"/>
  <c r="F69" i="6"/>
  <c r="F126" i="6"/>
  <c r="F272" i="6"/>
  <c r="F277" i="6"/>
  <c r="F286" i="6"/>
  <c r="F288" i="6"/>
  <c r="F293" i="6"/>
  <c r="F302" i="6"/>
  <c r="F304" i="6"/>
  <c r="F309" i="6"/>
  <c r="F319" i="6"/>
  <c r="F323" i="6"/>
  <c r="F8" i="6"/>
  <c r="F108" i="6"/>
  <c r="F116" i="6"/>
  <c r="F136" i="6"/>
  <c r="F142" i="6"/>
  <c r="F157" i="6"/>
  <c r="F168" i="6"/>
  <c r="F180" i="6"/>
  <c r="F185" i="6"/>
  <c r="F196" i="6"/>
  <c r="F201" i="6"/>
  <c r="F212" i="6"/>
  <c r="F217" i="6"/>
  <c r="F228" i="6"/>
  <c r="F233" i="6"/>
  <c r="F246" i="6"/>
  <c r="F254" i="6"/>
  <c r="F262" i="6"/>
  <c r="F270" i="6"/>
  <c r="F357" i="6"/>
  <c r="F339" i="6"/>
  <c r="F350" i="6"/>
  <c r="F221" i="6"/>
  <c r="F347" i="6"/>
  <c r="F274" i="6"/>
  <c r="F260" i="6"/>
  <c r="F173" i="6"/>
  <c r="F326" i="6"/>
  <c r="F310" i="6"/>
  <c r="F280" i="6"/>
  <c r="F249" i="6"/>
  <c r="F247" i="6"/>
  <c r="F193" i="6"/>
  <c r="F161" i="6"/>
  <c r="F147" i="6"/>
  <c r="F121" i="6"/>
  <c r="F39" i="6"/>
  <c r="F315" i="6"/>
  <c r="F220" i="6"/>
  <c r="F188" i="6"/>
  <c r="F165" i="6"/>
  <c r="F138" i="6"/>
  <c r="F239" i="6"/>
  <c r="F223" i="6"/>
  <c r="F207" i="6"/>
  <c r="F191" i="6"/>
  <c r="F175" i="6"/>
  <c r="F61" i="6"/>
  <c r="F132" i="6"/>
  <c r="F135" i="6"/>
  <c r="F26" i="6"/>
  <c r="F199" i="6"/>
  <c r="F152" i="6"/>
  <c r="F115" i="6"/>
  <c r="F34" i="6"/>
  <c r="F89" i="6"/>
  <c r="F44" i="6"/>
  <c r="F338" i="6"/>
  <c r="F205" i="6"/>
  <c r="F358" i="6"/>
  <c r="F335" i="6"/>
  <c r="F198" i="6"/>
  <c r="F312" i="6"/>
  <c r="F346" i="6"/>
  <c r="F290" i="6"/>
  <c r="F268" i="6"/>
  <c r="F342" i="6"/>
  <c r="F297" i="6"/>
  <c r="F278" i="6"/>
  <c r="F230" i="6"/>
  <c r="F271" i="6"/>
  <c r="F241" i="6"/>
  <c r="F177" i="6"/>
  <c r="F155" i="6"/>
  <c r="F139" i="6"/>
  <c r="F117" i="6"/>
  <c r="F18" i="6"/>
  <c r="F164" i="6"/>
  <c r="F104" i="6"/>
  <c r="F279" i="6"/>
  <c r="F259" i="6"/>
  <c r="F60" i="6"/>
  <c r="F275" i="6"/>
  <c r="F234" i="6"/>
  <c r="F219" i="6"/>
  <c r="F112" i="6"/>
  <c r="F99" i="6"/>
  <c r="F183" i="6"/>
  <c r="F146" i="6"/>
  <c r="F107" i="6"/>
  <c r="F91" i="6"/>
  <c r="F63" i="6"/>
  <c r="F78" i="6"/>
  <c r="F41" i="6"/>
  <c r="F9" i="6"/>
  <c r="F43" i="6"/>
  <c r="F30" i="6"/>
  <c r="F11" i="6"/>
  <c r="F29" i="6"/>
  <c r="F355" i="6"/>
  <c r="F322" i="6"/>
  <c r="F182" i="6"/>
  <c r="F296" i="6"/>
  <c r="F334" i="6"/>
  <c r="F308" i="6"/>
  <c r="F292" i="6"/>
  <c r="F276" i="6"/>
  <c r="F359" i="6"/>
  <c r="F327" i="6"/>
  <c r="F363" i="6"/>
  <c r="F331" i="6"/>
  <c r="F306" i="6"/>
  <c r="F244" i="6"/>
  <c r="F294" i="6"/>
  <c r="F265" i="6"/>
  <c r="F189" i="6"/>
  <c r="F130" i="6"/>
  <c r="F287" i="6"/>
  <c r="F263" i="6"/>
  <c r="F225" i="6"/>
  <c r="F283" i="6"/>
  <c r="F204" i="6"/>
  <c r="F172" i="6"/>
  <c r="F103" i="6"/>
  <c r="F295" i="6"/>
  <c r="F251" i="6"/>
  <c r="F134" i="6"/>
  <c r="F291" i="6"/>
  <c r="F218" i="6"/>
  <c r="F170" i="6"/>
  <c r="F150" i="6"/>
  <c r="F128" i="6"/>
  <c r="F106" i="6"/>
  <c r="F235" i="6"/>
  <c r="F171" i="6"/>
  <c r="F120" i="6"/>
  <c r="F92" i="6"/>
  <c r="F231" i="6"/>
  <c r="F167" i="6"/>
  <c r="F102" i="6"/>
  <c r="F81" i="6"/>
  <c r="F101" i="6"/>
  <c r="F73" i="6"/>
  <c r="F62" i="6"/>
  <c r="F31" i="6"/>
  <c r="F76" i="6"/>
  <c r="F33" i="6"/>
  <c r="F38" i="6"/>
  <c r="F19" i="6"/>
  <c r="F37" i="6"/>
  <c r="F354" i="6"/>
  <c r="F351" i="6"/>
  <c r="F318" i="6"/>
  <c r="F301" i="6"/>
  <c r="F285" i="6"/>
  <c r="F237" i="6"/>
  <c r="F343" i="6"/>
  <c r="F362" i="6"/>
  <c r="F330" i="6"/>
  <c r="F252" i="6"/>
  <c r="F214" i="6"/>
  <c r="F313" i="6"/>
  <c r="F281" i="6"/>
  <c r="F257" i="6"/>
  <c r="F151" i="6"/>
  <c r="F303" i="6"/>
  <c r="F255" i="6"/>
  <c r="F209" i="6"/>
  <c r="F299" i="6"/>
  <c r="F236" i="6"/>
  <c r="F144" i="6"/>
  <c r="F311" i="6"/>
  <c r="F243" i="6"/>
  <c r="F227" i="6"/>
  <c r="F211" i="6"/>
  <c r="F195" i="6"/>
  <c r="F179" i="6"/>
  <c r="F141" i="6"/>
  <c r="F119" i="6"/>
  <c r="F307" i="6"/>
  <c r="F202" i="6"/>
  <c r="F149" i="6"/>
  <c r="F100" i="6"/>
  <c r="F187" i="6"/>
  <c r="F166" i="6"/>
  <c r="F114" i="6"/>
  <c r="F15" i="6"/>
  <c r="F215" i="6"/>
  <c r="F96" i="6"/>
  <c r="F23" i="6"/>
  <c r="F98" i="6"/>
  <c r="F42" i="6"/>
  <c r="F10" i="6"/>
  <c r="F65" i="6"/>
  <c r="F25" i="6"/>
  <c r="F49" i="6"/>
  <c r="F27" i="6"/>
  <c r="F14" i="6"/>
  <c r="F79" i="6"/>
  <c r="F57" i="6"/>
  <c r="F13" i="6"/>
  <c r="F267" i="6"/>
  <c r="F186" i="6"/>
  <c r="F203" i="6"/>
  <c r="F160" i="6"/>
  <c r="F17" i="6"/>
  <c r="F35" i="6"/>
  <c r="F22" i="6"/>
  <c r="F77" i="6"/>
  <c r="F21" i="6"/>
  <c r="F8" i="1" l="1"/>
  <c r="F364" i="1"/>
  <c r="G364" i="1"/>
  <c r="H364" i="1"/>
  <c r="G8" i="1"/>
  <c r="G8" i="4"/>
  <c r="I279" i="6"/>
  <c r="I114" i="6"/>
  <c r="L114" i="6" s="1"/>
  <c r="I134" i="6"/>
  <c r="L134" i="6" s="1"/>
  <c r="I118" i="6"/>
  <c r="I175" i="6"/>
  <c r="I335" i="6"/>
  <c r="L335" i="6" s="1"/>
  <c r="I302" i="6"/>
  <c r="I235" i="6"/>
  <c r="I282" i="6"/>
  <c r="I274" i="6"/>
  <c r="L274" i="6" s="1"/>
  <c r="I241" i="6"/>
  <c r="L241" i="6" s="1"/>
  <c r="I148" i="6"/>
  <c r="I102" i="6"/>
  <c r="I42" i="6"/>
  <c r="L42" i="6" s="1"/>
  <c r="I119" i="6"/>
  <c r="I111" i="6"/>
  <c r="I28" i="6"/>
  <c r="I160" i="6"/>
  <c r="L160" i="6" s="1"/>
  <c r="I37" i="6"/>
  <c r="L37" i="6" s="1"/>
  <c r="I30" i="6"/>
  <c r="I16" i="6"/>
  <c r="I92" i="6"/>
  <c r="L92" i="6" s="1"/>
  <c r="I88" i="6"/>
  <c r="L88" i="6" s="1"/>
  <c r="I64" i="6"/>
  <c r="F9" i="10"/>
  <c r="F18" i="10"/>
  <c r="F26" i="10"/>
  <c r="F34" i="10"/>
  <c r="F78" i="10"/>
  <c r="F86" i="10"/>
  <c r="F107" i="10"/>
  <c r="F121" i="10"/>
  <c r="F129" i="10"/>
  <c r="F130" i="10"/>
  <c r="F138" i="10"/>
  <c r="F164" i="10"/>
  <c r="F17" i="10"/>
  <c r="F33" i="10"/>
  <c r="F11" i="10"/>
  <c r="F13" i="10"/>
  <c r="F25" i="10"/>
  <c r="F80" i="10"/>
  <c r="F82" i="10"/>
  <c r="F90" i="10"/>
  <c r="F94" i="10"/>
  <c r="F98" i="10"/>
  <c r="F102" i="10"/>
  <c r="F109" i="10"/>
  <c r="F120" i="10"/>
  <c r="F132" i="10"/>
  <c r="F134" i="10"/>
  <c r="F143" i="10"/>
  <c r="F147" i="10"/>
  <c r="F152" i="10"/>
  <c r="F170" i="10"/>
  <c r="F47" i="10"/>
  <c r="F63" i="10"/>
  <c r="F69" i="10"/>
  <c r="F71" i="10"/>
  <c r="F73" i="10"/>
  <c r="F77" i="10"/>
  <c r="F89" i="10"/>
  <c r="F116" i="10"/>
  <c r="F124" i="10"/>
  <c r="F190" i="10"/>
  <c r="F216" i="10"/>
  <c r="F239" i="10"/>
  <c r="F240" i="10"/>
  <c r="F255" i="10"/>
  <c r="F256" i="10"/>
  <c r="F281" i="10"/>
  <c r="F289" i="10"/>
  <c r="F297" i="10"/>
  <c r="F311" i="10"/>
  <c r="F319" i="10"/>
  <c r="F39" i="10"/>
  <c r="F55" i="10"/>
  <c r="F106" i="10"/>
  <c r="F123" i="10"/>
  <c r="F125" i="10"/>
  <c r="F151" i="10"/>
  <c r="F155" i="10"/>
  <c r="F166" i="10"/>
  <c r="F175" i="10"/>
  <c r="F179" i="10"/>
  <c r="F186" i="10"/>
  <c r="F194" i="10"/>
  <c r="F212" i="10"/>
  <c r="F220" i="10"/>
  <c r="F260" i="10"/>
  <c r="F14" i="10"/>
  <c r="F21" i="10"/>
  <c r="F28" i="10"/>
  <c r="F30" i="10"/>
  <c r="F41" i="10"/>
  <c r="F43" i="10"/>
  <c r="F49" i="10"/>
  <c r="F51" i="10"/>
  <c r="F57" i="10"/>
  <c r="F59" i="10"/>
  <c r="F65" i="10"/>
  <c r="F133" i="10"/>
  <c r="F137" i="10"/>
  <c r="F168" i="10"/>
  <c r="F174" i="10"/>
  <c r="F182" i="10"/>
  <c r="F189" i="10"/>
  <c r="F193" i="10"/>
  <c r="F197" i="10"/>
  <c r="F199" i="10"/>
  <c r="F211" i="10"/>
  <c r="F215" i="10"/>
  <c r="F219" i="10"/>
  <c r="F229" i="10"/>
  <c r="F250" i="10"/>
  <c r="F259" i="10"/>
  <c r="F263" i="10"/>
  <c r="F265" i="10"/>
  <c r="F269" i="10"/>
  <c r="F271" i="10"/>
  <c r="F279" i="10"/>
  <c r="F288" i="10"/>
  <c r="F68" i="10"/>
  <c r="F81" i="10"/>
  <c r="F85" i="10"/>
  <c r="F128" i="10"/>
  <c r="F162" i="10"/>
  <c r="F234" i="10"/>
  <c r="F283" i="10"/>
  <c r="F285" i="10"/>
  <c r="F299" i="10"/>
  <c r="F321" i="10"/>
  <c r="F323" i="10"/>
  <c r="F84" i="10"/>
  <c r="F97" i="10"/>
  <c r="F110" i="10"/>
  <c r="F112" i="10"/>
  <c r="F142" i="10"/>
  <c r="F157" i="10"/>
  <c r="F159" i="10"/>
  <c r="F163" i="10"/>
  <c r="F209" i="10"/>
  <c r="F230" i="10"/>
  <c r="F238" i="10"/>
  <c r="F245" i="10"/>
  <c r="F272" i="10"/>
  <c r="F274" i="10"/>
  <c r="F291" i="10"/>
  <c r="F293" i="10"/>
  <c r="F313" i="10"/>
  <c r="F315" i="10"/>
  <c r="F327" i="10"/>
  <c r="F335" i="10"/>
  <c r="F336" i="10"/>
  <c r="F337" i="10"/>
  <c r="F338" i="10"/>
  <c r="F344" i="10"/>
  <c r="F352" i="10"/>
  <c r="F360" i="10"/>
  <c r="F29" i="10"/>
  <c r="F183" i="10"/>
  <c r="F203" i="10"/>
  <c r="F210" i="10"/>
  <c r="F218" i="10"/>
  <c r="F246" i="10"/>
  <c r="F258" i="10"/>
  <c r="F277" i="10"/>
  <c r="F302" i="10"/>
  <c r="F317" i="10"/>
  <c r="F325" i="10"/>
  <c r="F329" i="10"/>
  <c r="F331" i="10"/>
  <c r="F342" i="10"/>
  <c r="F351" i="10"/>
  <c r="F358" i="10"/>
  <c r="F192" i="10"/>
  <c r="F225" i="10"/>
  <c r="F280" i="10"/>
  <c r="F295" i="10"/>
  <c r="F333" i="10"/>
  <c r="F346" i="10"/>
  <c r="F348" i="10"/>
  <c r="F355" i="10"/>
  <c r="F362" i="10"/>
  <c r="F22" i="10"/>
  <c r="F66" i="10"/>
  <c r="F136" i="10"/>
  <c r="F214" i="10"/>
  <c r="F254" i="10"/>
  <c r="F287" i="10"/>
  <c r="F310" i="10"/>
  <c r="F318" i="10"/>
  <c r="F326" i="10"/>
  <c r="F330" i="10"/>
  <c r="F20" i="10"/>
  <c r="F169" i="10"/>
  <c r="F188" i="10"/>
  <c r="F196" i="10"/>
  <c r="F296" i="10"/>
  <c r="F304" i="10"/>
  <c r="F306" i="10"/>
  <c r="F334" i="10"/>
  <c r="F340" i="10"/>
  <c r="F354" i="10"/>
  <c r="F356" i="10"/>
  <c r="F343" i="10"/>
  <c r="F350" i="10"/>
  <c r="F359" i="10"/>
  <c r="F322" i="10"/>
  <c r="F282" i="10"/>
  <c r="F173" i="10"/>
  <c r="F32" i="10"/>
  <c r="F233" i="10"/>
  <c r="F301" i="10"/>
  <c r="F268" i="10"/>
  <c r="F40" i="10"/>
  <c r="F320" i="10"/>
  <c r="F76" i="10"/>
  <c r="F332" i="10"/>
  <c r="F267" i="10"/>
  <c r="F236" i="10"/>
  <c r="F204" i="10"/>
  <c r="F154" i="10"/>
  <c r="F101" i="10"/>
  <c r="F305" i="10"/>
  <c r="F251" i="10"/>
  <c r="F222" i="10"/>
  <c r="F172" i="10"/>
  <c r="F131" i="10"/>
  <c r="F248" i="10"/>
  <c r="F227" i="10"/>
  <c r="F177" i="10"/>
  <c r="F105" i="10"/>
  <c r="F62" i="10"/>
  <c r="F24" i="10"/>
  <c r="F217" i="10"/>
  <c r="F145" i="10"/>
  <c r="F100" i="10"/>
  <c r="F53" i="10"/>
  <c r="F278" i="10"/>
  <c r="F213" i="10"/>
  <c r="F161" i="10"/>
  <c r="F61" i="10"/>
  <c r="F160" i="10"/>
  <c r="F115" i="10"/>
  <c r="F60" i="10"/>
  <c r="F44" i="10"/>
  <c r="F45" i="10"/>
  <c r="F149" i="10"/>
  <c r="F104" i="10"/>
  <c r="F15" i="10"/>
  <c r="F363" i="10"/>
  <c r="F242" i="10"/>
  <c r="F48" i="10"/>
  <c r="F223" i="10"/>
  <c r="F290" i="10"/>
  <c r="F56" i="10"/>
  <c r="F312" i="10"/>
  <c r="F357" i="10"/>
  <c r="F300" i="10"/>
  <c r="F226" i="10"/>
  <c r="F184" i="10"/>
  <c r="F119" i="10"/>
  <c r="F275" i="10"/>
  <c r="F232" i="10"/>
  <c r="F178" i="10"/>
  <c r="F114" i="10"/>
  <c r="F237" i="10"/>
  <c r="F185" i="10"/>
  <c r="F95" i="10"/>
  <c r="F46" i="10"/>
  <c r="F241" i="10"/>
  <c r="F113" i="10"/>
  <c r="F88" i="10"/>
  <c r="F286" i="10"/>
  <c r="F195" i="10"/>
  <c r="F139" i="10"/>
  <c r="F167" i="10"/>
  <c r="F87" i="10"/>
  <c r="F52" i="10"/>
  <c r="F27" i="10"/>
  <c r="F135" i="10"/>
  <c r="F31" i="10"/>
  <c r="F8" i="10"/>
  <c r="F309" i="10"/>
  <c r="F206" i="10"/>
  <c r="F345" i="10"/>
  <c r="F341" i="10"/>
  <c r="F284" i="10"/>
  <c r="F16" i="10"/>
  <c r="F270" i="10"/>
  <c r="F349" i="10"/>
  <c r="F253" i="10"/>
  <c r="F224" i="10"/>
  <c r="F180" i="10"/>
  <c r="F10" i="10"/>
  <c r="F266" i="10"/>
  <c r="F228" i="10"/>
  <c r="F156" i="10"/>
  <c r="F99" i="10"/>
  <c r="F231" i="10"/>
  <c r="F171" i="10"/>
  <c r="F92" i="10"/>
  <c r="F38" i="10"/>
  <c r="F191" i="10"/>
  <c r="F111" i="10"/>
  <c r="F70" i="10"/>
  <c r="F273" i="10"/>
  <c r="F176" i="10"/>
  <c r="F91" i="10"/>
  <c r="F158" i="10"/>
  <c r="F75" i="10"/>
  <c r="F50" i="10"/>
  <c r="F37" i="10"/>
  <c r="F126" i="10"/>
  <c r="F23" i="10"/>
  <c r="F347" i="10"/>
  <c r="F292" i="10"/>
  <c r="F79" i="10"/>
  <c r="F314" i="10"/>
  <c r="F303" i="10"/>
  <c r="F262" i="10"/>
  <c r="F353" i="10"/>
  <c r="F235" i="10"/>
  <c r="F324" i="10"/>
  <c r="F247" i="10"/>
  <c r="F207" i="10"/>
  <c r="F146" i="10"/>
  <c r="F328" i="10"/>
  <c r="F264" i="10"/>
  <c r="F200" i="10"/>
  <c r="F144" i="10"/>
  <c r="F96" i="10"/>
  <c r="F208" i="10"/>
  <c r="F140" i="10"/>
  <c r="F74" i="10"/>
  <c r="F12" i="10"/>
  <c r="F153" i="10"/>
  <c r="F103" i="10"/>
  <c r="F316" i="10"/>
  <c r="F261" i="10"/>
  <c r="F165" i="10"/>
  <c r="F187" i="10"/>
  <c r="F122" i="10"/>
  <c r="F67" i="10"/>
  <c r="F42" i="10"/>
  <c r="F35" i="10"/>
  <c r="F118" i="10"/>
  <c r="F276" i="10"/>
  <c r="F72" i="10"/>
  <c r="F127" i="10"/>
  <c r="F141" i="10"/>
  <c r="F54" i="10"/>
  <c r="F294" i="10"/>
  <c r="F117" i="10"/>
  <c r="F83" i="10"/>
  <c r="F361" i="10"/>
  <c r="F298" i="10"/>
  <c r="F308" i="10"/>
  <c r="F307" i="10"/>
  <c r="F244" i="10"/>
  <c r="F257" i="10"/>
  <c r="F221" i="10"/>
  <c r="F58" i="10"/>
  <c r="F252" i="10"/>
  <c r="F201" i="10"/>
  <c r="F243" i="10"/>
  <c r="F249" i="10"/>
  <c r="F205" i="10"/>
  <c r="F148" i="10"/>
  <c r="F150" i="10"/>
  <c r="F36" i="10"/>
  <c r="F64" i="10"/>
  <c r="F339" i="10"/>
  <c r="F202" i="10"/>
  <c r="F198" i="10"/>
  <c r="F108" i="10"/>
  <c r="F93" i="10"/>
  <c r="F181" i="10"/>
  <c r="F19" i="10"/>
  <c r="G10" i="10"/>
  <c r="G12" i="10"/>
  <c r="G15" i="10"/>
  <c r="G17" i="10"/>
  <c r="G19" i="10"/>
  <c r="G21" i="10"/>
  <c r="G23" i="10"/>
  <c r="G25" i="10"/>
  <c r="G27" i="10"/>
  <c r="G29" i="10"/>
  <c r="G31" i="10"/>
  <c r="G33" i="10"/>
  <c r="G35" i="10"/>
  <c r="H36" i="10"/>
  <c r="H38" i="10"/>
  <c r="G58" i="10"/>
  <c r="G60" i="10"/>
  <c r="G63" i="10"/>
  <c r="G65" i="10"/>
  <c r="H66" i="10"/>
  <c r="G75" i="10"/>
  <c r="G82" i="10"/>
  <c r="G84" i="10"/>
  <c r="G86" i="10"/>
  <c r="G87" i="10"/>
  <c r="G88" i="10"/>
  <c r="G90" i="10"/>
  <c r="G92" i="10"/>
  <c r="G94" i="10"/>
  <c r="G96" i="10"/>
  <c r="H99" i="10"/>
  <c r="H101" i="10"/>
  <c r="H10" i="10"/>
  <c r="H12" i="10"/>
  <c r="G14" i="10"/>
  <c r="H15" i="10"/>
  <c r="H17" i="10"/>
  <c r="H19" i="10"/>
  <c r="H21" i="10"/>
  <c r="H23" i="10"/>
  <c r="H25" i="10"/>
  <c r="H27" i="10"/>
  <c r="H29" i="10"/>
  <c r="H31" i="10"/>
  <c r="H33" i="10"/>
  <c r="H35" i="10"/>
  <c r="G37" i="10"/>
  <c r="G39" i="10"/>
  <c r="G41" i="10"/>
  <c r="G43" i="10"/>
  <c r="G45" i="10"/>
  <c r="G47" i="10"/>
  <c r="G49" i="10"/>
  <c r="G51" i="10"/>
  <c r="G53" i="10"/>
  <c r="G55" i="10"/>
  <c r="G57" i="10"/>
  <c r="H58" i="10"/>
  <c r="H60" i="10"/>
  <c r="G62" i="10"/>
  <c r="H63" i="10"/>
  <c r="H65" i="10"/>
  <c r="G68" i="10"/>
  <c r="G70" i="10"/>
  <c r="G72" i="10"/>
  <c r="G74" i="10"/>
  <c r="H75" i="10"/>
  <c r="G77" i="10"/>
  <c r="G79" i="10"/>
  <c r="G81" i="10"/>
  <c r="H82" i="10"/>
  <c r="H84" i="10"/>
  <c r="H86" i="10"/>
  <c r="H87" i="10"/>
  <c r="H88" i="10"/>
  <c r="H90" i="10"/>
  <c r="H92" i="10"/>
  <c r="H94" i="10"/>
  <c r="H96" i="10"/>
  <c r="G98" i="10"/>
  <c r="G100" i="10"/>
  <c r="G102" i="10"/>
  <c r="H103" i="10"/>
  <c r="G105" i="10"/>
  <c r="G107" i="10"/>
  <c r="H108" i="10"/>
  <c r="G9" i="10"/>
  <c r="G11" i="10"/>
  <c r="G13" i="10"/>
  <c r="G16" i="10"/>
  <c r="G18" i="10"/>
  <c r="G20" i="10"/>
  <c r="G22" i="10"/>
  <c r="G24" i="10"/>
  <c r="G26" i="10"/>
  <c r="G28" i="10"/>
  <c r="G30" i="10"/>
  <c r="G32" i="10"/>
  <c r="G34" i="10"/>
  <c r="G59" i="10"/>
  <c r="G61" i="10"/>
  <c r="G64" i="10"/>
  <c r="G67" i="10"/>
  <c r="G83" i="10"/>
  <c r="G85" i="10"/>
  <c r="G89" i="10"/>
  <c r="G91" i="10"/>
  <c r="G93" i="10"/>
  <c r="G95" i="10"/>
  <c r="G97" i="10"/>
  <c r="G109" i="10"/>
  <c r="G112" i="10"/>
  <c r="G114" i="10"/>
  <c r="G116" i="10"/>
  <c r="G119" i="10"/>
  <c r="G121" i="10"/>
  <c r="G123" i="10"/>
  <c r="H11" i="10"/>
  <c r="H13" i="10"/>
  <c r="H16" i="10"/>
  <c r="H18" i="10"/>
  <c r="H20" i="10"/>
  <c r="H22" i="10"/>
  <c r="H24" i="10"/>
  <c r="H26" i="10"/>
  <c r="H28" i="10"/>
  <c r="H30" i="10"/>
  <c r="H32" i="10"/>
  <c r="H34" i="10"/>
  <c r="G38" i="10"/>
  <c r="I38" i="10" s="1"/>
  <c r="G46" i="10"/>
  <c r="G54" i="10"/>
  <c r="G73" i="10"/>
  <c r="G76" i="10"/>
  <c r="G99" i="10"/>
  <c r="I99" i="10" s="1"/>
  <c r="G111" i="10"/>
  <c r="H113" i="10"/>
  <c r="G118" i="10"/>
  <c r="H120" i="10"/>
  <c r="G126" i="10"/>
  <c r="G128" i="10"/>
  <c r="H131" i="10"/>
  <c r="G133" i="10"/>
  <c r="H134" i="10"/>
  <c r="G136" i="10"/>
  <c r="H137" i="10"/>
  <c r="H139" i="10"/>
  <c r="G141" i="10"/>
  <c r="G143" i="10"/>
  <c r="G145" i="10"/>
  <c r="H146" i="10"/>
  <c r="H148" i="10"/>
  <c r="H151" i="10"/>
  <c r="H154" i="10"/>
  <c r="G156" i="10"/>
  <c r="G158" i="10"/>
  <c r="G160" i="10"/>
  <c r="H163" i="10"/>
  <c r="G165" i="10"/>
  <c r="H166" i="10"/>
  <c r="G168" i="10"/>
  <c r="H169" i="10"/>
  <c r="H171" i="10"/>
  <c r="G36" i="10"/>
  <c r="G44" i="10"/>
  <c r="G52" i="10"/>
  <c r="H64" i="10"/>
  <c r="G71" i="10"/>
  <c r="H83" i="10"/>
  <c r="H85" i="10"/>
  <c r="H89" i="10"/>
  <c r="H91" i="10"/>
  <c r="H93" i="10"/>
  <c r="H95" i="10"/>
  <c r="H97" i="10"/>
  <c r="G104" i="10"/>
  <c r="G110" i="10"/>
  <c r="G117" i="10"/>
  <c r="G124" i="10"/>
  <c r="G130" i="10"/>
  <c r="G132" i="10"/>
  <c r="G135" i="10"/>
  <c r="G138" i="10"/>
  <c r="G147" i="10"/>
  <c r="G150" i="10"/>
  <c r="G153" i="10"/>
  <c r="G155" i="10"/>
  <c r="G162" i="10"/>
  <c r="G164" i="10"/>
  <c r="G167" i="10"/>
  <c r="G170" i="10"/>
  <c r="G179" i="10"/>
  <c r="G182" i="10"/>
  <c r="G185" i="10"/>
  <c r="G187" i="10"/>
  <c r="G194" i="10"/>
  <c r="G196" i="10"/>
  <c r="G199" i="10"/>
  <c r="G202" i="10"/>
  <c r="G204" i="10"/>
  <c r="G207" i="10"/>
  <c r="G213" i="10"/>
  <c r="G223" i="10"/>
  <c r="G231" i="10"/>
  <c r="G233" i="10"/>
  <c r="G235" i="10"/>
  <c r="G237" i="10"/>
  <c r="G238" i="10"/>
  <c r="G241" i="10"/>
  <c r="G242" i="10"/>
  <c r="G244" i="10"/>
  <c r="G48" i="10"/>
  <c r="G66" i="10"/>
  <c r="G69" i="10"/>
  <c r="G80" i="10"/>
  <c r="G101" i="10"/>
  <c r="I101" i="10" s="1"/>
  <c r="H104" i="10"/>
  <c r="G106" i="10"/>
  <c r="G108" i="10"/>
  <c r="H110" i="10"/>
  <c r="H119" i="10"/>
  <c r="G120" i="10"/>
  <c r="H127" i="10"/>
  <c r="G129" i="10"/>
  <c r="H135" i="10"/>
  <c r="G137" i="10"/>
  <c r="I137" i="10" s="1"/>
  <c r="G42" i="10"/>
  <c r="H59" i="10"/>
  <c r="H61" i="10"/>
  <c r="H67" i="10"/>
  <c r="G78" i="10"/>
  <c r="H106" i="10"/>
  <c r="H112" i="10"/>
  <c r="G113" i="10"/>
  <c r="I113" i="10" s="1"/>
  <c r="G122" i="10"/>
  <c r="H129" i="10"/>
  <c r="G139" i="10"/>
  <c r="H142" i="10"/>
  <c r="G144" i="10"/>
  <c r="G149" i="10"/>
  <c r="G152" i="10"/>
  <c r="H157" i="10"/>
  <c r="G159" i="10"/>
  <c r="G166" i="10"/>
  <c r="I166" i="10" s="1"/>
  <c r="G172" i="10"/>
  <c r="G176" i="10"/>
  <c r="H178" i="10"/>
  <c r="G183" i="10"/>
  <c r="H184" i="10"/>
  <c r="G191" i="10"/>
  <c r="G197" i="10"/>
  <c r="H201" i="10"/>
  <c r="G208" i="10"/>
  <c r="H209" i="10"/>
  <c r="G212" i="10"/>
  <c r="G215" i="10"/>
  <c r="G219" i="10"/>
  <c r="G224" i="10"/>
  <c r="G226" i="10"/>
  <c r="G232" i="10"/>
  <c r="H234" i="10"/>
  <c r="G246" i="10"/>
  <c r="G250" i="10"/>
  <c r="H255" i="10"/>
  <c r="G257" i="10"/>
  <c r="G258" i="10"/>
  <c r="G260" i="10"/>
  <c r="H263" i="10"/>
  <c r="H265" i="10"/>
  <c r="H267" i="10"/>
  <c r="H269" i="10"/>
  <c r="H271" i="10"/>
  <c r="G40" i="10"/>
  <c r="G56" i="10"/>
  <c r="G115" i="10"/>
  <c r="H122" i="10"/>
  <c r="G125" i="10"/>
  <c r="G131" i="10"/>
  <c r="I131" i="10" s="1"/>
  <c r="H144" i="10"/>
  <c r="G146" i="10"/>
  <c r="H149" i="10"/>
  <c r="H152" i="10"/>
  <c r="H159" i="10"/>
  <c r="G161" i="10"/>
  <c r="G169" i="10"/>
  <c r="G173" i="10"/>
  <c r="G177" i="10"/>
  <c r="G181" i="10"/>
  <c r="H183" i="10"/>
  <c r="G188" i="10"/>
  <c r="G192" i="10"/>
  <c r="G195" i="10"/>
  <c r="G200" i="10"/>
  <c r="G205" i="10"/>
  <c r="G206" i="10"/>
  <c r="H208" i="10"/>
  <c r="G216" i="10"/>
  <c r="G220" i="10"/>
  <c r="G222" i="10"/>
  <c r="G225" i="10"/>
  <c r="G227" i="10"/>
  <c r="G230" i="10"/>
  <c r="H232" i="10"/>
  <c r="G240" i="10"/>
  <c r="G245" i="10"/>
  <c r="G247" i="10"/>
  <c r="G251" i="10"/>
  <c r="G254" i="10"/>
  <c r="G262" i="10"/>
  <c r="G264" i="10"/>
  <c r="G266" i="10"/>
  <c r="G268" i="10"/>
  <c r="G270" i="10"/>
  <c r="G301" i="10"/>
  <c r="G303" i="10"/>
  <c r="G50" i="10"/>
  <c r="G127" i="10"/>
  <c r="G134" i="10"/>
  <c r="H150" i="10"/>
  <c r="G151" i="10"/>
  <c r="G157" i="10"/>
  <c r="H170" i="10"/>
  <c r="G171" i="10"/>
  <c r="I171" i="10" s="1"/>
  <c r="G174" i="10"/>
  <c r="G178" i="10"/>
  <c r="G184" i="10"/>
  <c r="I184" i="10" s="1"/>
  <c r="G198" i="10"/>
  <c r="G210" i="10"/>
  <c r="G217" i="10"/>
  <c r="G221" i="10"/>
  <c r="G236" i="10"/>
  <c r="G243" i="10"/>
  <c r="H261" i="10"/>
  <c r="G269" i="10"/>
  <c r="H272" i="10"/>
  <c r="G281" i="10"/>
  <c r="G285" i="10"/>
  <c r="G289" i="10"/>
  <c r="G293" i="10"/>
  <c r="G297" i="10"/>
  <c r="G300" i="10"/>
  <c r="H302" i="10"/>
  <c r="G305" i="10"/>
  <c r="G308" i="10"/>
  <c r="G310" i="10"/>
  <c r="H115" i="10"/>
  <c r="H140" i="10"/>
  <c r="H161" i="10"/>
  <c r="H180" i="10"/>
  <c r="H186" i="10"/>
  <c r="G189" i="10"/>
  <c r="G193" i="10"/>
  <c r="G203" i="10"/>
  <c r="G209" i="10"/>
  <c r="I209" i="10" s="1"/>
  <c r="H222" i="10"/>
  <c r="H223" i="10"/>
  <c r="H225" i="10"/>
  <c r="H228" i="10"/>
  <c r="G229" i="10"/>
  <c r="H238" i="10"/>
  <c r="G239" i="10"/>
  <c r="H248" i="10"/>
  <c r="G249" i="10"/>
  <c r="H252" i="10"/>
  <c r="G253" i="10"/>
  <c r="H256" i="10"/>
  <c r="G259" i="10"/>
  <c r="H264" i="10"/>
  <c r="G265" i="10"/>
  <c r="I265" i="10" s="1"/>
  <c r="G273" i="10"/>
  <c r="H274" i="10"/>
  <c r="G275" i="10"/>
  <c r="G277" i="10"/>
  <c r="G279" i="10"/>
  <c r="G283" i="10"/>
  <c r="G287" i="10"/>
  <c r="G291" i="10"/>
  <c r="G295" i="10"/>
  <c r="G299" i="10"/>
  <c r="H301" i="10"/>
  <c r="G304" i="10"/>
  <c r="H125" i="10"/>
  <c r="G180" i="10"/>
  <c r="G186" i="10"/>
  <c r="H189" i="10"/>
  <c r="G190" i="10"/>
  <c r="G201" i="10"/>
  <c r="H205" i="10"/>
  <c r="H221" i="10"/>
  <c r="G228" i="10"/>
  <c r="I228" i="10" s="1"/>
  <c r="H230" i="10"/>
  <c r="H231" i="10"/>
  <c r="H236" i="10"/>
  <c r="H243" i="10"/>
  <c r="G256" i="10"/>
  <c r="H259" i="10"/>
  <c r="G263" i="10"/>
  <c r="G272" i="10"/>
  <c r="G274" i="10"/>
  <c r="I274" i="10" s="1"/>
  <c r="H277" i="10"/>
  <c r="G282" i="10"/>
  <c r="G290" i="10"/>
  <c r="G298" i="10"/>
  <c r="H300" i="10"/>
  <c r="G302" i="10"/>
  <c r="G311" i="10"/>
  <c r="G315" i="10"/>
  <c r="G319" i="10"/>
  <c r="G321" i="10"/>
  <c r="G323" i="10"/>
  <c r="G325" i="10"/>
  <c r="G327" i="10"/>
  <c r="G329" i="10"/>
  <c r="G331" i="10"/>
  <c r="G336" i="10"/>
  <c r="G337" i="10"/>
  <c r="G338" i="10"/>
  <c r="G340" i="10"/>
  <c r="G341" i="10"/>
  <c r="G342" i="10"/>
  <c r="G344" i="10"/>
  <c r="G346" i="10"/>
  <c r="G348" i="10"/>
  <c r="G350" i="10"/>
  <c r="G352" i="10"/>
  <c r="G354" i="10"/>
  <c r="G356" i="10"/>
  <c r="G358" i="10"/>
  <c r="G360" i="10"/>
  <c r="G362" i="10"/>
  <c r="G142" i="10"/>
  <c r="H147" i="10"/>
  <c r="G148" i="10"/>
  <c r="H153" i="10"/>
  <c r="G154" i="10"/>
  <c r="H155" i="10"/>
  <c r="H162" i="10"/>
  <c r="G163" i="10"/>
  <c r="I163" i="10" s="1"/>
  <c r="H181" i="10"/>
  <c r="H182" i="10"/>
  <c r="H203" i="10"/>
  <c r="H217" i="10"/>
  <c r="G218" i="10"/>
  <c r="G280" i="10"/>
  <c r="G288" i="10"/>
  <c r="G296" i="10"/>
  <c r="H311" i="10"/>
  <c r="G312" i="10"/>
  <c r="H315" i="10"/>
  <c r="G316" i="10"/>
  <c r="H319" i="10"/>
  <c r="H321" i="10"/>
  <c r="H323" i="10"/>
  <c r="H325" i="10"/>
  <c r="H327" i="10"/>
  <c r="H329" i="10"/>
  <c r="H331" i="10"/>
  <c r="G333" i="10"/>
  <c r="G335" i="10"/>
  <c r="H336" i="10"/>
  <c r="H337" i="10"/>
  <c r="H338" i="10"/>
  <c r="H340" i="10"/>
  <c r="H341" i="10"/>
  <c r="H342" i="10"/>
  <c r="H344" i="10"/>
  <c r="H346" i="10"/>
  <c r="H348" i="10"/>
  <c r="H350" i="10"/>
  <c r="H352" i="10"/>
  <c r="H354" i="10"/>
  <c r="H356" i="10"/>
  <c r="H358" i="10"/>
  <c r="H360" i="10"/>
  <c r="H362" i="10"/>
  <c r="H117" i="10"/>
  <c r="G140" i="10"/>
  <c r="H195" i="10"/>
  <c r="H196" i="10"/>
  <c r="H198" i="10"/>
  <c r="H206" i="10"/>
  <c r="H207" i="10"/>
  <c r="H213" i="10"/>
  <c r="G214" i="10"/>
  <c r="G248" i="10"/>
  <c r="G255" i="10"/>
  <c r="H270" i="10"/>
  <c r="G271" i="10"/>
  <c r="I271" i="10" s="1"/>
  <c r="H273" i="10"/>
  <c r="G278" i="10"/>
  <c r="G286" i="10"/>
  <c r="G294" i="10"/>
  <c r="G306" i="10"/>
  <c r="G307" i="10"/>
  <c r="G313" i="10"/>
  <c r="G317" i="10"/>
  <c r="G320" i="10"/>
  <c r="G322" i="10"/>
  <c r="G324" i="10"/>
  <c r="G326" i="10"/>
  <c r="G328" i="10"/>
  <c r="G330" i="10"/>
  <c r="H333" i="10"/>
  <c r="H335" i="10"/>
  <c r="G339" i="10"/>
  <c r="G343" i="10"/>
  <c r="G345" i="10"/>
  <c r="G347" i="10"/>
  <c r="G349" i="10"/>
  <c r="G351" i="10"/>
  <c r="G353" i="10"/>
  <c r="G355" i="10"/>
  <c r="G357" i="10"/>
  <c r="G359" i="10"/>
  <c r="G361" i="10"/>
  <c r="G363" i="10"/>
  <c r="G103" i="10"/>
  <c r="I103" i="10" s="1"/>
  <c r="H132" i="10"/>
  <c r="H174" i="10"/>
  <c r="G175" i="10"/>
  <c r="H193" i="10"/>
  <c r="H210" i="10"/>
  <c r="G211" i="10"/>
  <c r="H233" i="10"/>
  <c r="G234" i="10"/>
  <c r="I234" i="10" s="1"/>
  <c r="H240" i="10"/>
  <c r="H241" i="10"/>
  <c r="H245" i="10"/>
  <c r="G252" i="10"/>
  <c r="G261" i="10"/>
  <c r="I261" i="10" s="1"/>
  <c r="G267" i="10"/>
  <c r="G276" i="10"/>
  <c r="G284" i="10"/>
  <c r="G292" i="10"/>
  <c r="G309" i="10"/>
  <c r="H313" i="10"/>
  <c r="G314" i="10"/>
  <c r="H317" i="10"/>
  <c r="G318" i="10"/>
  <c r="H320" i="10"/>
  <c r="H322" i="10"/>
  <c r="H324" i="10"/>
  <c r="H326" i="10"/>
  <c r="G332" i="10"/>
  <c r="G334" i="10"/>
  <c r="H351" i="10"/>
  <c r="H343" i="10"/>
  <c r="H353" i="10"/>
  <c r="H332" i="10"/>
  <c r="H262" i="10"/>
  <c r="H280" i="10"/>
  <c r="H179" i="10"/>
  <c r="H268" i="10"/>
  <c r="H237" i="10"/>
  <c r="H314" i="10"/>
  <c r="H254" i="10"/>
  <c r="H212" i="10"/>
  <c r="H176" i="10"/>
  <c r="H286" i="10"/>
  <c r="H215" i="10"/>
  <c r="H138" i="10"/>
  <c r="H293" i="10"/>
  <c r="H220" i="10"/>
  <c r="H177" i="10"/>
  <c r="H111" i="10"/>
  <c r="H309" i="10"/>
  <c r="H295" i="10"/>
  <c r="H279" i="10"/>
  <c r="H250" i="10"/>
  <c r="H202" i="10"/>
  <c r="H165" i="10"/>
  <c r="H249" i="10"/>
  <c r="H214" i="10"/>
  <c r="H175" i="10"/>
  <c r="H141" i="10"/>
  <c r="H116" i="10"/>
  <c r="H76" i="10"/>
  <c r="H55" i="10"/>
  <c r="H124" i="10"/>
  <c r="H72" i="10"/>
  <c r="H78" i="10"/>
  <c r="H49" i="10"/>
  <c r="H80" i="10"/>
  <c r="H69" i="10"/>
  <c r="H43" i="10"/>
  <c r="G8" i="10"/>
  <c r="H334" i="10"/>
  <c r="H330" i="10"/>
  <c r="H349" i="10"/>
  <c r="H328" i="10"/>
  <c r="H359" i="10"/>
  <c r="H305" i="10"/>
  <c r="H204" i="10"/>
  <c r="H164" i="10"/>
  <c r="H130" i="10"/>
  <c r="H298" i="10"/>
  <c r="H260" i="10"/>
  <c r="H191" i="10"/>
  <c r="H121" i="10"/>
  <c r="H292" i="10"/>
  <c r="H247" i="10"/>
  <c r="H145" i="10"/>
  <c r="H308" i="10"/>
  <c r="H278" i="10"/>
  <c r="H199" i="10"/>
  <c r="H289" i="10"/>
  <c r="H216" i="10"/>
  <c r="H173" i="10"/>
  <c r="H100" i="10"/>
  <c r="H306" i="10"/>
  <c r="H291" i="10"/>
  <c r="H275" i="10"/>
  <c r="H246" i="10"/>
  <c r="H192" i="10"/>
  <c r="H160" i="10"/>
  <c r="H239" i="10"/>
  <c r="H211" i="10"/>
  <c r="H190" i="10"/>
  <c r="H156" i="10"/>
  <c r="H136" i="10"/>
  <c r="H109" i="10"/>
  <c r="H54" i="10"/>
  <c r="H133" i="10"/>
  <c r="H71" i="10"/>
  <c r="H45" i="10"/>
  <c r="H123" i="10"/>
  <c r="H52" i="10"/>
  <c r="H107" i="10"/>
  <c r="H68" i="10"/>
  <c r="H48" i="10"/>
  <c r="H62" i="10"/>
  <c r="H42" i="10"/>
  <c r="H363" i="10"/>
  <c r="H361" i="10"/>
  <c r="H345" i="10"/>
  <c r="H303" i="10"/>
  <c r="H347" i="10"/>
  <c r="H296" i="10"/>
  <c r="H219" i="10"/>
  <c r="H200" i="10"/>
  <c r="H143" i="10"/>
  <c r="H37" i="10"/>
  <c r="H290" i="10"/>
  <c r="H251" i="10"/>
  <c r="H172" i="10"/>
  <c r="H8" i="10"/>
  <c r="H284" i="10"/>
  <c r="H47" i="10"/>
  <c r="H307" i="10"/>
  <c r="H197" i="10"/>
  <c r="H285" i="10"/>
  <c r="H242" i="10"/>
  <c r="H168" i="10"/>
  <c r="H73" i="10"/>
  <c r="H304" i="10"/>
  <c r="H287" i="10"/>
  <c r="H258" i="10"/>
  <c r="H226" i="10"/>
  <c r="H188" i="10"/>
  <c r="H53" i="10"/>
  <c r="H229" i="10"/>
  <c r="H128" i="10"/>
  <c r="H74" i="10"/>
  <c r="H44" i="10"/>
  <c r="H126" i="10"/>
  <c r="H39" i="10"/>
  <c r="H114" i="10"/>
  <c r="H46" i="10"/>
  <c r="H102" i="10"/>
  <c r="H57" i="10"/>
  <c r="H41" i="10"/>
  <c r="H105" i="10"/>
  <c r="H51" i="10"/>
  <c r="H9" i="10"/>
  <c r="H355" i="10"/>
  <c r="H357" i="10"/>
  <c r="H339" i="10"/>
  <c r="H266" i="10"/>
  <c r="H316" i="10"/>
  <c r="H288" i="10"/>
  <c r="H227" i="10"/>
  <c r="H185" i="10"/>
  <c r="H310" i="10"/>
  <c r="H282" i="10"/>
  <c r="H244" i="10"/>
  <c r="H318" i="10"/>
  <c r="H276" i="10"/>
  <c r="H194" i="10"/>
  <c r="H294" i="10"/>
  <c r="H167" i="10"/>
  <c r="H297" i="10"/>
  <c r="H281" i="10"/>
  <c r="H235" i="10"/>
  <c r="H158" i="10"/>
  <c r="H312" i="10"/>
  <c r="H299" i="10"/>
  <c r="H283" i="10"/>
  <c r="H257" i="10"/>
  <c r="H224" i="10"/>
  <c r="H187" i="10"/>
  <c r="H253" i="10"/>
  <c r="H218" i="10"/>
  <c r="H118" i="10"/>
  <c r="H98" i="10"/>
  <c r="H14" i="10"/>
  <c r="H77" i="10"/>
  <c r="H79" i="10"/>
  <c r="H56" i="10"/>
  <c r="H40" i="10"/>
  <c r="H81" i="10"/>
  <c r="H70" i="10"/>
  <c r="H50" i="10"/>
  <c r="G9" i="9"/>
  <c r="G10" i="9"/>
  <c r="G11" i="9"/>
  <c r="G12" i="9"/>
  <c r="G74" i="9"/>
  <c r="G75" i="9"/>
  <c r="G76" i="9"/>
  <c r="G77" i="9"/>
  <c r="G78" i="9"/>
  <c r="G79" i="9"/>
  <c r="G80" i="9"/>
  <c r="G13" i="9"/>
  <c r="G14" i="9"/>
  <c r="G15" i="9"/>
  <c r="G16" i="9"/>
  <c r="G17" i="9"/>
  <c r="G18" i="9"/>
  <c r="G19" i="9"/>
  <c r="G20" i="9"/>
  <c r="G21" i="9"/>
  <c r="G22" i="9"/>
  <c r="G23" i="9"/>
  <c r="G24" i="9"/>
  <c r="G25" i="9"/>
  <c r="G26" i="9"/>
  <c r="G27" i="9"/>
  <c r="G28" i="9"/>
  <c r="G29" i="9"/>
  <c r="G30" i="9"/>
  <c r="G31" i="9"/>
  <c r="G32" i="9"/>
  <c r="G33" i="9"/>
  <c r="G34" i="9"/>
  <c r="G35" i="9"/>
  <c r="G81" i="9"/>
  <c r="G82" i="9"/>
  <c r="G83" i="9"/>
  <c r="G84" i="9"/>
  <c r="G85" i="9"/>
  <c r="G86" i="9"/>
  <c r="G87" i="9"/>
  <c r="G88" i="9"/>
  <c r="G89" i="9"/>
  <c r="G90" i="9"/>
  <c r="G91" i="9"/>
  <c r="G92" i="9"/>
  <c r="G93" i="9"/>
  <c r="G94" i="9"/>
  <c r="G95" i="9"/>
  <c r="G96" i="9"/>
  <c r="G97" i="9"/>
  <c r="G98" i="9"/>
  <c r="G99" i="9"/>
  <c r="H13" i="9"/>
  <c r="H14" i="9"/>
  <c r="H15" i="9"/>
  <c r="H16" i="9"/>
  <c r="H17" i="9"/>
  <c r="I17" i="9" s="1"/>
  <c r="H18" i="9"/>
  <c r="H19" i="9"/>
  <c r="H20" i="9"/>
  <c r="H21" i="9"/>
  <c r="I21" i="9" s="1"/>
  <c r="H22" i="9"/>
  <c r="H23" i="9"/>
  <c r="H24" i="9"/>
  <c r="H25" i="9"/>
  <c r="I25" i="9" s="1"/>
  <c r="H26" i="9"/>
  <c r="H27" i="9"/>
  <c r="H28" i="9"/>
  <c r="H29" i="9"/>
  <c r="I29" i="9" s="1"/>
  <c r="H30" i="9"/>
  <c r="H31" i="9"/>
  <c r="H32" i="9"/>
  <c r="H33" i="9"/>
  <c r="H34" i="9"/>
  <c r="H35" i="9"/>
  <c r="G36" i="9"/>
  <c r="G37" i="9"/>
  <c r="G38" i="9"/>
  <c r="G39" i="9"/>
  <c r="G40" i="9"/>
  <c r="G41" i="9"/>
  <c r="G42" i="9"/>
  <c r="G43" i="9"/>
  <c r="G44" i="9"/>
  <c r="H83" i="9"/>
  <c r="H87" i="9"/>
  <c r="H91" i="9"/>
  <c r="G100" i="9"/>
  <c r="G101" i="9"/>
  <c r="G102" i="9"/>
  <c r="G103" i="9"/>
  <c r="G104" i="9"/>
  <c r="G105" i="9"/>
  <c r="G106" i="9"/>
  <c r="G107" i="9"/>
  <c r="G108" i="9"/>
  <c r="G109" i="9"/>
  <c r="G110" i="9"/>
  <c r="G111" i="9"/>
  <c r="G112" i="9"/>
  <c r="G142" i="9"/>
  <c r="G143" i="9"/>
  <c r="G144" i="9"/>
  <c r="G145" i="9"/>
  <c r="G146" i="9"/>
  <c r="G147" i="9"/>
  <c r="G148" i="9"/>
  <c r="G149" i="9"/>
  <c r="G150" i="9"/>
  <c r="G151" i="9"/>
  <c r="G152" i="9"/>
  <c r="G153" i="9"/>
  <c r="G154" i="9"/>
  <c r="G155" i="9"/>
  <c r="H37" i="9"/>
  <c r="H39" i="9"/>
  <c r="H41" i="9"/>
  <c r="H43" i="9"/>
  <c r="G45" i="9"/>
  <c r="G47" i="9"/>
  <c r="G49" i="9"/>
  <c r="G51" i="9"/>
  <c r="G53" i="9"/>
  <c r="G55" i="9"/>
  <c r="G57" i="9"/>
  <c r="G59" i="9"/>
  <c r="G61" i="9"/>
  <c r="G63" i="9"/>
  <c r="G65" i="9"/>
  <c r="G67" i="9"/>
  <c r="G69" i="9"/>
  <c r="G71" i="9"/>
  <c r="G73" i="9"/>
  <c r="H82" i="9"/>
  <c r="H86" i="9"/>
  <c r="H90" i="9"/>
  <c r="H100" i="9"/>
  <c r="I100" i="9" s="1"/>
  <c r="H101" i="9"/>
  <c r="H102" i="9"/>
  <c r="H103" i="9"/>
  <c r="H104" i="9"/>
  <c r="H105" i="9"/>
  <c r="H106" i="9"/>
  <c r="H107" i="9"/>
  <c r="H108" i="9"/>
  <c r="H109" i="9"/>
  <c r="H110" i="9"/>
  <c r="H111" i="9"/>
  <c r="H42" i="9"/>
  <c r="G50" i="9"/>
  <c r="G58" i="9"/>
  <c r="G66" i="9"/>
  <c r="G158" i="9"/>
  <c r="G159" i="9"/>
  <c r="G199" i="9"/>
  <c r="G200" i="9"/>
  <c r="G201" i="9"/>
  <c r="G202" i="9"/>
  <c r="G203" i="9"/>
  <c r="G204" i="9"/>
  <c r="G205" i="9"/>
  <c r="G206" i="9"/>
  <c r="G207" i="9"/>
  <c r="H40" i="9"/>
  <c r="G48" i="9"/>
  <c r="G56" i="9"/>
  <c r="G64" i="9"/>
  <c r="G72" i="9"/>
  <c r="H84" i="9"/>
  <c r="H88" i="9"/>
  <c r="G114" i="9"/>
  <c r="G116" i="9"/>
  <c r="G118" i="9"/>
  <c r="G120" i="9"/>
  <c r="G122" i="9"/>
  <c r="G124" i="9"/>
  <c r="G126" i="9"/>
  <c r="G128" i="9"/>
  <c r="G130" i="9"/>
  <c r="G132" i="9"/>
  <c r="G134" i="9"/>
  <c r="G136" i="9"/>
  <c r="G138" i="9"/>
  <c r="G140" i="9"/>
  <c r="G157" i="9"/>
  <c r="G160" i="9"/>
  <c r="G161" i="9"/>
  <c r="G162" i="9"/>
  <c r="G163" i="9"/>
  <c r="G164" i="9"/>
  <c r="G165" i="9"/>
  <c r="G166" i="9"/>
  <c r="G167" i="9"/>
  <c r="G208" i="9"/>
  <c r="G209" i="9"/>
  <c r="G210" i="9"/>
  <c r="G211" i="9"/>
  <c r="G212" i="9"/>
  <c r="G213" i="9"/>
  <c r="G214" i="9"/>
  <c r="G215" i="9"/>
  <c r="G216" i="9"/>
  <c r="G217" i="9"/>
  <c r="G218" i="9"/>
  <c r="G263" i="9"/>
  <c r="G264" i="9"/>
  <c r="G265" i="9"/>
  <c r="G266" i="9"/>
  <c r="G267" i="9"/>
  <c r="G268" i="9"/>
  <c r="G269" i="9"/>
  <c r="G270" i="9"/>
  <c r="G296" i="9"/>
  <c r="G297" i="9"/>
  <c r="G298" i="9"/>
  <c r="G299" i="9"/>
  <c r="G300" i="9"/>
  <c r="G301" i="9"/>
  <c r="G302" i="9"/>
  <c r="G303" i="9"/>
  <c r="H38" i="9"/>
  <c r="G54" i="9"/>
  <c r="G70" i="9"/>
  <c r="H85" i="9"/>
  <c r="H93" i="9"/>
  <c r="G117" i="9"/>
  <c r="G125" i="9"/>
  <c r="G133" i="9"/>
  <c r="G141" i="9"/>
  <c r="H161" i="9"/>
  <c r="H165" i="9"/>
  <c r="G169" i="9"/>
  <c r="H170" i="9"/>
  <c r="G173" i="9"/>
  <c r="H174" i="9"/>
  <c r="G177" i="9"/>
  <c r="H178" i="9"/>
  <c r="H211" i="9"/>
  <c r="H215" i="9"/>
  <c r="G219" i="9"/>
  <c r="H220" i="9"/>
  <c r="G223" i="9"/>
  <c r="H224" i="9"/>
  <c r="G227" i="9"/>
  <c r="G228" i="9"/>
  <c r="G229" i="9"/>
  <c r="G230" i="9"/>
  <c r="G231" i="9"/>
  <c r="G232" i="9"/>
  <c r="G233" i="9"/>
  <c r="G234" i="9"/>
  <c r="G238" i="9"/>
  <c r="G242" i="9"/>
  <c r="G246" i="9"/>
  <c r="G250" i="9"/>
  <c r="G254" i="9"/>
  <c r="G255" i="9"/>
  <c r="G259" i="9"/>
  <c r="G281" i="9"/>
  <c r="G285" i="9"/>
  <c r="G290" i="9"/>
  <c r="G294" i="9"/>
  <c r="G304" i="9"/>
  <c r="G305" i="9"/>
  <c r="G306" i="9"/>
  <c r="G307" i="9"/>
  <c r="G308" i="9"/>
  <c r="G309" i="9"/>
  <c r="G310" i="9"/>
  <c r="G311" i="9"/>
  <c r="G312" i="9"/>
  <c r="G316" i="9"/>
  <c r="G321" i="9"/>
  <c r="G339" i="9"/>
  <c r="G340" i="9"/>
  <c r="G341" i="9"/>
  <c r="G342" i="9"/>
  <c r="G343" i="9"/>
  <c r="G344" i="9"/>
  <c r="G345" i="9"/>
  <c r="G346" i="9"/>
  <c r="G347" i="9"/>
  <c r="G348" i="9"/>
  <c r="G349" i="9"/>
  <c r="H36" i="9"/>
  <c r="G52" i="9"/>
  <c r="G68" i="9"/>
  <c r="G115" i="9"/>
  <c r="G123" i="9"/>
  <c r="G131" i="9"/>
  <c r="G139" i="9"/>
  <c r="H160" i="9"/>
  <c r="H164" i="9"/>
  <c r="I164" i="9" s="1"/>
  <c r="G168" i="9"/>
  <c r="H169" i="9"/>
  <c r="G172" i="9"/>
  <c r="H173" i="9"/>
  <c r="G176" i="9"/>
  <c r="H177" i="9"/>
  <c r="G180" i="9"/>
  <c r="G182" i="9"/>
  <c r="G184" i="9"/>
  <c r="G186" i="9"/>
  <c r="G188" i="9"/>
  <c r="G190" i="9"/>
  <c r="G192" i="9"/>
  <c r="G194" i="9"/>
  <c r="G196" i="9"/>
  <c r="G198" i="9"/>
  <c r="H210" i="9"/>
  <c r="H214" i="9"/>
  <c r="H218" i="9"/>
  <c r="H219" i="9"/>
  <c r="G222" i="9"/>
  <c r="H223" i="9"/>
  <c r="G226" i="9"/>
  <c r="H227" i="9"/>
  <c r="H228" i="9"/>
  <c r="H229" i="9"/>
  <c r="H230" i="9"/>
  <c r="H231" i="9"/>
  <c r="H232" i="9"/>
  <c r="H233" i="9"/>
  <c r="G237" i="9"/>
  <c r="G241" i="9"/>
  <c r="I241" i="9" s="1"/>
  <c r="G245" i="9"/>
  <c r="G249" i="9"/>
  <c r="G253" i="9"/>
  <c r="G258" i="9"/>
  <c r="G262" i="9"/>
  <c r="G280" i="9"/>
  <c r="G284" i="9"/>
  <c r="G289" i="9"/>
  <c r="G293" i="9"/>
  <c r="H304" i="9"/>
  <c r="H305" i="9"/>
  <c r="H306" i="9"/>
  <c r="H307" i="9"/>
  <c r="H308" i="9"/>
  <c r="H309" i="9"/>
  <c r="I309" i="9" s="1"/>
  <c r="H310" i="9"/>
  <c r="H311" i="9"/>
  <c r="G315" i="9"/>
  <c r="G319" i="9"/>
  <c r="G320" i="9"/>
  <c r="G350" i="9"/>
  <c r="G351" i="9"/>
  <c r="G352" i="9"/>
  <c r="G353" i="9"/>
  <c r="G354" i="9"/>
  <c r="G355" i="9"/>
  <c r="G356" i="9"/>
  <c r="G357" i="9"/>
  <c r="G358" i="9"/>
  <c r="G359" i="9"/>
  <c r="G360" i="9"/>
  <c r="G46" i="9"/>
  <c r="G62" i="9"/>
  <c r="H81" i="9"/>
  <c r="H89" i="9"/>
  <c r="H97" i="9"/>
  <c r="G113" i="9"/>
  <c r="G121" i="9"/>
  <c r="G129" i="9"/>
  <c r="G137" i="9"/>
  <c r="H163" i="9"/>
  <c r="H167" i="9"/>
  <c r="H168" i="9"/>
  <c r="G171" i="9"/>
  <c r="H172" i="9"/>
  <c r="G175" i="9"/>
  <c r="H176" i="9"/>
  <c r="G179" i="9"/>
  <c r="H209" i="9"/>
  <c r="H213" i="9"/>
  <c r="H217" i="9"/>
  <c r="G221" i="9"/>
  <c r="I221" i="9" s="1"/>
  <c r="H222" i="9"/>
  <c r="G225" i="9"/>
  <c r="H226" i="9"/>
  <c r="I226" i="9" s="1"/>
  <c r="G236" i="9"/>
  <c r="H237" i="9"/>
  <c r="G240" i="9"/>
  <c r="H241" i="9"/>
  <c r="G244" i="9"/>
  <c r="H245" i="9"/>
  <c r="G248" i="9"/>
  <c r="H249" i="9"/>
  <c r="G252" i="9"/>
  <c r="H253" i="9"/>
  <c r="G257" i="9"/>
  <c r="H166" i="9"/>
  <c r="I166" i="9" s="1"/>
  <c r="H171" i="9"/>
  <c r="G174" i="9"/>
  <c r="H179" i="9"/>
  <c r="G187" i="9"/>
  <c r="G195" i="9"/>
  <c r="G235" i="9"/>
  <c r="H240" i="9"/>
  <c r="G243" i="9"/>
  <c r="H248" i="9"/>
  <c r="G251" i="9"/>
  <c r="G261" i="9"/>
  <c r="G273" i="9"/>
  <c r="H274" i="9"/>
  <c r="G277" i="9"/>
  <c r="H278" i="9"/>
  <c r="G282" i="9"/>
  <c r="G286" i="9"/>
  <c r="G288" i="9"/>
  <c r="G292" i="9"/>
  <c r="G314" i="9"/>
  <c r="G318" i="9"/>
  <c r="I318" i="9" s="1"/>
  <c r="H323" i="9"/>
  <c r="G326" i="9"/>
  <c r="H327" i="9"/>
  <c r="G330" i="9"/>
  <c r="G332" i="9"/>
  <c r="G334" i="9"/>
  <c r="G336" i="9"/>
  <c r="G338" i="9"/>
  <c r="H352" i="9"/>
  <c r="H356" i="9"/>
  <c r="H360" i="9"/>
  <c r="H361" i="9"/>
  <c r="H44" i="9"/>
  <c r="G119" i="9"/>
  <c r="G185" i="9"/>
  <c r="G193" i="9"/>
  <c r="H212" i="9"/>
  <c r="G220" i="9"/>
  <c r="H225" i="9"/>
  <c r="G272" i="9"/>
  <c r="H273" i="9"/>
  <c r="G276" i="9"/>
  <c r="H277" i="9"/>
  <c r="H280" i="9"/>
  <c r="H284" i="9"/>
  <c r="H314" i="9"/>
  <c r="H318" i="9"/>
  <c r="G322" i="9"/>
  <c r="G325" i="9"/>
  <c r="H326" i="9"/>
  <c r="G329" i="9"/>
  <c r="H351" i="9"/>
  <c r="I351" i="9" s="1"/>
  <c r="H355" i="9"/>
  <c r="H359" i="9"/>
  <c r="G363" i="9"/>
  <c r="G8" i="9"/>
  <c r="G135" i="9"/>
  <c r="G181" i="9"/>
  <c r="G189" i="9"/>
  <c r="G197" i="9"/>
  <c r="H208" i="9"/>
  <c r="I208" i="9" s="1"/>
  <c r="H216" i="9"/>
  <c r="H221" i="9"/>
  <c r="G224" i="9"/>
  <c r="G256" i="9"/>
  <c r="H266" i="9"/>
  <c r="H271" i="9"/>
  <c r="G274" i="9"/>
  <c r="I274" i="9" s="1"/>
  <c r="H275" i="9"/>
  <c r="G278" i="9"/>
  <c r="I278" i="9" s="1"/>
  <c r="H279" i="9"/>
  <c r="H283" i="9"/>
  <c r="H315" i="9"/>
  <c r="H319" i="9"/>
  <c r="G323" i="9"/>
  <c r="H324" i="9"/>
  <c r="G327" i="9"/>
  <c r="H353" i="9"/>
  <c r="H357" i="9"/>
  <c r="G361" i="9"/>
  <c r="I361" i="9" s="1"/>
  <c r="H362" i="9"/>
  <c r="G60" i="9"/>
  <c r="G127" i="9"/>
  <c r="G156" i="9"/>
  <c r="H162" i="9"/>
  <c r="G170" i="9"/>
  <c r="H175" i="9"/>
  <c r="G178" i="9"/>
  <c r="I178" i="9" s="1"/>
  <c r="G183" i="9"/>
  <c r="G191" i="9"/>
  <c r="H236" i="9"/>
  <c r="G239" i="9"/>
  <c r="H244" i="9"/>
  <c r="G247" i="9"/>
  <c r="H252" i="9"/>
  <c r="G260" i="9"/>
  <c r="G271" i="9"/>
  <c r="H272" i="9"/>
  <c r="G275" i="9"/>
  <c r="H276" i="9"/>
  <c r="I276" i="9" s="1"/>
  <c r="G279" i="9"/>
  <c r="G283" i="9"/>
  <c r="G287" i="9"/>
  <c r="G291" i="9"/>
  <c r="G295" i="9"/>
  <c r="H297" i="9"/>
  <c r="H301" i="9"/>
  <c r="G313" i="9"/>
  <c r="G317" i="9"/>
  <c r="G324" i="9"/>
  <c r="H325" i="9"/>
  <c r="G328" i="9"/>
  <c r="H329" i="9"/>
  <c r="G331" i="9"/>
  <c r="G333" i="9"/>
  <c r="G335" i="9"/>
  <c r="G337" i="9"/>
  <c r="H350" i="9"/>
  <c r="H354" i="9"/>
  <c r="H358" i="9"/>
  <c r="G362" i="9"/>
  <c r="I362" i="9" s="1"/>
  <c r="H363" i="9"/>
  <c r="H270" i="9"/>
  <c r="H328" i="9"/>
  <c r="H269" i="9"/>
  <c r="H336" i="9"/>
  <c r="H345" i="9"/>
  <c r="H303" i="9"/>
  <c r="H250" i="9"/>
  <c r="H95" i="9"/>
  <c r="H330" i="9"/>
  <c r="H268" i="9"/>
  <c r="I268" i="9" s="1"/>
  <c r="H235" i="9"/>
  <c r="I235" i="9" s="1"/>
  <c r="H125" i="9"/>
  <c r="H333" i="9"/>
  <c r="H295" i="9"/>
  <c r="H263" i="9"/>
  <c r="H239" i="9"/>
  <c r="H141" i="9"/>
  <c r="H342" i="9"/>
  <c r="H312" i="9"/>
  <c r="H290" i="9"/>
  <c r="H238" i="9"/>
  <c r="H256" i="9"/>
  <c r="H191" i="9"/>
  <c r="H183" i="9"/>
  <c r="H135" i="9"/>
  <c r="H76" i="9"/>
  <c r="H12" i="9"/>
  <c r="H257" i="9"/>
  <c r="H200" i="9"/>
  <c r="I200" i="9" s="1"/>
  <c r="H137" i="9"/>
  <c r="H99" i="9"/>
  <c r="H262" i="9"/>
  <c r="H194" i="9"/>
  <c r="H186" i="9"/>
  <c r="H149" i="9"/>
  <c r="H115" i="9"/>
  <c r="H58" i="9"/>
  <c r="H152" i="9"/>
  <c r="H144" i="9"/>
  <c r="H94" i="9"/>
  <c r="H54" i="9"/>
  <c r="H138" i="9"/>
  <c r="H130" i="9"/>
  <c r="H122" i="9"/>
  <c r="H114" i="9"/>
  <c r="H56" i="9"/>
  <c r="H77" i="9"/>
  <c r="H69" i="9"/>
  <c r="H61" i="9"/>
  <c r="H53" i="9"/>
  <c r="H45" i="9"/>
  <c r="H300" i="9"/>
  <c r="H8" i="9"/>
  <c r="H343" i="9"/>
  <c r="H299" i="9"/>
  <c r="H242" i="9"/>
  <c r="H338" i="9"/>
  <c r="H321" i="9"/>
  <c r="H264" i="9"/>
  <c r="H205" i="9"/>
  <c r="H9" i="9"/>
  <c r="H331" i="9"/>
  <c r="H291" i="9"/>
  <c r="H260" i="9"/>
  <c r="H207" i="9"/>
  <c r="H348" i="9"/>
  <c r="H340" i="9"/>
  <c r="H302" i="9"/>
  <c r="H259" i="9"/>
  <c r="H158" i="9"/>
  <c r="H197" i="9"/>
  <c r="H189" i="9"/>
  <c r="H181" i="9"/>
  <c r="H127" i="9"/>
  <c r="H66" i="9"/>
  <c r="H292" i="9"/>
  <c r="H206" i="9"/>
  <c r="H159" i="9"/>
  <c r="H129" i="9"/>
  <c r="H320" i="9"/>
  <c r="H258" i="9"/>
  <c r="H192" i="9"/>
  <c r="H184" i="9"/>
  <c r="H139" i="9"/>
  <c r="H96" i="9"/>
  <c r="H52" i="9"/>
  <c r="H150" i="9"/>
  <c r="H142" i="9"/>
  <c r="H78" i="9"/>
  <c r="H46" i="9"/>
  <c r="H136" i="9"/>
  <c r="H128" i="9"/>
  <c r="H120" i="9"/>
  <c r="H80" i="9"/>
  <c r="H48" i="9"/>
  <c r="H75" i="9"/>
  <c r="H67" i="9"/>
  <c r="H59" i="9"/>
  <c r="H51" i="9"/>
  <c r="H10" i="9"/>
  <c r="H296" i="9"/>
  <c r="H349" i="9"/>
  <c r="H341" i="9"/>
  <c r="H285" i="9"/>
  <c r="H234" i="9"/>
  <c r="H334" i="9"/>
  <c r="H286" i="9"/>
  <c r="H251" i="9"/>
  <c r="H201" i="9"/>
  <c r="H337" i="9"/>
  <c r="H317" i="9"/>
  <c r="I317" i="9" s="1"/>
  <c r="H287" i="9"/>
  <c r="H255" i="9"/>
  <c r="H203" i="9"/>
  <c r="I203" i="9" s="1"/>
  <c r="H346" i="9"/>
  <c r="H322" i="9"/>
  <c r="H298" i="9"/>
  <c r="H254" i="9"/>
  <c r="H151" i="9"/>
  <c r="H195" i="9"/>
  <c r="H187" i="9"/>
  <c r="H153" i="9"/>
  <c r="I153" i="9" s="1"/>
  <c r="H119" i="9"/>
  <c r="H60" i="9"/>
  <c r="H288" i="9"/>
  <c r="H204" i="9"/>
  <c r="H155" i="9"/>
  <c r="H121" i="9"/>
  <c r="H293" i="9"/>
  <c r="H198" i="9"/>
  <c r="H190" i="9"/>
  <c r="H182" i="9"/>
  <c r="H131" i="9"/>
  <c r="H74" i="9"/>
  <c r="I74" i="9" s="1"/>
  <c r="H156" i="9"/>
  <c r="H148" i="9"/>
  <c r="H112" i="9"/>
  <c r="I112" i="9" s="1"/>
  <c r="H70" i="9"/>
  <c r="H157" i="9"/>
  <c r="H134" i="9"/>
  <c r="H126" i="9"/>
  <c r="H118" i="9"/>
  <c r="H72" i="9"/>
  <c r="H11" i="9"/>
  <c r="H73" i="9"/>
  <c r="H65" i="9"/>
  <c r="H57" i="9"/>
  <c r="H49" i="9"/>
  <c r="I49" i="9" s="1"/>
  <c r="H265" i="9"/>
  <c r="H347" i="9"/>
  <c r="I347" i="9" s="1"/>
  <c r="H339" i="9"/>
  <c r="H281" i="9"/>
  <c r="H117" i="9"/>
  <c r="H332" i="9"/>
  <c r="H282" i="9"/>
  <c r="H243" i="9"/>
  <c r="H143" i="9"/>
  <c r="H335" i="9"/>
  <c r="H313" i="9"/>
  <c r="H267" i="9"/>
  <c r="H247" i="9"/>
  <c r="H199" i="9"/>
  <c r="H344" i="9"/>
  <c r="H316" i="9"/>
  <c r="H294" i="9"/>
  <c r="H246" i="9"/>
  <c r="H133" i="9"/>
  <c r="H193" i="9"/>
  <c r="H185" i="9"/>
  <c r="H145" i="9"/>
  <c r="H92" i="9"/>
  <c r="H50" i="9"/>
  <c r="H261" i="9"/>
  <c r="H202" i="9"/>
  <c r="H147" i="9"/>
  <c r="H113" i="9"/>
  <c r="H289" i="9"/>
  <c r="H196" i="9"/>
  <c r="H188" i="9"/>
  <c r="H180" i="9"/>
  <c r="H123" i="9"/>
  <c r="H68" i="9"/>
  <c r="H154" i="9"/>
  <c r="H146" i="9"/>
  <c r="H98" i="9"/>
  <c r="H62" i="9"/>
  <c r="H140" i="9"/>
  <c r="H132" i="9"/>
  <c r="H124" i="9"/>
  <c r="H116" i="9"/>
  <c r="H64" i="9"/>
  <c r="H79" i="9"/>
  <c r="H71" i="9"/>
  <c r="H63" i="9"/>
  <c r="H55" i="9"/>
  <c r="H47" i="9"/>
  <c r="I47" i="9" s="1"/>
  <c r="F19" i="9"/>
  <c r="F21" i="9"/>
  <c r="F23" i="9"/>
  <c r="F20" i="9"/>
  <c r="F26" i="9"/>
  <c r="F30" i="9"/>
  <c r="F53" i="9"/>
  <c r="F57" i="9"/>
  <c r="F61" i="9"/>
  <c r="F65" i="9"/>
  <c r="F69" i="9"/>
  <c r="F84" i="9"/>
  <c r="F88" i="9"/>
  <c r="F92" i="9"/>
  <c r="F107" i="9"/>
  <c r="F122" i="9"/>
  <c r="F125" i="9"/>
  <c r="F129" i="9"/>
  <c r="F133" i="9"/>
  <c r="F137" i="9"/>
  <c r="F144" i="9"/>
  <c r="F152" i="9"/>
  <c r="F17" i="9"/>
  <c r="F25" i="9"/>
  <c r="F22" i="9"/>
  <c r="F28" i="9"/>
  <c r="F51" i="9"/>
  <c r="F24" i="9"/>
  <c r="F29" i="9"/>
  <c r="F52" i="9"/>
  <c r="F58" i="9"/>
  <c r="F63" i="9"/>
  <c r="F68" i="9"/>
  <c r="F85" i="9"/>
  <c r="F90" i="9"/>
  <c r="F120" i="9"/>
  <c r="F126" i="9"/>
  <c r="F131" i="9"/>
  <c r="F136" i="9"/>
  <c r="F146" i="9"/>
  <c r="F153" i="9"/>
  <c r="F182" i="9"/>
  <c r="F190" i="9"/>
  <c r="F27" i="9"/>
  <c r="F54" i="9"/>
  <c r="F60" i="9"/>
  <c r="F67" i="9"/>
  <c r="F87" i="9"/>
  <c r="F94" i="9"/>
  <c r="F121" i="9"/>
  <c r="F128" i="9"/>
  <c r="F135" i="9"/>
  <c r="F150" i="9"/>
  <c r="F165" i="9"/>
  <c r="F169" i="9"/>
  <c r="F178" i="9"/>
  <c r="F181" i="9"/>
  <c r="F188" i="9"/>
  <c r="F192" i="9"/>
  <c r="F200" i="9"/>
  <c r="F209" i="9"/>
  <c r="F217" i="9"/>
  <c r="F225" i="9"/>
  <c r="F232" i="9"/>
  <c r="F235" i="9"/>
  <c r="F240" i="9"/>
  <c r="F243" i="9"/>
  <c r="F248" i="9"/>
  <c r="F55" i="9"/>
  <c r="F62" i="9"/>
  <c r="F70" i="9"/>
  <c r="F82" i="9"/>
  <c r="F89" i="9"/>
  <c r="F123" i="9"/>
  <c r="F130" i="9"/>
  <c r="F138" i="9"/>
  <c r="F148" i="9"/>
  <c r="F160" i="9"/>
  <c r="F186" i="9"/>
  <c r="F196" i="9"/>
  <c r="F230" i="9"/>
  <c r="F238" i="9"/>
  <c r="F246" i="9"/>
  <c r="F49" i="9"/>
  <c r="F56" i="9"/>
  <c r="F64" i="9"/>
  <c r="F83" i="9"/>
  <c r="F91" i="9"/>
  <c r="F132" i="9"/>
  <c r="F139" i="9"/>
  <c r="F173" i="9"/>
  <c r="F176" i="9"/>
  <c r="F183" i="9"/>
  <c r="F194" i="9"/>
  <c r="F204" i="9"/>
  <c r="F236" i="9"/>
  <c r="F244" i="9"/>
  <c r="F59" i="9"/>
  <c r="F66" i="9"/>
  <c r="F86" i="9"/>
  <c r="F93" i="9"/>
  <c r="F119" i="9"/>
  <c r="F127" i="9"/>
  <c r="F134" i="9"/>
  <c r="F140" i="9"/>
  <c r="F145" i="9"/>
  <c r="F154" i="9"/>
  <c r="F158" i="9"/>
  <c r="F180" i="9"/>
  <c r="F184" i="9"/>
  <c r="F191" i="9"/>
  <c r="F234" i="9"/>
  <c r="F242" i="9"/>
  <c r="F326" i="9"/>
  <c r="F333" i="9"/>
  <c r="F343" i="9"/>
  <c r="F356" i="9"/>
  <c r="F359" i="9"/>
  <c r="F363" i="9"/>
  <c r="F312" i="9"/>
  <c r="F316" i="9"/>
  <c r="F320" i="9"/>
  <c r="F339" i="9"/>
  <c r="F346" i="9"/>
  <c r="F349" i="9"/>
  <c r="F354" i="9"/>
  <c r="F357" i="9"/>
  <c r="F362" i="9"/>
  <c r="F289" i="9"/>
  <c r="F329" i="9"/>
  <c r="F337" i="9"/>
  <c r="F344" i="9"/>
  <c r="F347" i="9"/>
  <c r="F352" i="9"/>
  <c r="F355" i="9"/>
  <c r="F360" i="9"/>
  <c r="F314" i="9"/>
  <c r="F318" i="9"/>
  <c r="F322" i="9"/>
  <c r="F327" i="9"/>
  <c r="F350" i="9"/>
  <c r="F358" i="9"/>
  <c r="F341" i="9"/>
  <c r="F348" i="9"/>
  <c r="F351" i="9"/>
  <c r="F331" i="9"/>
  <c r="F307" i="9"/>
  <c r="F8" i="9"/>
  <c r="F293" i="9"/>
  <c r="F278" i="9"/>
  <c r="F262" i="9"/>
  <c r="F233" i="9"/>
  <c r="F207" i="9"/>
  <c r="F340" i="9"/>
  <c r="F306" i="9"/>
  <c r="F290" i="9"/>
  <c r="F275" i="9"/>
  <c r="F259" i="9"/>
  <c r="F317" i="9"/>
  <c r="F304" i="9"/>
  <c r="F281" i="9"/>
  <c r="F265" i="9"/>
  <c r="F249" i="9"/>
  <c r="F213" i="9"/>
  <c r="F336" i="9"/>
  <c r="F302" i="9"/>
  <c r="F287" i="9"/>
  <c r="F271" i="9"/>
  <c r="F255" i="9"/>
  <c r="F189" i="9"/>
  <c r="F149" i="9"/>
  <c r="F214" i="9"/>
  <c r="F159" i="9"/>
  <c r="F109" i="9"/>
  <c r="F208" i="9"/>
  <c r="F174" i="9"/>
  <c r="F113" i="9"/>
  <c r="F37" i="9"/>
  <c r="F197" i="9"/>
  <c r="F102" i="9"/>
  <c r="F43" i="9"/>
  <c r="F13" i="9"/>
  <c r="F203" i="9"/>
  <c r="F34" i="9"/>
  <c r="F117" i="9"/>
  <c r="F75" i="9"/>
  <c r="F46" i="9"/>
  <c r="F36" i="9"/>
  <c r="F39" i="9"/>
  <c r="F18" i="9"/>
  <c r="F162" i="9"/>
  <c r="F142" i="9"/>
  <c r="F105" i="9"/>
  <c r="F74" i="9"/>
  <c r="F35" i="9"/>
  <c r="F16" i="9"/>
  <c r="F311" i="9"/>
  <c r="F353" i="9"/>
  <c r="F323" i="9"/>
  <c r="F292" i="9"/>
  <c r="F277" i="9"/>
  <c r="F261" i="9"/>
  <c r="F231" i="9"/>
  <c r="F332" i="9"/>
  <c r="F299" i="9"/>
  <c r="F284" i="9"/>
  <c r="F268" i="9"/>
  <c r="F252" i="9"/>
  <c r="F215" i="9"/>
  <c r="F342" i="9"/>
  <c r="F313" i="9"/>
  <c r="F297" i="9"/>
  <c r="F274" i="9"/>
  <c r="F258" i="9"/>
  <c r="F247" i="9"/>
  <c r="F211" i="9"/>
  <c r="F328" i="9"/>
  <c r="F295" i="9"/>
  <c r="F280" i="9"/>
  <c r="F264" i="9"/>
  <c r="F241" i="9"/>
  <c r="F187" i="9"/>
  <c r="F206" i="9"/>
  <c r="F185" i="9"/>
  <c r="F141" i="9"/>
  <c r="F100" i="9"/>
  <c r="F205" i="9"/>
  <c r="F167" i="9"/>
  <c r="F157" i="9"/>
  <c r="F99" i="9"/>
  <c r="F80" i="9"/>
  <c r="F226" i="9"/>
  <c r="F156" i="9"/>
  <c r="F124" i="9"/>
  <c r="F73" i="9"/>
  <c r="F42" i="9"/>
  <c r="F228" i="9"/>
  <c r="F193" i="9"/>
  <c r="F111" i="9"/>
  <c r="F106" i="9"/>
  <c r="F45" i="9"/>
  <c r="F9" i="9"/>
  <c r="F33" i="9"/>
  <c r="F12" i="9"/>
  <c r="F155" i="9"/>
  <c r="F116" i="9"/>
  <c r="F101" i="9"/>
  <c r="F48" i="9"/>
  <c r="F31" i="9"/>
  <c r="F15" i="9"/>
  <c r="F345" i="9"/>
  <c r="F324" i="9"/>
  <c r="F338" i="9"/>
  <c r="F319" i="9"/>
  <c r="F301" i="9"/>
  <c r="F286" i="9"/>
  <c r="F270" i="9"/>
  <c r="F254" i="9"/>
  <c r="F229" i="9"/>
  <c r="F325" i="9"/>
  <c r="F298" i="9"/>
  <c r="F283" i="9"/>
  <c r="F267" i="9"/>
  <c r="F251" i="9"/>
  <c r="F202" i="9"/>
  <c r="F334" i="9"/>
  <c r="F296" i="9"/>
  <c r="F273" i="9"/>
  <c r="F257" i="9"/>
  <c r="F245" i="9"/>
  <c r="F171" i="9"/>
  <c r="F308" i="9"/>
  <c r="F294" i="9"/>
  <c r="F279" i="9"/>
  <c r="F263" i="9"/>
  <c r="F239" i="9"/>
  <c r="F221" i="9"/>
  <c r="F163" i="9"/>
  <c r="F199" i="9"/>
  <c r="F175" i="9"/>
  <c r="F47" i="9"/>
  <c r="F224" i="9"/>
  <c r="F198" i="9"/>
  <c r="F164" i="9"/>
  <c r="F115" i="9"/>
  <c r="F98" i="9"/>
  <c r="F79" i="9"/>
  <c r="F218" i="9"/>
  <c r="F143" i="9"/>
  <c r="F104" i="9"/>
  <c r="F72" i="9"/>
  <c r="F41" i="9"/>
  <c r="F220" i="9"/>
  <c r="F172" i="9"/>
  <c r="F95" i="9"/>
  <c r="F96" i="9"/>
  <c r="F81" i="9"/>
  <c r="F32" i="9"/>
  <c r="F11" i="9"/>
  <c r="F112" i="9"/>
  <c r="F97" i="9"/>
  <c r="F44" i="9"/>
  <c r="F335" i="9"/>
  <c r="F309" i="9"/>
  <c r="F361" i="9"/>
  <c r="F330" i="9"/>
  <c r="F315" i="9"/>
  <c r="F300" i="9"/>
  <c r="F285" i="9"/>
  <c r="F269" i="9"/>
  <c r="F253" i="9"/>
  <c r="F227" i="9"/>
  <c r="F161" i="9"/>
  <c r="F310" i="9"/>
  <c r="F291" i="9"/>
  <c r="F276" i="9"/>
  <c r="F260" i="9"/>
  <c r="F179" i="9"/>
  <c r="F321" i="9"/>
  <c r="F305" i="9"/>
  <c r="F282" i="9"/>
  <c r="F266" i="9"/>
  <c r="F250" i="9"/>
  <c r="F223" i="9"/>
  <c r="F166" i="9"/>
  <c r="F303" i="9"/>
  <c r="F288" i="9"/>
  <c r="F272" i="9"/>
  <c r="F256" i="9"/>
  <c r="F237" i="9"/>
  <c r="F219" i="9"/>
  <c r="F151" i="9"/>
  <c r="F222" i="9"/>
  <c r="F195" i="9"/>
  <c r="F168" i="9"/>
  <c r="F110" i="9"/>
  <c r="F38" i="9"/>
  <c r="F216" i="9"/>
  <c r="F177" i="9"/>
  <c r="F114" i="9"/>
  <c r="F50" i="9"/>
  <c r="F210" i="9"/>
  <c r="F103" i="9"/>
  <c r="F71" i="9"/>
  <c r="F14" i="9"/>
  <c r="F212" i="9"/>
  <c r="F77" i="9"/>
  <c r="F201" i="9"/>
  <c r="F170" i="9"/>
  <c r="F147" i="9"/>
  <c r="F118" i="9"/>
  <c r="F76" i="9"/>
  <c r="F10" i="9"/>
  <c r="F108" i="9"/>
  <c r="F78" i="9"/>
  <c r="F40" i="9"/>
  <c r="I8" i="8"/>
  <c r="L8" i="8" s="1"/>
  <c r="I29" i="8"/>
  <c r="L29" i="8" s="1"/>
  <c r="I16" i="8"/>
  <c r="L16" i="8" s="1"/>
  <c r="I234" i="8"/>
  <c r="L234" i="8" s="1"/>
  <c r="I355" i="8"/>
  <c r="L355" i="8" s="1"/>
  <c r="I326" i="8"/>
  <c r="L326" i="8" s="1"/>
  <c r="I224" i="8"/>
  <c r="L224" i="8" s="1"/>
  <c r="I213" i="8"/>
  <c r="L213" i="8" s="1"/>
  <c r="I360" i="8"/>
  <c r="L360" i="8" s="1"/>
  <c r="I311" i="8"/>
  <c r="L311" i="8" s="1"/>
  <c r="I329" i="8"/>
  <c r="L329" i="8" s="1"/>
  <c r="I219" i="8"/>
  <c r="L219" i="8" s="1"/>
  <c r="I339" i="8"/>
  <c r="L339" i="8" s="1"/>
  <c r="I297" i="8"/>
  <c r="L297" i="8" s="1"/>
  <c r="I341" i="8"/>
  <c r="L341" i="8" s="1"/>
  <c r="I322" i="8"/>
  <c r="L322" i="8" s="1"/>
  <c r="I308" i="8"/>
  <c r="L308" i="8" s="1"/>
  <c r="I101" i="8"/>
  <c r="L101" i="8" s="1"/>
  <c r="I237" i="8"/>
  <c r="L237" i="8" s="1"/>
  <c r="I350" i="8"/>
  <c r="L350" i="8" s="1"/>
  <c r="I300" i="8"/>
  <c r="L300" i="8" s="1"/>
  <c r="I281" i="8"/>
  <c r="L281" i="8" s="1"/>
  <c r="I249" i="8"/>
  <c r="L249" i="8" s="1"/>
  <c r="I336" i="8"/>
  <c r="L336" i="8" s="1"/>
  <c r="I184" i="8"/>
  <c r="L184" i="8" s="1"/>
  <c r="I129" i="8"/>
  <c r="L129" i="8" s="1"/>
  <c r="I192" i="8"/>
  <c r="L192" i="8" s="1"/>
  <c r="I141" i="8"/>
  <c r="L141" i="8" s="1"/>
  <c r="I332" i="8"/>
  <c r="L332" i="8" s="1"/>
  <c r="I321" i="8"/>
  <c r="L321" i="8" s="1"/>
  <c r="I290" i="8"/>
  <c r="L290" i="8" s="1"/>
  <c r="I269" i="8"/>
  <c r="L269" i="8" s="1"/>
  <c r="I253" i="8"/>
  <c r="L253" i="8" s="1"/>
  <c r="I232" i="8"/>
  <c r="L232" i="8" s="1"/>
  <c r="I312" i="8"/>
  <c r="L312" i="8" s="1"/>
  <c r="I301" i="8"/>
  <c r="L301" i="8" s="1"/>
  <c r="I293" i="8"/>
  <c r="L293" i="8" s="1"/>
  <c r="I282" i="8"/>
  <c r="L282" i="8" s="1"/>
  <c r="I194" i="8"/>
  <c r="L194" i="8" s="1"/>
  <c r="I156" i="8"/>
  <c r="L156" i="8" s="1"/>
  <c r="I319" i="8"/>
  <c r="L319" i="8" s="1"/>
  <c r="I306" i="8"/>
  <c r="L306" i="8" s="1"/>
  <c r="I295" i="8"/>
  <c r="L295" i="8" s="1"/>
  <c r="I244" i="8"/>
  <c r="L244" i="8" s="1"/>
  <c r="I340" i="8"/>
  <c r="L340" i="8" s="1"/>
  <c r="I330" i="8"/>
  <c r="L330" i="8" s="1"/>
  <c r="I309" i="8"/>
  <c r="L309" i="8" s="1"/>
  <c r="I276" i="8"/>
  <c r="L276" i="8" s="1"/>
  <c r="I266" i="8"/>
  <c r="L266" i="8" s="1"/>
  <c r="I254" i="8"/>
  <c r="L254" i="8" s="1"/>
  <c r="I170" i="8"/>
  <c r="L170" i="8" s="1"/>
  <c r="I150" i="8"/>
  <c r="L150" i="8" s="1"/>
  <c r="I211" i="8"/>
  <c r="L211" i="8" s="1"/>
  <c r="I188" i="8"/>
  <c r="L188" i="8" s="1"/>
  <c r="I146" i="8"/>
  <c r="L146" i="8" s="1"/>
  <c r="I115" i="8"/>
  <c r="L115" i="8" s="1"/>
  <c r="I79" i="8"/>
  <c r="L79" i="8" s="1"/>
  <c r="I247" i="8"/>
  <c r="L247" i="8" s="1"/>
  <c r="I235" i="8"/>
  <c r="L235" i="8" s="1"/>
  <c r="I208" i="8"/>
  <c r="L208" i="8" s="1"/>
  <c r="I178" i="8"/>
  <c r="L178" i="8" s="1"/>
  <c r="I258" i="8"/>
  <c r="L258" i="8" s="1"/>
  <c r="I248" i="8"/>
  <c r="L248" i="8" s="1"/>
  <c r="I207" i="8"/>
  <c r="L207" i="8" s="1"/>
  <c r="I175" i="8"/>
  <c r="L175" i="8" s="1"/>
  <c r="I159" i="8"/>
  <c r="L159" i="8" s="1"/>
  <c r="I145" i="8"/>
  <c r="L145" i="8" s="1"/>
  <c r="I124" i="8"/>
  <c r="L124" i="8" s="1"/>
  <c r="I110" i="8"/>
  <c r="L110" i="8" s="1"/>
  <c r="I142" i="8"/>
  <c r="L142" i="8" s="1"/>
  <c r="I123" i="8"/>
  <c r="L123" i="8" s="1"/>
  <c r="I62" i="8"/>
  <c r="L62" i="8" s="1"/>
  <c r="I183" i="8"/>
  <c r="L183" i="8" s="1"/>
  <c r="I167" i="8"/>
  <c r="L167" i="8" s="1"/>
  <c r="I151" i="8"/>
  <c r="L151" i="8" s="1"/>
  <c r="I135" i="8"/>
  <c r="L135" i="8" s="1"/>
  <c r="I122" i="8"/>
  <c r="L122" i="8" s="1"/>
  <c r="I51" i="8"/>
  <c r="L51" i="8" s="1"/>
  <c r="I96" i="8"/>
  <c r="L96" i="8" s="1"/>
  <c r="I66" i="8"/>
  <c r="L66" i="8" s="1"/>
  <c r="I84" i="8"/>
  <c r="L84" i="8" s="1"/>
  <c r="I71" i="8"/>
  <c r="L71" i="8" s="1"/>
  <c r="I59" i="8"/>
  <c r="L59" i="8" s="1"/>
  <c r="I30" i="8"/>
  <c r="L30" i="8" s="1"/>
  <c r="I80" i="8"/>
  <c r="L80" i="8" s="1"/>
  <c r="I61" i="8"/>
  <c r="I35" i="8"/>
  <c r="L35" i="8" s="1"/>
  <c r="I357" i="8"/>
  <c r="L357" i="8" s="1"/>
  <c r="I346" i="8"/>
  <c r="L346" i="8" s="1"/>
  <c r="I289" i="8"/>
  <c r="L289" i="8" s="1"/>
  <c r="I98" i="8"/>
  <c r="L98" i="8" s="1"/>
  <c r="I189" i="8"/>
  <c r="L189" i="8" s="1"/>
  <c r="I120" i="8"/>
  <c r="L120" i="8" s="1"/>
  <c r="I93" i="8"/>
  <c r="L93" i="8" s="1"/>
  <c r="I118" i="8"/>
  <c r="L118" i="8" s="1"/>
  <c r="I137" i="8"/>
  <c r="L137" i="8" s="1"/>
  <c r="I28" i="8"/>
  <c r="L28" i="8" s="1"/>
  <c r="I348" i="8"/>
  <c r="I352" i="8"/>
  <c r="I117" i="8"/>
  <c r="I163" i="8"/>
  <c r="I227" i="8"/>
  <c r="L287" i="8"/>
  <c r="I268" i="8"/>
  <c r="I226" i="8"/>
  <c r="I191" i="8"/>
  <c r="I113" i="8"/>
  <c r="I103" i="8"/>
  <c r="I358" i="8"/>
  <c r="L314" i="8"/>
  <c r="I283" i="8"/>
  <c r="I218" i="8"/>
  <c r="I363" i="8"/>
  <c r="L363" i="8" s="1"/>
  <c r="I353" i="8"/>
  <c r="I327" i="8"/>
  <c r="I315" i="8"/>
  <c r="I296" i="8"/>
  <c r="I277" i="8"/>
  <c r="I257" i="8"/>
  <c r="I356" i="8"/>
  <c r="I337" i="8"/>
  <c r="I320" i="8"/>
  <c r="I299" i="8"/>
  <c r="I263" i="8"/>
  <c r="I196" i="8"/>
  <c r="I154" i="8"/>
  <c r="I344" i="8"/>
  <c r="I334" i="8"/>
  <c r="I323" i="8"/>
  <c r="I343" i="8"/>
  <c r="I318" i="8"/>
  <c r="I305" i="8"/>
  <c r="I279" i="8"/>
  <c r="I272" i="8"/>
  <c r="I239" i="8"/>
  <c r="I215" i="8"/>
  <c r="I172" i="8"/>
  <c r="I206" i="8"/>
  <c r="I197" i="8"/>
  <c r="I186" i="8"/>
  <c r="I161" i="8"/>
  <c r="I121" i="8"/>
  <c r="I252" i="8"/>
  <c r="I241" i="8"/>
  <c r="I231" i="8"/>
  <c r="I222" i="8"/>
  <c r="I214" i="8"/>
  <c r="I202" i="8"/>
  <c r="I180" i="8"/>
  <c r="I251" i="8"/>
  <c r="I236" i="8"/>
  <c r="I223" i="8"/>
  <c r="I200" i="8"/>
  <c r="I168" i="8"/>
  <c r="I153" i="8"/>
  <c r="I133" i="8"/>
  <c r="I116" i="8"/>
  <c r="L95" i="8"/>
  <c r="I148" i="8"/>
  <c r="I140" i="8"/>
  <c r="I119" i="8"/>
  <c r="I106" i="8"/>
  <c r="I176" i="8"/>
  <c r="I160" i="8"/>
  <c r="I112" i="8"/>
  <c r="I130" i="8"/>
  <c r="I102" i="8"/>
  <c r="I52" i="8"/>
  <c r="I27" i="8"/>
  <c r="I89" i="8"/>
  <c r="I75" i="8"/>
  <c r="I67" i="8"/>
  <c r="I55" i="8"/>
  <c r="I43" i="8"/>
  <c r="I34" i="8"/>
  <c r="I25" i="8"/>
  <c r="I15" i="8"/>
  <c r="I99" i="8"/>
  <c r="I65" i="8"/>
  <c r="I50" i="8"/>
  <c r="I23" i="8"/>
  <c r="I97" i="8"/>
  <c r="I90" i="8"/>
  <c r="I70" i="8"/>
  <c r="I46" i="8"/>
  <c r="I38" i="8"/>
  <c r="I138" i="8"/>
  <c r="I127" i="8"/>
  <c r="I361" i="8"/>
  <c r="I354" i="8"/>
  <c r="L333" i="8"/>
  <c r="I291" i="8"/>
  <c r="I280" i="8"/>
  <c r="I270" i="8"/>
  <c r="I246" i="8"/>
  <c r="I362" i="8"/>
  <c r="I335" i="8"/>
  <c r="I325" i="8"/>
  <c r="I313" i="8"/>
  <c r="I302" i="8"/>
  <c r="I294" i="8"/>
  <c r="I209" i="8"/>
  <c r="I345" i="8"/>
  <c r="I317" i="8"/>
  <c r="I304" i="8"/>
  <c r="I298" i="8"/>
  <c r="I284" i="8"/>
  <c r="I271" i="8"/>
  <c r="I261" i="8"/>
  <c r="I195" i="8"/>
  <c r="I351" i="8"/>
  <c r="I288" i="8"/>
  <c r="I265" i="8"/>
  <c r="L228" i="8"/>
  <c r="I342" i="8"/>
  <c r="I331" i="8"/>
  <c r="I316" i="8"/>
  <c r="I303" i="8"/>
  <c r="I278" i="8"/>
  <c r="I267" i="8"/>
  <c r="I259" i="8"/>
  <c r="I212" i="8"/>
  <c r="I171" i="8"/>
  <c r="I134" i="8"/>
  <c r="I203" i="8"/>
  <c r="I185" i="8"/>
  <c r="I164" i="8"/>
  <c r="I58" i="8"/>
  <c r="I230" i="8"/>
  <c r="I210" i="8"/>
  <c r="I199" i="8"/>
  <c r="I179" i="8"/>
  <c r="I111" i="8"/>
  <c r="I260" i="8"/>
  <c r="I250" i="8"/>
  <c r="I229" i="8"/>
  <c r="I217" i="8"/>
  <c r="I198" i="8"/>
  <c r="I182" i="8"/>
  <c r="I166" i="8"/>
  <c r="I149" i="8"/>
  <c r="I114" i="8"/>
  <c r="I144" i="8"/>
  <c r="I139" i="8"/>
  <c r="I104" i="8"/>
  <c r="I88" i="8"/>
  <c r="I190" i="8"/>
  <c r="I174" i="8"/>
  <c r="I158" i="8"/>
  <c r="I126" i="8"/>
  <c r="I107" i="8"/>
  <c r="I64" i="8"/>
  <c r="I128" i="8"/>
  <c r="I81" i="8"/>
  <c r="I49" i="8"/>
  <c r="I22" i="8"/>
  <c r="I86" i="8"/>
  <c r="I73" i="8"/>
  <c r="I60" i="8"/>
  <c r="I53" i="8"/>
  <c r="I41" i="8"/>
  <c r="I32" i="8"/>
  <c r="I20" i="8"/>
  <c r="I13" i="8"/>
  <c r="I82" i="8"/>
  <c r="I63" i="8"/>
  <c r="I48" i="8"/>
  <c r="I21" i="8"/>
  <c r="I87" i="8"/>
  <c r="I76" i="8"/>
  <c r="I68" i="8"/>
  <c r="I44" i="8"/>
  <c r="I36" i="8"/>
  <c r="I26" i="8"/>
  <c r="I14" i="8"/>
  <c r="I94" i="8"/>
  <c r="I85" i="8"/>
  <c r="I74" i="8"/>
  <c r="I54" i="8"/>
  <c r="I42" i="8"/>
  <c r="I33" i="8"/>
  <c r="I24" i="8"/>
  <c r="I12" i="8"/>
  <c r="I47" i="8"/>
  <c r="I39" i="8"/>
  <c r="I19" i="8"/>
  <c r="I11" i="8"/>
  <c r="L61" i="8"/>
  <c r="I359" i="8"/>
  <c r="I275" i="8"/>
  <c r="I201" i="8"/>
  <c r="I310" i="8"/>
  <c r="I262" i="8"/>
  <c r="I240" i="8"/>
  <c r="I221" i="8"/>
  <c r="I324" i="8"/>
  <c r="I242" i="8"/>
  <c r="I193" i="8"/>
  <c r="I155" i="8"/>
  <c r="I347" i="8"/>
  <c r="I292" i="8"/>
  <c r="I286" i="8"/>
  <c r="I273" i="8"/>
  <c r="I349" i="8"/>
  <c r="I338" i="8"/>
  <c r="I328" i="8"/>
  <c r="I307" i="8"/>
  <c r="I285" i="8"/>
  <c r="I274" i="8"/>
  <c r="I264" i="8"/>
  <c r="I243" i="8"/>
  <c r="I220" i="8"/>
  <c r="I204" i="8"/>
  <c r="I169" i="8"/>
  <c r="I187" i="8"/>
  <c r="I162" i="8"/>
  <c r="I108" i="8"/>
  <c r="I255" i="8"/>
  <c r="I245" i="8"/>
  <c r="I233" i="8"/>
  <c r="I216" i="8"/>
  <c r="I177" i="8"/>
  <c r="I125" i="8"/>
  <c r="I256" i="8"/>
  <c r="I238" i="8"/>
  <c r="I225" i="8"/>
  <c r="I205" i="8"/>
  <c r="I173" i="8"/>
  <c r="I157" i="8"/>
  <c r="I143" i="8"/>
  <c r="I136" i="8"/>
  <c r="I105" i="8"/>
  <c r="I152" i="8"/>
  <c r="I132" i="8"/>
  <c r="I181" i="8"/>
  <c r="I165" i="8"/>
  <c r="I147" i="8"/>
  <c r="I131" i="8"/>
  <c r="I109" i="8"/>
  <c r="I91" i="8"/>
  <c r="I77" i="8"/>
  <c r="I69" i="8"/>
  <c r="I56" i="8"/>
  <c r="I45" i="8"/>
  <c r="I37" i="8"/>
  <c r="I17" i="8"/>
  <c r="I9" i="8"/>
  <c r="I78" i="8"/>
  <c r="I57" i="8"/>
  <c r="I100" i="8"/>
  <c r="I92" i="8"/>
  <c r="I83" i="8"/>
  <c r="I72" i="8"/>
  <c r="I40" i="8"/>
  <c r="I31" i="8"/>
  <c r="I18" i="8"/>
  <c r="I10" i="8"/>
  <c r="G9" i="7"/>
  <c r="H19" i="7"/>
  <c r="H20" i="7"/>
  <c r="H21" i="7"/>
  <c r="H22" i="7"/>
  <c r="H23" i="7"/>
  <c r="H24" i="7"/>
  <c r="H25" i="7"/>
  <c r="G26" i="7"/>
  <c r="G27" i="7"/>
  <c r="G28" i="7"/>
  <c r="G29" i="7"/>
  <c r="H54" i="7"/>
  <c r="H55" i="7"/>
  <c r="H56" i="7"/>
  <c r="H57" i="7"/>
  <c r="H58" i="7"/>
  <c r="G59" i="7"/>
  <c r="G60" i="7"/>
  <c r="H70" i="7"/>
  <c r="H71" i="7"/>
  <c r="H72" i="7"/>
  <c r="H73" i="7"/>
  <c r="H74" i="7"/>
  <c r="H75" i="7"/>
  <c r="H76" i="7"/>
  <c r="H77" i="7"/>
  <c r="H78" i="7"/>
  <c r="H79" i="7"/>
  <c r="H80" i="7"/>
  <c r="H81" i="7"/>
  <c r="H82" i="7"/>
  <c r="H83" i="7"/>
  <c r="G84" i="7"/>
  <c r="G85" i="7"/>
  <c r="G86" i="7"/>
  <c r="G87" i="7"/>
  <c r="G10" i="7"/>
  <c r="G11" i="7"/>
  <c r="G30" i="7"/>
  <c r="G31" i="7"/>
  <c r="G32" i="7"/>
  <c r="G61" i="7"/>
  <c r="G62" i="7"/>
  <c r="G63" i="7"/>
  <c r="G64" i="7"/>
  <c r="G65" i="7"/>
  <c r="G66" i="7"/>
  <c r="G67" i="7"/>
  <c r="G68" i="7"/>
  <c r="G88" i="7"/>
  <c r="G89" i="7"/>
  <c r="G90" i="7"/>
  <c r="G91" i="7"/>
  <c r="G92" i="7"/>
  <c r="G93" i="7"/>
  <c r="G94" i="7"/>
  <c r="G95" i="7"/>
  <c r="G96" i="7"/>
  <c r="G97" i="7"/>
  <c r="G98" i="7"/>
  <c r="G99" i="7"/>
  <c r="G100" i="7"/>
  <c r="G101" i="7"/>
  <c r="G102" i="7"/>
  <c r="G103" i="7"/>
  <c r="G12" i="7"/>
  <c r="G13" i="7"/>
  <c r="G14" i="7"/>
  <c r="G15" i="7"/>
  <c r="G16" i="7"/>
  <c r="G17" i="7"/>
  <c r="G18" i="7"/>
  <c r="G33" i="7"/>
  <c r="G34" i="7"/>
  <c r="G35" i="7"/>
  <c r="G36" i="7"/>
  <c r="G37" i="7"/>
  <c r="G38" i="7"/>
  <c r="G39" i="7"/>
  <c r="G40" i="7"/>
  <c r="G41" i="7"/>
  <c r="G42" i="7"/>
  <c r="G43" i="7"/>
  <c r="G44" i="7"/>
  <c r="G45" i="7"/>
  <c r="G46" i="7"/>
  <c r="G47" i="7"/>
  <c r="G48" i="7"/>
  <c r="G49" i="7"/>
  <c r="G50" i="7"/>
  <c r="G51" i="7"/>
  <c r="G52" i="7"/>
  <c r="G53" i="7"/>
  <c r="G69" i="7"/>
  <c r="H102" i="7"/>
  <c r="H103" i="7"/>
  <c r="G104" i="7"/>
  <c r="G105" i="7"/>
  <c r="G106" i="7"/>
  <c r="G107" i="7"/>
  <c r="G108" i="7"/>
  <c r="G109" i="7"/>
  <c r="G110" i="7"/>
  <c r="G111" i="7"/>
  <c r="G112" i="7"/>
  <c r="G113" i="7"/>
  <c r="H33" i="7"/>
  <c r="H35" i="7"/>
  <c r="H37" i="7"/>
  <c r="H39" i="7"/>
  <c r="H41" i="7"/>
  <c r="H43" i="7"/>
  <c r="H45" i="7"/>
  <c r="H47" i="7"/>
  <c r="H49" i="7"/>
  <c r="H51" i="7"/>
  <c r="H53" i="7"/>
  <c r="G55" i="7"/>
  <c r="G57" i="7"/>
  <c r="I57" i="7" s="1"/>
  <c r="H105" i="7"/>
  <c r="H107" i="7"/>
  <c r="H109" i="7"/>
  <c r="H111" i="7"/>
  <c r="H113" i="7"/>
  <c r="G115" i="7"/>
  <c r="G117" i="7"/>
  <c r="G119" i="7"/>
  <c r="G120" i="7"/>
  <c r="G137" i="7"/>
  <c r="G138" i="7"/>
  <c r="G139" i="7"/>
  <c r="G140" i="7"/>
  <c r="G141" i="7"/>
  <c r="G142" i="7"/>
  <c r="G143" i="7"/>
  <c r="G144" i="7"/>
  <c r="G145" i="7"/>
  <c r="G146" i="7"/>
  <c r="G147" i="7"/>
  <c r="G148" i="7"/>
  <c r="G166" i="7"/>
  <c r="G167" i="7"/>
  <c r="G168" i="7"/>
  <c r="G169" i="7"/>
  <c r="H12" i="7"/>
  <c r="H14" i="7"/>
  <c r="H16" i="7"/>
  <c r="I16" i="7" s="1"/>
  <c r="H18" i="7"/>
  <c r="G20" i="7"/>
  <c r="G22" i="7"/>
  <c r="G24" i="7"/>
  <c r="I24" i="7" s="1"/>
  <c r="G70" i="7"/>
  <c r="G72" i="7"/>
  <c r="G74" i="7"/>
  <c r="G76" i="7"/>
  <c r="G78" i="7"/>
  <c r="G80" i="7"/>
  <c r="I80" i="7" s="1"/>
  <c r="G82" i="7"/>
  <c r="H119" i="7"/>
  <c r="G121" i="7"/>
  <c r="G122" i="7"/>
  <c r="G123" i="7"/>
  <c r="G149" i="7"/>
  <c r="G150" i="7"/>
  <c r="G151" i="7"/>
  <c r="G152" i="7"/>
  <c r="H15" i="7"/>
  <c r="G23" i="7"/>
  <c r="H40" i="7"/>
  <c r="H48" i="7"/>
  <c r="G56" i="7"/>
  <c r="I56" i="7" s="1"/>
  <c r="G75" i="7"/>
  <c r="I75" i="7" s="1"/>
  <c r="G83" i="7"/>
  <c r="H108" i="7"/>
  <c r="G116" i="7"/>
  <c r="H123" i="7"/>
  <c r="H124" i="7"/>
  <c r="G127" i="7"/>
  <c r="H128" i="7"/>
  <c r="G131" i="7"/>
  <c r="H132" i="7"/>
  <c r="H150" i="7"/>
  <c r="G154" i="7"/>
  <c r="H155" i="7"/>
  <c r="G158" i="7"/>
  <c r="G162" i="7"/>
  <c r="G163" i="7"/>
  <c r="G177" i="7"/>
  <c r="G178" i="7"/>
  <c r="G179" i="7"/>
  <c r="G180" i="7"/>
  <c r="G181" i="7"/>
  <c r="G182" i="7"/>
  <c r="G183" i="7"/>
  <c r="G184" i="7"/>
  <c r="G185" i="7"/>
  <c r="G186" i="7"/>
  <c r="G187" i="7"/>
  <c r="G188" i="7"/>
  <c r="G189" i="7"/>
  <c r="G190" i="7"/>
  <c r="G191" i="7"/>
  <c r="G209" i="7"/>
  <c r="G210" i="7"/>
  <c r="G211" i="7"/>
  <c r="G212" i="7"/>
  <c r="G213" i="7"/>
  <c r="G214" i="7"/>
  <c r="G215" i="7"/>
  <c r="G216" i="7"/>
  <c r="G217" i="7"/>
  <c r="G218" i="7"/>
  <c r="G219" i="7"/>
  <c r="G220" i="7"/>
  <c r="G221" i="7"/>
  <c r="G239" i="7"/>
  <c r="G240" i="7"/>
  <c r="G241" i="7"/>
  <c r="G242" i="7"/>
  <c r="G243" i="7"/>
  <c r="G244" i="7"/>
  <c r="G245" i="7"/>
  <c r="G246" i="7"/>
  <c r="G247" i="7"/>
  <c r="G248" i="7"/>
  <c r="G249" i="7"/>
  <c r="G250" i="7"/>
  <c r="G251" i="7"/>
  <c r="G289" i="7"/>
  <c r="H13" i="7"/>
  <c r="G21" i="7"/>
  <c r="H38" i="7"/>
  <c r="H46" i="7"/>
  <c r="G54" i="7"/>
  <c r="G73" i="7"/>
  <c r="I73" i="7" s="1"/>
  <c r="G81" i="7"/>
  <c r="I81" i="7" s="1"/>
  <c r="H106" i="7"/>
  <c r="G114" i="7"/>
  <c r="H122" i="7"/>
  <c r="G126" i="7"/>
  <c r="H127" i="7"/>
  <c r="G130" i="7"/>
  <c r="H131" i="7"/>
  <c r="G134" i="7"/>
  <c r="G136" i="7"/>
  <c r="H149" i="7"/>
  <c r="G153" i="7"/>
  <c r="H154" i="7"/>
  <c r="G157" i="7"/>
  <c r="G161" i="7"/>
  <c r="H167" i="7"/>
  <c r="I167" i="7" s="1"/>
  <c r="G192" i="7"/>
  <c r="G193" i="7"/>
  <c r="G222" i="7"/>
  <c r="G223" i="7"/>
  <c r="G19" i="7"/>
  <c r="H17" i="7"/>
  <c r="H34" i="7"/>
  <c r="H50" i="7"/>
  <c r="H69" i="7"/>
  <c r="G118" i="7"/>
  <c r="H126" i="7"/>
  <c r="H130" i="7"/>
  <c r="H153" i="7"/>
  <c r="H157" i="7"/>
  <c r="H161" i="7"/>
  <c r="G172" i="7"/>
  <c r="H173" i="7"/>
  <c r="G175" i="7"/>
  <c r="H192" i="7"/>
  <c r="G196" i="7"/>
  <c r="H197" i="7"/>
  <c r="G200" i="7"/>
  <c r="H201" i="7"/>
  <c r="G204" i="7"/>
  <c r="H205" i="7"/>
  <c r="H223" i="7"/>
  <c r="H224" i="7"/>
  <c r="G227" i="7"/>
  <c r="H228" i="7"/>
  <c r="G231" i="7"/>
  <c r="H232" i="7"/>
  <c r="G235" i="7"/>
  <c r="H236" i="7"/>
  <c r="G264" i="7"/>
  <c r="G268" i="7"/>
  <c r="G272" i="7"/>
  <c r="G277" i="7"/>
  <c r="G281" i="7"/>
  <c r="G285" i="7"/>
  <c r="G290" i="7"/>
  <c r="G291" i="7"/>
  <c r="G292" i="7"/>
  <c r="G293" i="7"/>
  <c r="G294" i="7"/>
  <c r="G295" i="7"/>
  <c r="G296" i="7"/>
  <c r="G297" i="7"/>
  <c r="G298" i="7"/>
  <c r="G299" i="7"/>
  <c r="G300" i="7"/>
  <c r="G301" i="7"/>
  <c r="G302" i="7"/>
  <c r="G303" i="7"/>
  <c r="G304" i="7"/>
  <c r="G305" i="7"/>
  <c r="G306" i="7"/>
  <c r="G307" i="7"/>
  <c r="G308" i="7"/>
  <c r="G309" i="7"/>
  <c r="G350" i="7"/>
  <c r="G351" i="7"/>
  <c r="G352" i="7"/>
  <c r="G353" i="7"/>
  <c r="G354" i="7"/>
  <c r="G355" i="7"/>
  <c r="G356" i="7"/>
  <c r="G357" i="7"/>
  <c r="G358" i="7"/>
  <c r="G359" i="7"/>
  <c r="G360" i="7"/>
  <c r="G361" i="7"/>
  <c r="G362" i="7"/>
  <c r="G363" i="7"/>
  <c r="H44" i="7"/>
  <c r="G79" i="7"/>
  <c r="H112" i="7"/>
  <c r="H121" i="7"/>
  <c r="I121" i="7" s="1"/>
  <c r="G125" i="7"/>
  <c r="G129" i="7"/>
  <c r="G133" i="7"/>
  <c r="G135" i="7"/>
  <c r="H152" i="7"/>
  <c r="G156" i="7"/>
  <c r="G160" i="7"/>
  <c r="G164" i="7"/>
  <c r="G171" i="7"/>
  <c r="H172" i="7"/>
  <c r="G195" i="7"/>
  <c r="H196" i="7"/>
  <c r="G199" i="7"/>
  <c r="H200" i="7"/>
  <c r="G203" i="7"/>
  <c r="H204" i="7"/>
  <c r="G207" i="7"/>
  <c r="H222" i="7"/>
  <c r="G226" i="7"/>
  <c r="H227" i="7"/>
  <c r="G230" i="7"/>
  <c r="H231" i="7"/>
  <c r="G234" i="7"/>
  <c r="H235" i="7"/>
  <c r="G238" i="7"/>
  <c r="H239" i="7"/>
  <c r="H243" i="7"/>
  <c r="H247" i="7"/>
  <c r="I247" i="7" s="1"/>
  <c r="H251" i="7"/>
  <c r="G252" i="7"/>
  <c r="G253" i="7"/>
  <c r="G254" i="7"/>
  <c r="G255" i="7"/>
  <c r="G256" i="7"/>
  <c r="G257" i="7"/>
  <c r="G258" i="7"/>
  <c r="G259" i="7"/>
  <c r="G260" i="7"/>
  <c r="G261" i="7"/>
  <c r="G262" i="7"/>
  <c r="G263" i="7"/>
  <c r="G267" i="7"/>
  <c r="G271" i="7"/>
  <c r="H42" i="7"/>
  <c r="I42" i="7" s="1"/>
  <c r="G77" i="7"/>
  <c r="I77" i="7" s="1"/>
  <c r="H125" i="7"/>
  <c r="G128" i="7"/>
  <c r="I128" i="7" s="1"/>
  <c r="H133" i="7"/>
  <c r="H151" i="7"/>
  <c r="H156" i="7"/>
  <c r="G159" i="7"/>
  <c r="H171" i="7"/>
  <c r="G176" i="7"/>
  <c r="H195" i="7"/>
  <c r="H199" i="7"/>
  <c r="H203" i="7"/>
  <c r="H230" i="7"/>
  <c r="H234" i="7"/>
  <c r="H242" i="7"/>
  <c r="H246" i="7"/>
  <c r="H250" i="7"/>
  <c r="H254" i="7"/>
  <c r="H258" i="7"/>
  <c r="H262" i="7"/>
  <c r="G266" i="7"/>
  <c r="G270" i="7"/>
  <c r="G275" i="7"/>
  <c r="G278" i="7"/>
  <c r="G283" i="7"/>
  <c r="G286" i="7"/>
  <c r="H290" i="7"/>
  <c r="H298" i="7"/>
  <c r="G331" i="7"/>
  <c r="G335" i="7"/>
  <c r="G339" i="7"/>
  <c r="G344" i="7"/>
  <c r="G322" i="7"/>
  <c r="G25" i="7"/>
  <c r="H36" i="7"/>
  <c r="G71" i="7"/>
  <c r="H110" i="7"/>
  <c r="G165" i="7"/>
  <c r="G170" i="7"/>
  <c r="G174" i="7"/>
  <c r="G194" i="7"/>
  <c r="G198" i="7"/>
  <c r="G202" i="7"/>
  <c r="G206" i="7"/>
  <c r="G208" i="7"/>
  <c r="G225" i="7"/>
  <c r="G229" i="7"/>
  <c r="G233" i="7"/>
  <c r="G237" i="7"/>
  <c r="H253" i="7"/>
  <c r="H257" i="7"/>
  <c r="H261" i="7"/>
  <c r="H266" i="7"/>
  <c r="H270" i="7"/>
  <c r="H272" i="7"/>
  <c r="G274" i="7"/>
  <c r="G280" i="7"/>
  <c r="G288" i="7"/>
  <c r="H289" i="7"/>
  <c r="H293" i="7"/>
  <c r="I293" i="7" s="1"/>
  <c r="H297" i="7"/>
  <c r="H301" i="7"/>
  <c r="I301" i="7" s="1"/>
  <c r="H305" i="7"/>
  <c r="H309" i="7"/>
  <c r="G310" i="7"/>
  <c r="G311" i="7"/>
  <c r="G312" i="7"/>
  <c r="G313" i="7"/>
  <c r="G314" i="7"/>
  <c r="G315" i="7"/>
  <c r="G316" i="7"/>
  <c r="G317" i="7"/>
  <c r="G318" i="7"/>
  <c r="G319" i="7"/>
  <c r="G320" i="7"/>
  <c r="G321" i="7"/>
  <c r="G323" i="7"/>
  <c r="G324" i="7"/>
  <c r="G325" i="7"/>
  <c r="G326" i="7"/>
  <c r="G327" i="7"/>
  <c r="G328" i="7"/>
  <c r="G329" i="7"/>
  <c r="G330" i="7"/>
  <c r="H331" i="7"/>
  <c r="I331" i="7" s="1"/>
  <c r="G334" i="7"/>
  <c r="H335" i="7"/>
  <c r="G338" i="7"/>
  <c r="G343" i="7"/>
  <c r="H356" i="7"/>
  <c r="G58" i="7"/>
  <c r="H104" i="7"/>
  <c r="I104" i="7" s="1"/>
  <c r="G124" i="7"/>
  <c r="I124" i="7" s="1"/>
  <c r="H129" i="7"/>
  <c r="G132" i="7"/>
  <c r="G155" i="7"/>
  <c r="I155" i="7" s="1"/>
  <c r="H160" i="7"/>
  <c r="H170" i="7"/>
  <c r="H194" i="7"/>
  <c r="H198" i="7"/>
  <c r="H202" i="7"/>
  <c r="H206" i="7"/>
  <c r="H225" i="7"/>
  <c r="H229" i="7"/>
  <c r="H233" i="7"/>
  <c r="H252" i="7"/>
  <c r="H256" i="7"/>
  <c r="H260" i="7"/>
  <c r="G265" i="7"/>
  <c r="G269" i="7"/>
  <c r="G279" i="7"/>
  <c r="G282" i="7"/>
  <c r="G287" i="7"/>
  <c r="H310" i="7"/>
  <c r="H311" i="7"/>
  <c r="I311" i="7" s="1"/>
  <c r="H312" i="7"/>
  <c r="H313" i="7"/>
  <c r="H314" i="7"/>
  <c r="H315" i="7"/>
  <c r="H316" i="7"/>
  <c r="H317" i="7"/>
  <c r="H318" i="7"/>
  <c r="H319" i="7"/>
  <c r="H320" i="7"/>
  <c r="H321" i="7"/>
  <c r="H322" i="7"/>
  <c r="H323" i="7"/>
  <c r="H324" i="7"/>
  <c r="I324" i="7" s="1"/>
  <c r="H325" i="7"/>
  <c r="H326" i="7"/>
  <c r="H327" i="7"/>
  <c r="H328" i="7"/>
  <c r="H329" i="7"/>
  <c r="G333" i="7"/>
  <c r="G337" i="7"/>
  <c r="G342" i="7"/>
  <c r="G346" i="7"/>
  <c r="H226" i="7"/>
  <c r="H294" i="7"/>
  <c r="H302" i="7"/>
  <c r="H306" i="7"/>
  <c r="G348" i="7"/>
  <c r="G347" i="7"/>
  <c r="H52" i="7"/>
  <c r="H166" i="7"/>
  <c r="G173" i="7"/>
  <c r="H193" i="7"/>
  <c r="G197" i="7"/>
  <c r="G201" i="7"/>
  <c r="I201" i="7" s="1"/>
  <c r="G205" i="7"/>
  <c r="G224" i="7"/>
  <c r="I224" i="7" s="1"/>
  <c r="G228" i="7"/>
  <c r="I228" i="7" s="1"/>
  <c r="G232" i="7"/>
  <c r="G236" i="7"/>
  <c r="H255" i="7"/>
  <c r="H259" i="7"/>
  <c r="H263" i="7"/>
  <c r="H267" i="7"/>
  <c r="I267" i="7" s="1"/>
  <c r="H271" i="7"/>
  <c r="G273" i="7"/>
  <c r="G276" i="7"/>
  <c r="G284" i="7"/>
  <c r="G332" i="7"/>
  <c r="G336" i="7"/>
  <c r="G341" i="7"/>
  <c r="G345" i="7"/>
  <c r="G349" i="7"/>
  <c r="H332" i="7"/>
  <c r="H336" i="7"/>
  <c r="G340" i="7"/>
  <c r="H353" i="7"/>
  <c r="I353" i="7" s="1"/>
  <c r="H357" i="7"/>
  <c r="I357" i="7" s="1"/>
  <c r="H361" i="7"/>
  <c r="H339" i="7"/>
  <c r="H352" i="7"/>
  <c r="H360" i="7"/>
  <c r="H355" i="7"/>
  <c r="H334" i="7"/>
  <c r="H245" i="7"/>
  <c r="H303" i="7"/>
  <c r="H358" i="7"/>
  <c r="H333" i="7"/>
  <c r="H363" i="7"/>
  <c r="H354" i="7"/>
  <c r="H304" i="7"/>
  <c r="H359" i="7"/>
  <c r="H274" i="7"/>
  <c r="H340" i="7"/>
  <c r="H278" i="7"/>
  <c r="H186" i="7"/>
  <c r="H120" i="7"/>
  <c r="H345" i="7"/>
  <c r="H188" i="7"/>
  <c r="H163" i="7"/>
  <c r="H346" i="7"/>
  <c r="H279" i="7"/>
  <c r="H216" i="7"/>
  <c r="H8" i="7"/>
  <c r="H248" i="7"/>
  <c r="H210" i="7"/>
  <c r="I210" i="7" s="1"/>
  <c r="H237" i="7"/>
  <c r="H215" i="7"/>
  <c r="H176" i="7"/>
  <c r="H143" i="7"/>
  <c r="H9" i="7"/>
  <c r="H276" i="7"/>
  <c r="H189" i="7"/>
  <c r="H181" i="7"/>
  <c r="I181" i="7" s="1"/>
  <c r="H145" i="7"/>
  <c r="H99" i="7"/>
  <c r="H165" i="7"/>
  <c r="H142" i="7"/>
  <c r="H101" i="7"/>
  <c r="H136" i="7"/>
  <c r="H65" i="7"/>
  <c r="H114" i="7"/>
  <c r="I114" i="7" s="1"/>
  <c r="H94" i="7"/>
  <c r="H85" i="7"/>
  <c r="I85" i="7" s="1"/>
  <c r="H84" i="7"/>
  <c r="H62" i="7"/>
  <c r="H350" i="7"/>
  <c r="H249" i="7"/>
  <c r="I249" i="7" s="1"/>
  <c r="H351" i="7"/>
  <c r="H338" i="7"/>
  <c r="H300" i="7"/>
  <c r="H307" i="7"/>
  <c r="H343" i="7"/>
  <c r="H286" i="7"/>
  <c r="I286" i="7" s="1"/>
  <c r="H275" i="7"/>
  <c r="H178" i="7"/>
  <c r="H91" i="7"/>
  <c r="I91" i="7" s="1"/>
  <c r="H341" i="7"/>
  <c r="H180" i="7"/>
  <c r="H147" i="7"/>
  <c r="H287" i="7"/>
  <c r="H277" i="7"/>
  <c r="H190" i="7"/>
  <c r="H347" i="7"/>
  <c r="H244" i="7"/>
  <c r="H208" i="7"/>
  <c r="H221" i="7"/>
  <c r="H213" i="7"/>
  <c r="H174" i="7"/>
  <c r="H67" i="7"/>
  <c r="H288" i="7"/>
  <c r="H238" i="7"/>
  <c r="H187" i="7"/>
  <c r="H179" i="7"/>
  <c r="I179" i="7" s="1"/>
  <c r="H137" i="7"/>
  <c r="H89" i="7"/>
  <c r="H148" i="7"/>
  <c r="H140" i="7"/>
  <c r="H93" i="7"/>
  <c r="H134" i="7"/>
  <c r="H59" i="7"/>
  <c r="H100" i="7"/>
  <c r="H92" i="7"/>
  <c r="H32" i="7"/>
  <c r="H68" i="7"/>
  <c r="H60" i="7"/>
  <c r="H299" i="7"/>
  <c r="H330" i="7"/>
  <c r="H291" i="7"/>
  <c r="H283" i="7"/>
  <c r="H169" i="7"/>
  <c r="H273" i="7"/>
  <c r="H141" i="7"/>
  <c r="H269" i="7"/>
  <c r="H268" i="7"/>
  <c r="H184" i="7"/>
  <c r="H211" i="7"/>
  <c r="H61" i="7"/>
  <c r="I61" i="7" s="1"/>
  <c r="H207" i="7"/>
  <c r="H177" i="7"/>
  <c r="H86" i="7"/>
  <c r="H138" i="7"/>
  <c r="H95" i="7"/>
  <c r="H98" i="7"/>
  <c r="H30" i="7"/>
  <c r="H26" i="7"/>
  <c r="H337" i="7"/>
  <c r="H308" i="7"/>
  <c r="H295" i="7"/>
  <c r="H281" i="7"/>
  <c r="I281" i="7" s="1"/>
  <c r="H159" i="7"/>
  <c r="H214" i="7"/>
  <c r="H97" i="7"/>
  <c r="H265" i="7"/>
  <c r="H264" i="7"/>
  <c r="I264" i="7" s="1"/>
  <c r="H139" i="7"/>
  <c r="H209" i="7"/>
  <c r="H28" i="7"/>
  <c r="H191" i="7"/>
  <c r="H164" i="7"/>
  <c r="H31" i="7"/>
  <c r="H117" i="7"/>
  <c r="H87" i="7"/>
  <c r="H96" i="7"/>
  <c r="H27" i="7"/>
  <c r="H10" i="7"/>
  <c r="H241" i="7"/>
  <c r="H296" i="7"/>
  <c r="H348" i="7"/>
  <c r="H220" i="7"/>
  <c r="H342" i="7"/>
  <c r="H175" i="7"/>
  <c r="H285" i="7"/>
  <c r="H182" i="7"/>
  <c r="H240" i="7"/>
  <c r="H219" i="7"/>
  <c r="H162" i="7"/>
  <c r="H284" i="7"/>
  <c r="H185" i="7"/>
  <c r="H135" i="7"/>
  <c r="H146" i="7"/>
  <c r="I146" i="7" s="1"/>
  <c r="H63" i="7"/>
  <c r="I63" i="7" s="1"/>
  <c r="H118" i="7"/>
  <c r="H90" i="7"/>
  <c r="H66" i="7"/>
  <c r="H362" i="7"/>
  <c r="H292" i="7"/>
  <c r="H344" i="7"/>
  <c r="H212" i="7"/>
  <c r="I212" i="7" s="1"/>
  <c r="H349" i="7"/>
  <c r="H168" i="7"/>
  <c r="H282" i="7"/>
  <c r="H29" i="7"/>
  <c r="H218" i="7"/>
  <c r="H217" i="7"/>
  <c r="H158" i="7"/>
  <c r="H280" i="7"/>
  <c r="H183" i="7"/>
  <c r="H115" i="7"/>
  <c r="H144" i="7"/>
  <c r="H11" i="7"/>
  <c r="H116" i="7"/>
  <c r="H88" i="7"/>
  <c r="H64" i="7"/>
  <c r="G8" i="7"/>
  <c r="I8" i="7" s="1"/>
  <c r="F21" i="7"/>
  <c r="F35" i="7"/>
  <c r="F42" i="7"/>
  <c r="F46" i="7"/>
  <c r="F62" i="7"/>
  <c r="F64" i="7"/>
  <c r="F71" i="7"/>
  <c r="F74" i="7"/>
  <c r="F78" i="7"/>
  <c r="F90" i="7"/>
  <c r="F98" i="7"/>
  <c r="F105" i="7"/>
  <c r="F22" i="7"/>
  <c r="F39" i="7"/>
  <c r="F43" i="7"/>
  <c r="F47" i="7"/>
  <c r="F50" i="7"/>
  <c r="F75" i="7"/>
  <c r="F88" i="7"/>
  <c r="F96" i="7"/>
  <c r="F110" i="7"/>
  <c r="F131" i="7"/>
  <c r="F16" i="7"/>
  <c r="F20" i="7"/>
  <c r="F40" i="7"/>
  <c r="F73" i="7"/>
  <c r="F86" i="7"/>
  <c r="F92" i="7"/>
  <c r="F107" i="7"/>
  <c r="F115" i="7"/>
  <c r="F128" i="7"/>
  <c r="F135" i="7"/>
  <c r="F146" i="7"/>
  <c r="F157" i="7"/>
  <c r="F161" i="7"/>
  <c r="F168" i="7"/>
  <c r="F170" i="7"/>
  <c r="F175" i="7"/>
  <c r="F182" i="7"/>
  <c r="F184" i="7"/>
  <c r="F194" i="7"/>
  <c r="F196" i="7"/>
  <c r="F199" i="7"/>
  <c r="F17" i="7"/>
  <c r="F23" i="7"/>
  <c r="F34" i="7"/>
  <c r="F41" i="7"/>
  <c r="F63" i="7"/>
  <c r="F76" i="7"/>
  <c r="F97" i="7"/>
  <c r="F102" i="7"/>
  <c r="F144" i="7"/>
  <c r="F147" i="7"/>
  <c r="F180" i="7"/>
  <c r="F44" i="7"/>
  <c r="F77" i="7"/>
  <c r="F84" i="7"/>
  <c r="F94" i="7"/>
  <c r="F109" i="7"/>
  <c r="F122" i="7"/>
  <c r="F151" i="7"/>
  <c r="F178" i="7"/>
  <c r="F19" i="7"/>
  <c r="F45" i="7"/>
  <c r="F61" i="7"/>
  <c r="F72" i="7"/>
  <c r="F89" i="7"/>
  <c r="F104" i="7"/>
  <c r="F130" i="7"/>
  <c r="F137" i="7"/>
  <c r="F140" i="7"/>
  <c r="F149" i="7"/>
  <c r="F156" i="7"/>
  <c r="F183" i="7"/>
  <c r="F202" i="7"/>
  <c r="F216" i="7"/>
  <c r="F248" i="7"/>
  <c r="F251" i="7"/>
  <c r="F255" i="7"/>
  <c r="F258" i="7"/>
  <c r="F262" i="7"/>
  <c r="F266" i="7"/>
  <c r="F276" i="7"/>
  <c r="F280" i="7"/>
  <c r="F287" i="7"/>
  <c r="F296" i="7"/>
  <c r="F308" i="7"/>
  <c r="F314" i="7"/>
  <c r="F324" i="7"/>
  <c r="F335" i="7"/>
  <c r="F356" i="7"/>
  <c r="F362" i="7"/>
  <c r="F211" i="7"/>
  <c r="F231" i="7"/>
  <c r="F265" i="7"/>
  <c r="F292" i="7"/>
  <c r="F298" i="7"/>
  <c r="F319" i="7"/>
  <c r="F354" i="7"/>
  <c r="F361" i="7"/>
  <c r="F213" i="7"/>
  <c r="F226" i="7"/>
  <c r="F233" i="7"/>
  <c r="F243" i="7"/>
  <c r="F260" i="7"/>
  <c r="F263" i="7"/>
  <c r="F277" i="7"/>
  <c r="F290" i="7"/>
  <c r="F297" i="7"/>
  <c r="F317" i="7"/>
  <c r="F325" i="7"/>
  <c r="F352" i="7"/>
  <c r="F359" i="7"/>
  <c r="F201" i="7"/>
  <c r="F228" i="7"/>
  <c r="F234" i="7"/>
  <c r="F275" i="7"/>
  <c r="F295" i="7"/>
  <c r="F315" i="7"/>
  <c r="F323" i="7"/>
  <c r="F350" i="7"/>
  <c r="F245" i="7"/>
  <c r="F282" i="7"/>
  <c r="F294" i="7"/>
  <c r="F300" i="7"/>
  <c r="F310" i="7"/>
  <c r="F316" i="7"/>
  <c r="F321" i="7"/>
  <c r="F328" i="7"/>
  <c r="F330" i="7"/>
  <c r="F342" i="7"/>
  <c r="F348" i="7"/>
  <c r="F351" i="7"/>
  <c r="F358" i="7"/>
  <c r="F302" i="7"/>
  <c r="F272" i="7"/>
  <c r="F355" i="7"/>
  <c r="F270" i="7"/>
  <c r="F240" i="7"/>
  <c r="F339" i="7"/>
  <c r="F289" i="7"/>
  <c r="F306" i="7"/>
  <c r="F345" i="7"/>
  <c r="F332" i="7"/>
  <c r="F312" i="7"/>
  <c r="F284" i="7"/>
  <c r="F247" i="7"/>
  <c r="F227" i="7"/>
  <c r="F208" i="7"/>
  <c r="F188" i="7"/>
  <c r="F159" i="7"/>
  <c r="F87" i="7"/>
  <c r="F309" i="7"/>
  <c r="F246" i="7"/>
  <c r="F206" i="7"/>
  <c r="F198" i="7"/>
  <c r="F186" i="7"/>
  <c r="F177" i="7"/>
  <c r="F242" i="7"/>
  <c r="F210" i="7"/>
  <c r="F126" i="7"/>
  <c r="F124" i="7"/>
  <c r="F68" i="7"/>
  <c r="F152" i="7"/>
  <c r="F57" i="7"/>
  <c r="F162" i="7"/>
  <c r="F136" i="7"/>
  <c r="F119" i="7"/>
  <c r="F99" i="7"/>
  <c r="F24" i="7"/>
  <c r="F13" i="7"/>
  <c r="F150" i="7"/>
  <c r="F121" i="7"/>
  <c r="F112" i="7"/>
  <c r="F52" i="7"/>
  <c r="F127" i="7"/>
  <c r="F80" i="7"/>
  <c r="F55" i="7"/>
  <c r="F30" i="7"/>
  <c r="F101" i="7"/>
  <c r="F65" i="7"/>
  <c r="F54" i="7"/>
  <c r="F26" i="7"/>
  <c r="F333" i="7"/>
  <c r="F353" i="7"/>
  <c r="F268" i="7"/>
  <c r="F349" i="7"/>
  <c r="F337" i="7"/>
  <c r="F281" i="7"/>
  <c r="F320" i="7"/>
  <c r="F257" i="7"/>
  <c r="F338" i="7"/>
  <c r="F326" i="7"/>
  <c r="F305" i="7"/>
  <c r="F278" i="7"/>
  <c r="F241" i="7"/>
  <c r="F191" i="7"/>
  <c r="F173" i="7"/>
  <c r="F334" i="7"/>
  <c r="F307" i="7"/>
  <c r="F273" i="7"/>
  <c r="F244" i="7"/>
  <c r="F221" i="7"/>
  <c r="F207" i="7"/>
  <c r="F171" i="7"/>
  <c r="F158" i="7"/>
  <c r="F363" i="7"/>
  <c r="F301" i="7"/>
  <c r="F239" i="7"/>
  <c r="F219" i="7"/>
  <c r="F205" i="7"/>
  <c r="F197" i="7"/>
  <c r="F185" i="7"/>
  <c r="F169" i="7"/>
  <c r="F269" i="7"/>
  <c r="F238" i="7"/>
  <c r="F225" i="7"/>
  <c r="F204" i="7"/>
  <c r="F193" i="7"/>
  <c r="F165" i="7"/>
  <c r="F172" i="7"/>
  <c r="F143" i="7"/>
  <c r="F67" i="7"/>
  <c r="F174" i="7"/>
  <c r="F85" i="7"/>
  <c r="F56" i="7"/>
  <c r="F32" i="7"/>
  <c r="F155" i="7"/>
  <c r="F118" i="7"/>
  <c r="F60" i="7"/>
  <c r="F18" i="7"/>
  <c r="F12" i="7"/>
  <c r="F139" i="7"/>
  <c r="F141" i="7"/>
  <c r="F70" i="7"/>
  <c r="F51" i="7"/>
  <c r="F27" i="7"/>
  <c r="F83" i="7"/>
  <c r="F36" i="7"/>
  <c r="F15" i="7"/>
  <c r="F322" i="7"/>
  <c r="F274" i="7"/>
  <c r="F313" i="7"/>
  <c r="F341" i="7"/>
  <c r="F311" i="7"/>
  <c r="F264" i="7"/>
  <c r="F347" i="7"/>
  <c r="F329" i="7"/>
  <c r="F293" i="7"/>
  <c r="F279" i="7"/>
  <c r="F303" i="7"/>
  <c r="F346" i="7"/>
  <c r="F236" i="7"/>
  <c r="F230" i="7"/>
  <c r="F223" i="7"/>
  <c r="F215" i="7"/>
  <c r="F209" i="7"/>
  <c r="F190" i="7"/>
  <c r="F113" i="7"/>
  <c r="F299" i="7"/>
  <c r="F261" i="7"/>
  <c r="F220" i="7"/>
  <c r="F200" i="7"/>
  <c r="F133" i="7"/>
  <c r="F343" i="7"/>
  <c r="F288" i="7"/>
  <c r="F256" i="7"/>
  <c r="F232" i="7"/>
  <c r="F218" i="7"/>
  <c r="F195" i="7"/>
  <c r="F181" i="7"/>
  <c r="F167" i="7"/>
  <c r="F259" i="7"/>
  <c r="F237" i="7"/>
  <c r="F224" i="7"/>
  <c r="F203" i="7"/>
  <c r="F192" i="7"/>
  <c r="F163" i="7"/>
  <c r="F166" i="7"/>
  <c r="F138" i="7"/>
  <c r="F111" i="7"/>
  <c r="F91" i="7"/>
  <c r="F82" i="7"/>
  <c r="F123" i="7"/>
  <c r="F38" i="7"/>
  <c r="F31" i="7"/>
  <c r="F148" i="7"/>
  <c r="F117" i="7"/>
  <c r="F164" i="7"/>
  <c r="F132" i="7"/>
  <c r="F93" i="7"/>
  <c r="F11" i="7"/>
  <c r="F66" i="7"/>
  <c r="F48" i="7"/>
  <c r="F9" i="7"/>
  <c r="F79" i="7"/>
  <c r="F33" i="7"/>
  <c r="F14" i="7"/>
  <c r="F318" i="7"/>
  <c r="F360" i="7"/>
  <c r="F304" i="7"/>
  <c r="F285" i="7"/>
  <c r="F357" i="7"/>
  <c r="F331" i="7"/>
  <c r="F283" i="7"/>
  <c r="F253" i="7"/>
  <c r="F344" i="7"/>
  <c r="F327" i="7"/>
  <c r="F291" i="7"/>
  <c r="F8" i="7"/>
  <c r="F340" i="7"/>
  <c r="F271" i="7"/>
  <c r="F254" i="7"/>
  <c r="F235" i="7"/>
  <c r="F229" i="7"/>
  <c r="F222" i="7"/>
  <c r="F95" i="7"/>
  <c r="F286" i="7"/>
  <c r="F250" i="7"/>
  <c r="F214" i="7"/>
  <c r="F189" i="7"/>
  <c r="F120" i="7"/>
  <c r="F336" i="7"/>
  <c r="F267" i="7"/>
  <c r="F252" i="7"/>
  <c r="F212" i="7"/>
  <c r="F187" i="7"/>
  <c r="F179" i="7"/>
  <c r="F249" i="7"/>
  <c r="F217" i="7"/>
  <c r="F142" i="7"/>
  <c r="F100" i="7"/>
  <c r="F153" i="7"/>
  <c r="F106" i="7"/>
  <c r="F81" i="7"/>
  <c r="F49" i="7"/>
  <c r="F160" i="7"/>
  <c r="F176" i="7"/>
  <c r="F145" i="7"/>
  <c r="F129" i="7"/>
  <c r="F103" i="7"/>
  <c r="F25" i="7"/>
  <c r="F154" i="7"/>
  <c r="F125" i="7"/>
  <c r="F116" i="7"/>
  <c r="F108" i="7"/>
  <c r="F53" i="7"/>
  <c r="F28" i="7"/>
  <c r="F10" i="7"/>
  <c r="F134" i="7"/>
  <c r="F59" i="7"/>
  <c r="F37" i="7"/>
  <c r="F114" i="7"/>
  <c r="F69" i="7"/>
  <c r="F58" i="7"/>
  <c r="F29" i="7"/>
  <c r="I350" i="6"/>
  <c r="L350" i="6" s="1"/>
  <c r="I270" i="6"/>
  <c r="L270" i="6" s="1"/>
  <c r="I225" i="6"/>
  <c r="L225" i="6" s="1"/>
  <c r="I195" i="6"/>
  <c r="L195" i="6" s="1"/>
  <c r="I190" i="6"/>
  <c r="L190" i="6" s="1"/>
  <c r="I100" i="6"/>
  <c r="I189" i="6"/>
  <c r="L189" i="6" s="1"/>
  <c r="I158" i="6"/>
  <c r="L158" i="6" s="1"/>
  <c r="I26" i="6"/>
  <c r="L26" i="6" s="1"/>
  <c r="I18" i="6"/>
  <c r="L18" i="6" s="1"/>
  <c r="I232" i="6"/>
  <c r="L232" i="6" s="1"/>
  <c r="I260" i="6"/>
  <c r="L260" i="6" s="1"/>
  <c r="I76" i="6"/>
  <c r="L76" i="6" s="1"/>
  <c r="I184" i="6"/>
  <c r="L184" i="6" s="1"/>
  <c r="I186" i="6"/>
  <c r="L186" i="6" s="1"/>
  <c r="I243" i="6"/>
  <c r="L243" i="6" s="1"/>
  <c r="I152" i="6"/>
  <c r="L152" i="6" s="1"/>
  <c r="I277" i="6"/>
  <c r="L277" i="6" s="1"/>
  <c r="I355" i="6"/>
  <c r="L355" i="6" s="1"/>
  <c r="I341" i="6"/>
  <c r="L341" i="6" s="1"/>
  <c r="I307" i="6"/>
  <c r="L307" i="6" s="1"/>
  <c r="I324" i="6"/>
  <c r="I94" i="6"/>
  <c r="L94" i="6" s="1"/>
  <c r="I86" i="6"/>
  <c r="L86" i="6" s="1"/>
  <c r="I78" i="6"/>
  <c r="L78" i="6" s="1"/>
  <c r="I70" i="6"/>
  <c r="L70" i="6" s="1"/>
  <c r="I271" i="6"/>
  <c r="L271" i="6" s="1"/>
  <c r="I99" i="6"/>
  <c r="L99" i="6" s="1"/>
  <c r="I29" i="6"/>
  <c r="L29" i="6" s="1"/>
  <c r="L48" i="6"/>
  <c r="L65" i="6"/>
  <c r="L248" i="6"/>
  <c r="L346" i="6"/>
  <c r="L249" i="6"/>
  <c r="L314" i="6"/>
  <c r="L245" i="6"/>
  <c r="L358" i="6"/>
  <c r="L309" i="6"/>
  <c r="L264" i="6"/>
  <c r="L141" i="6"/>
  <c r="I339" i="6"/>
  <c r="I285" i="6"/>
  <c r="L235" i="6"/>
  <c r="L223" i="6"/>
  <c r="L131" i="6"/>
  <c r="L282" i="6"/>
  <c r="I209" i="6"/>
  <c r="L193" i="6"/>
  <c r="L171" i="6"/>
  <c r="L135" i="6"/>
  <c r="L224" i="6"/>
  <c r="L130" i="6"/>
  <c r="L298" i="6"/>
  <c r="I106" i="6"/>
  <c r="L119" i="6"/>
  <c r="L28" i="6"/>
  <c r="L30" i="6"/>
  <c r="L16" i="6"/>
  <c r="I56" i="6"/>
  <c r="L45" i="6"/>
  <c r="L58" i="6"/>
  <c r="L205" i="6"/>
  <c r="L273" i="6"/>
  <c r="I52" i="6"/>
  <c r="L200" i="6"/>
  <c r="L287" i="6"/>
  <c r="L310" i="6"/>
  <c r="I259" i="6"/>
  <c r="L293" i="6"/>
  <c r="L348" i="6"/>
  <c r="I315" i="6"/>
  <c r="L289" i="6"/>
  <c r="I327" i="6"/>
  <c r="I353" i="6"/>
  <c r="L324" i="6"/>
  <c r="I316" i="6"/>
  <c r="I308" i="6"/>
  <c r="I263" i="6"/>
  <c r="I280" i="6"/>
  <c r="I168" i="6"/>
  <c r="L138" i="6"/>
  <c r="I362" i="6"/>
  <c r="I338" i="6"/>
  <c r="I334" i="6"/>
  <c r="I330" i="6"/>
  <c r="I301" i="6"/>
  <c r="I281" i="6"/>
  <c r="I234" i="6"/>
  <c r="I230" i="6"/>
  <c r="I226" i="6"/>
  <c r="L222" i="6"/>
  <c r="I218" i="6"/>
  <c r="I181" i="6"/>
  <c r="I144" i="6"/>
  <c r="I123" i="6"/>
  <c r="I257" i="6"/>
  <c r="I240" i="6"/>
  <c r="I196" i="6"/>
  <c r="I187" i="6"/>
  <c r="I170" i="6"/>
  <c r="L126" i="6"/>
  <c r="I108" i="6"/>
  <c r="I210" i="6"/>
  <c r="I182" i="6"/>
  <c r="I147" i="6"/>
  <c r="I127" i="6"/>
  <c r="I24" i="6"/>
  <c r="I284" i="6"/>
  <c r="I211" i="6"/>
  <c r="I154" i="6"/>
  <c r="I125" i="6"/>
  <c r="I297" i="6"/>
  <c r="I266" i="6"/>
  <c r="I262" i="6"/>
  <c r="I258" i="6"/>
  <c r="I214" i="6"/>
  <c r="I191" i="6"/>
  <c r="I167" i="6"/>
  <c r="I145" i="6"/>
  <c r="I124" i="6"/>
  <c r="I105" i="6"/>
  <c r="I101" i="6"/>
  <c r="I155" i="6"/>
  <c r="I36" i="6"/>
  <c r="I163" i="6"/>
  <c r="I159" i="6"/>
  <c r="I35" i="6"/>
  <c r="I19" i="6"/>
  <c r="I15" i="6"/>
  <c r="I11" i="6"/>
  <c r="I95" i="6"/>
  <c r="I91" i="6"/>
  <c r="I87" i="6"/>
  <c r="I83" i="6"/>
  <c r="I79" i="6"/>
  <c r="I75" i="6"/>
  <c r="I71" i="6"/>
  <c r="I63" i="6"/>
  <c r="I51" i="6"/>
  <c r="I47" i="6"/>
  <c r="I43" i="6"/>
  <c r="L109" i="6"/>
  <c r="L354" i="6"/>
  <c r="L215" i="6"/>
  <c r="L352" i="6"/>
  <c r="I326" i="6"/>
  <c r="L275" i="6"/>
  <c r="L198" i="6"/>
  <c r="I363" i="6"/>
  <c r="L302" i="6"/>
  <c r="L227" i="6"/>
  <c r="L305" i="6"/>
  <c r="I188" i="6"/>
  <c r="L216" i="6"/>
  <c r="I34" i="6"/>
  <c r="I294" i="6"/>
  <c r="L148" i="6"/>
  <c r="L112" i="6"/>
  <c r="L142" i="6"/>
  <c r="L111" i="6"/>
  <c r="I164" i="6"/>
  <c r="L20" i="6"/>
  <c r="I84" i="6"/>
  <c r="L64" i="6"/>
  <c r="I44" i="6"/>
  <c r="L54" i="6"/>
  <c r="L110" i="6"/>
  <c r="L55" i="6"/>
  <c r="L247" i="6"/>
  <c r="L323" i="6"/>
  <c r="L140" i="6"/>
  <c r="I359" i="6"/>
  <c r="I317" i="6"/>
  <c r="I288" i="6"/>
  <c r="I351" i="6"/>
  <c r="I325" i="6"/>
  <c r="I267" i="6"/>
  <c r="L344" i="6"/>
  <c r="I340" i="6"/>
  <c r="L253" i="6"/>
  <c r="L237" i="6"/>
  <c r="I321" i="6"/>
  <c r="I349" i="6"/>
  <c r="I322" i="6"/>
  <c r="L283" i="6"/>
  <c r="I304" i="6"/>
  <c r="L250" i="6"/>
  <c r="I207" i="6"/>
  <c r="I180" i="6"/>
  <c r="L117" i="6"/>
  <c r="I361" i="6"/>
  <c r="I337" i="6"/>
  <c r="I333" i="6"/>
  <c r="I329" i="6"/>
  <c r="I300" i="6"/>
  <c r="I208" i="6"/>
  <c r="I115" i="6"/>
  <c r="L81" i="6"/>
  <c r="I286" i="6"/>
  <c r="I278" i="6"/>
  <c r="L166" i="6"/>
  <c r="L137" i="6"/>
  <c r="L121" i="6"/>
  <c r="L104" i="6"/>
  <c r="I206" i="6"/>
  <c r="I197" i="6"/>
  <c r="L179" i="6"/>
  <c r="L161" i="6"/>
  <c r="I38" i="6"/>
  <c r="I276" i="6"/>
  <c r="I246" i="6"/>
  <c r="I229" i="6"/>
  <c r="I150" i="6"/>
  <c r="L122" i="6"/>
  <c r="L27" i="6"/>
  <c r="I296" i="6"/>
  <c r="I292" i="6"/>
  <c r="I269" i="6"/>
  <c r="I265" i="6"/>
  <c r="I261" i="6"/>
  <c r="I217" i="6"/>
  <c r="I213" i="6"/>
  <c r="L120" i="6"/>
  <c r="L100" i="6"/>
  <c r="L90" i="6"/>
  <c r="I151" i="6"/>
  <c r="I129" i="6"/>
  <c r="L31" i="6"/>
  <c r="L23" i="6"/>
  <c r="I162" i="6"/>
  <c r="I41" i="6"/>
  <c r="I33" i="6"/>
  <c r="I14" i="6"/>
  <c r="I98" i="6"/>
  <c r="I82" i="6"/>
  <c r="I74" i="6"/>
  <c r="I66" i="6"/>
  <c r="I62" i="6"/>
  <c r="I50" i="6"/>
  <c r="I46" i="6"/>
  <c r="I10" i="6"/>
  <c r="L80" i="6"/>
  <c r="L255" i="6"/>
  <c r="L67" i="6"/>
  <c r="L96" i="6"/>
  <c r="L313" i="6"/>
  <c r="L342" i="6"/>
  <c r="L172" i="6"/>
  <c r="I331" i="6"/>
  <c r="L272" i="6"/>
  <c r="L231" i="6"/>
  <c r="I219" i="6"/>
  <c r="L169" i="6"/>
  <c r="L174" i="6"/>
  <c r="L113" i="6"/>
  <c r="L201" i="6"/>
  <c r="I149" i="6"/>
  <c r="L233" i="6"/>
  <c r="I290" i="6"/>
  <c r="L128" i="6"/>
  <c r="L102" i="6"/>
  <c r="I156" i="6"/>
  <c r="I22" i="6"/>
  <c r="L12" i="6"/>
  <c r="I68" i="6"/>
  <c r="L60" i="6"/>
  <c r="L153" i="6"/>
  <c r="L183" i="6"/>
  <c r="L256" i="6"/>
  <c r="L39" i="6"/>
  <c r="I199" i="6"/>
  <c r="L59" i="6"/>
  <c r="L69" i="6"/>
  <c r="I72" i="6"/>
  <c r="I251" i="6"/>
  <c r="I192" i="6"/>
  <c r="L279" i="6"/>
  <c r="L306" i="6"/>
  <c r="I254" i="6"/>
  <c r="I347" i="6"/>
  <c r="I318" i="6"/>
  <c r="I357" i="6"/>
  <c r="I343" i="6"/>
  <c r="I319" i="6"/>
  <c r="L311" i="6"/>
  <c r="L303" i="6"/>
  <c r="I356" i="6"/>
  <c r="I345" i="6"/>
  <c r="I320" i="6"/>
  <c r="I312" i="6"/>
  <c r="I242" i="6"/>
  <c r="L228" i="6"/>
  <c r="I221" i="6"/>
  <c r="I203" i="6"/>
  <c r="I176" i="6"/>
  <c r="I143" i="6"/>
  <c r="I360" i="6"/>
  <c r="I336" i="6"/>
  <c r="I332" i="6"/>
  <c r="I328" i="6"/>
  <c r="I299" i="6"/>
  <c r="I239" i="6"/>
  <c r="I220" i="6"/>
  <c r="I204" i="6"/>
  <c r="I139" i="6"/>
  <c r="I252" i="6"/>
  <c r="I244" i="6"/>
  <c r="I236" i="6"/>
  <c r="I194" i="6"/>
  <c r="I178" i="6"/>
  <c r="L118" i="6"/>
  <c r="I202" i="6"/>
  <c r="L175" i="6"/>
  <c r="I32" i="6"/>
  <c r="I238" i="6"/>
  <c r="I133" i="6"/>
  <c r="I40" i="6"/>
  <c r="I25" i="6"/>
  <c r="I295" i="6"/>
  <c r="I291" i="6"/>
  <c r="I268" i="6"/>
  <c r="I212" i="6"/>
  <c r="I185" i="6"/>
  <c r="I177" i="6"/>
  <c r="I173" i="6"/>
  <c r="L132" i="6"/>
  <c r="L116" i="6"/>
  <c r="I107" i="6"/>
  <c r="I103" i="6"/>
  <c r="I146" i="6"/>
  <c r="I136" i="6"/>
  <c r="I165" i="6"/>
  <c r="I157" i="6"/>
  <c r="I21" i="6"/>
  <c r="I17" i="6"/>
  <c r="I13" i="6"/>
  <c r="I97" i="6"/>
  <c r="I93" i="6"/>
  <c r="I89" i="6"/>
  <c r="I85" i="6"/>
  <c r="I77" i="6"/>
  <c r="I73" i="6"/>
  <c r="I61" i="6"/>
  <c r="I57" i="6"/>
  <c r="I53" i="6"/>
  <c r="I49" i="6"/>
  <c r="I9" i="6"/>
  <c r="G9" i="5"/>
  <c r="G10" i="5"/>
  <c r="G11" i="5"/>
  <c r="G12" i="5"/>
  <c r="G13" i="5"/>
  <c r="G14" i="5"/>
  <c r="G15" i="5"/>
  <c r="G16" i="5"/>
  <c r="G17" i="5"/>
  <c r="G51" i="5"/>
  <c r="G52" i="5"/>
  <c r="G53" i="5"/>
  <c r="G54" i="5"/>
  <c r="G55" i="5"/>
  <c r="G56" i="5"/>
  <c r="G57" i="5"/>
  <c r="G79" i="5"/>
  <c r="G80" i="5"/>
  <c r="G81" i="5"/>
  <c r="G102" i="5"/>
  <c r="G103" i="5"/>
  <c r="G18" i="5"/>
  <c r="G19" i="5"/>
  <c r="G20" i="5"/>
  <c r="G21" i="5"/>
  <c r="G22" i="5"/>
  <c r="G23" i="5"/>
  <c r="G24" i="5"/>
  <c r="G25" i="5"/>
  <c r="G26" i="5"/>
  <c r="G27" i="5"/>
  <c r="G28" i="5"/>
  <c r="G29" i="5"/>
  <c r="G30" i="5"/>
  <c r="G31" i="5"/>
  <c r="G32" i="5"/>
  <c r="G33" i="5"/>
  <c r="G58" i="5"/>
  <c r="G59" i="5"/>
  <c r="G60" i="5"/>
  <c r="G61" i="5"/>
  <c r="G62" i="5"/>
  <c r="G63" i="5"/>
  <c r="G64" i="5"/>
  <c r="G65" i="5"/>
  <c r="G82" i="5"/>
  <c r="G83" i="5"/>
  <c r="G84" i="5"/>
  <c r="G85" i="5"/>
  <c r="G86" i="5"/>
  <c r="G87" i="5"/>
  <c r="G88" i="5"/>
  <c r="G104" i="5"/>
  <c r="G105" i="5"/>
  <c r="G106" i="5"/>
  <c r="G107" i="5"/>
  <c r="G108" i="5"/>
  <c r="G109" i="5"/>
  <c r="G110" i="5"/>
  <c r="G111" i="5"/>
  <c r="G112" i="5"/>
  <c r="H18" i="5"/>
  <c r="H19" i="5"/>
  <c r="I19" i="5" s="1"/>
  <c r="H20" i="5"/>
  <c r="H21" i="5"/>
  <c r="I21" i="5" s="1"/>
  <c r="H22" i="5"/>
  <c r="I22" i="5" s="1"/>
  <c r="H23" i="5"/>
  <c r="H24" i="5"/>
  <c r="H25" i="5"/>
  <c r="H26" i="5"/>
  <c r="H27" i="5"/>
  <c r="H28" i="5"/>
  <c r="H29" i="5"/>
  <c r="H30" i="5"/>
  <c r="H31" i="5"/>
  <c r="H32" i="5"/>
  <c r="H33" i="5"/>
  <c r="G34" i="5"/>
  <c r="G35" i="5"/>
  <c r="G36" i="5"/>
  <c r="G37" i="5"/>
  <c r="G38" i="5"/>
  <c r="G39" i="5"/>
  <c r="G40" i="5"/>
  <c r="G41" i="5"/>
  <c r="G42" i="5"/>
  <c r="G43" i="5"/>
  <c r="G44" i="5"/>
  <c r="G45" i="5"/>
  <c r="H58" i="5"/>
  <c r="H59" i="5"/>
  <c r="H60" i="5"/>
  <c r="H61" i="5"/>
  <c r="H62" i="5"/>
  <c r="H63" i="5"/>
  <c r="H64" i="5"/>
  <c r="I64" i="5" s="1"/>
  <c r="H65" i="5"/>
  <c r="G66" i="5"/>
  <c r="G67" i="5"/>
  <c r="G68" i="5"/>
  <c r="G69" i="5"/>
  <c r="G70" i="5"/>
  <c r="G71" i="5"/>
  <c r="G72" i="5"/>
  <c r="G73" i="5"/>
  <c r="H82" i="5"/>
  <c r="I82" i="5" s="1"/>
  <c r="H83" i="5"/>
  <c r="H84" i="5"/>
  <c r="H85" i="5"/>
  <c r="H86" i="5"/>
  <c r="H87" i="5"/>
  <c r="H88" i="5"/>
  <c r="G89" i="5"/>
  <c r="G90" i="5"/>
  <c r="H34" i="5"/>
  <c r="H36" i="5"/>
  <c r="H38" i="5"/>
  <c r="H40" i="5"/>
  <c r="H42" i="5"/>
  <c r="H44" i="5"/>
  <c r="G46" i="5"/>
  <c r="G48" i="5"/>
  <c r="G50" i="5"/>
  <c r="H67" i="5"/>
  <c r="H69" i="5"/>
  <c r="H71" i="5"/>
  <c r="H73" i="5"/>
  <c r="G75" i="5"/>
  <c r="G77" i="5"/>
  <c r="H90" i="5"/>
  <c r="G92" i="5"/>
  <c r="G94" i="5"/>
  <c r="G96" i="5"/>
  <c r="G98" i="5"/>
  <c r="G100" i="5"/>
  <c r="H106" i="5"/>
  <c r="H110" i="5"/>
  <c r="G128" i="5"/>
  <c r="G150" i="5"/>
  <c r="G151" i="5"/>
  <c r="G152" i="5"/>
  <c r="G153" i="5"/>
  <c r="G154" i="5"/>
  <c r="G155" i="5"/>
  <c r="G156" i="5"/>
  <c r="G157" i="5"/>
  <c r="G158" i="5"/>
  <c r="G159" i="5"/>
  <c r="G160" i="5"/>
  <c r="G161" i="5"/>
  <c r="H41" i="5"/>
  <c r="G49" i="5"/>
  <c r="H70" i="5"/>
  <c r="G78" i="5"/>
  <c r="H89" i="5"/>
  <c r="I89" i="5" s="1"/>
  <c r="G97" i="5"/>
  <c r="H105" i="5"/>
  <c r="G113" i="5"/>
  <c r="G114" i="5"/>
  <c r="G115" i="5"/>
  <c r="G116" i="5"/>
  <c r="G117" i="5"/>
  <c r="G118" i="5"/>
  <c r="G119" i="5"/>
  <c r="G123" i="5"/>
  <c r="G127" i="5"/>
  <c r="G129" i="5"/>
  <c r="G130" i="5"/>
  <c r="G131" i="5"/>
  <c r="G132" i="5"/>
  <c r="G133" i="5"/>
  <c r="G134" i="5"/>
  <c r="G135" i="5"/>
  <c r="G136" i="5"/>
  <c r="G137" i="5"/>
  <c r="G138" i="5"/>
  <c r="H139" i="5"/>
  <c r="G143" i="5"/>
  <c r="G147" i="5"/>
  <c r="H169" i="5"/>
  <c r="H170" i="5"/>
  <c r="G171" i="5"/>
  <c r="G172" i="5"/>
  <c r="G173" i="5"/>
  <c r="G174" i="5"/>
  <c r="G175" i="5"/>
  <c r="G176" i="5"/>
  <c r="G177" i="5"/>
  <c r="G178" i="5"/>
  <c r="G179" i="5"/>
  <c r="G180" i="5"/>
  <c r="G181" i="5"/>
  <c r="H39" i="5"/>
  <c r="H37" i="5"/>
  <c r="H45" i="5"/>
  <c r="I45" i="5" s="1"/>
  <c r="H66" i="5"/>
  <c r="G74" i="5"/>
  <c r="G93" i="5"/>
  <c r="G101" i="5"/>
  <c r="H109" i="5"/>
  <c r="G121" i="5"/>
  <c r="G125" i="5"/>
  <c r="G141" i="5"/>
  <c r="G145" i="5"/>
  <c r="G149" i="5"/>
  <c r="G162" i="5"/>
  <c r="G163" i="5"/>
  <c r="G164" i="5"/>
  <c r="G165" i="5"/>
  <c r="G166" i="5"/>
  <c r="G167" i="5"/>
  <c r="G168" i="5"/>
  <c r="G185" i="5"/>
  <c r="G186" i="5"/>
  <c r="G187" i="5"/>
  <c r="G188" i="5"/>
  <c r="G189" i="5"/>
  <c r="G190" i="5"/>
  <c r="G191" i="5"/>
  <c r="G208" i="5"/>
  <c r="G209" i="5"/>
  <c r="G210" i="5"/>
  <c r="G211" i="5"/>
  <c r="G212" i="5"/>
  <c r="G213" i="5"/>
  <c r="G214" i="5"/>
  <c r="G215" i="5"/>
  <c r="G216" i="5"/>
  <c r="G217" i="5"/>
  <c r="G218" i="5"/>
  <c r="H72" i="5"/>
  <c r="G95" i="5"/>
  <c r="H107" i="5"/>
  <c r="I107" i="5" s="1"/>
  <c r="H111" i="5"/>
  <c r="H113" i="5"/>
  <c r="H115" i="5"/>
  <c r="H117" i="5"/>
  <c r="H129" i="5"/>
  <c r="H131" i="5"/>
  <c r="I131" i="5" s="1"/>
  <c r="H133" i="5"/>
  <c r="H135" i="5"/>
  <c r="H137" i="5"/>
  <c r="G139" i="5"/>
  <c r="I139" i="5" s="1"/>
  <c r="H192" i="5"/>
  <c r="H193" i="5"/>
  <c r="H194" i="5"/>
  <c r="H195" i="5"/>
  <c r="H196" i="5"/>
  <c r="H197" i="5"/>
  <c r="G201" i="5"/>
  <c r="G206" i="5"/>
  <c r="G222" i="5"/>
  <c r="G226" i="5"/>
  <c r="G231" i="5"/>
  <c r="G233" i="5"/>
  <c r="G234" i="5"/>
  <c r="G235" i="5"/>
  <c r="G236" i="5"/>
  <c r="G237" i="5"/>
  <c r="G238" i="5"/>
  <c r="G239" i="5"/>
  <c r="G240" i="5"/>
  <c r="G241" i="5"/>
  <c r="G242" i="5"/>
  <c r="G243" i="5"/>
  <c r="G244" i="5"/>
  <c r="H43" i="5"/>
  <c r="G47" i="5"/>
  <c r="H68" i="5"/>
  <c r="G99" i="5"/>
  <c r="G126" i="5"/>
  <c r="H134" i="5"/>
  <c r="H151" i="5"/>
  <c r="H153" i="5"/>
  <c r="I153" i="5" s="1"/>
  <c r="H155" i="5"/>
  <c r="H157" i="5"/>
  <c r="H159" i="5"/>
  <c r="H161" i="5"/>
  <c r="H163" i="5"/>
  <c r="H165" i="5"/>
  <c r="H167" i="5"/>
  <c r="G169" i="5"/>
  <c r="G184" i="5"/>
  <c r="G194" i="5"/>
  <c r="G198" i="5"/>
  <c r="G203" i="5"/>
  <c r="H204" i="5"/>
  <c r="G207" i="5"/>
  <c r="H210" i="5"/>
  <c r="G76" i="5"/>
  <c r="H108" i="5"/>
  <c r="H35" i="5"/>
  <c r="H114" i="5"/>
  <c r="G122" i="5"/>
  <c r="H130" i="5"/>
  <c r="G140" i="5"/>
  <c r="G142" i="5"/>
  <c r="G144" i="5"/>
  <c r="G146" i="5"/>
  <c r="G148" i="5"/>
  <c r="H189" i="5"/>
  <c r="G192" i="5"/>
  <c r="G196" i="5"/>
  <c r="G199" i="5"/>
  <c r="H200" i="5"/>
  <c r="G202" i="5"/>
  <c r="H214" i="5"/>
  <c r="G225" i="5"/>
  <c r="G245" i="5"/>
  <c r="G246" i="5"/>
  <c r="G247" i="5"/>
  <c r="G248" i="5"/>
  <c r="G249" i="5"/>
  <c r="G250" i="5"/>
  <c r="G251" i="5"/>
  <c r="G253" i="5"/>
  <c r="G254" i="5"/>
  <c r="G255" i="5"/>
  <c r="G256" i="5"/>
  <c r="G257" i="5"/>
  <c r="G258" i="5"/>
  <c r="G267" i="5"/>
  <c r="G268" i="5"/>
  <c r="G269" i="5"/>
  <c r="G270" i="5"/>
  <c r="G271" i="5"/>
  <c r="G272" i="5"/>
  <c r="G287" i="5"/>
  <c r="G288" i="5"/>
  <c r="G289" i="5"/>
  <c r="G290" i="5"/>
  <c r="G303" i="5"/>
  <c r="G304" i="5"/>
  <c r="G317" i="5"/>
  <c r="G318" i="5"/>
  <c r="G319" i="5"/>
  <c r="G320" i="5"/>
  <c r="G321" i="5"/>
  <c r="G322" i="5"/>
  <c r="G350" i="5"/>
  <c r="G351" i="5"/>
  <c r="G352" i="5"/>
  <c r="G353" i="5"/>
  <c r="H104" i="5"/>
  <c r="G124" i="5"/>
  <c r="H180" i="5"/>
  <c r="G182" i="5"/>
  <c r="G200" i="5"/>
  <c r="H203" i="5"/>
  <c r="G220" i="5"/>
  <c r="G223" i="5"/>
  <c r="G291" i="5"/>
  <c r="G292" i="5"/>
  <c r="G300" i="5"/>
  <c r="G323" i="5"/>
  <c r="G325" i="5"/>
  <c r="G327" i="5"/>
  <c r="G332" i="5"/>
  <c r="G336" i="5"/>
  <c r="G349" i="5"/>
  <c r="H350" i="5"/>
  <c r="G356" i="5"/>
  <c r="H112" i="5"/>
  <c r="H188" i="5"/>
  <c r="G205" i="5"/>
  <c r="G219" i="5"/>
  <c r="H220" i="5"/>
  <c r="H225" i="5"/>
  <c r="G227" i="5"/>
  <c r="G229" i="5"/>
  <c r="G232" i="5"/>
  <c r="H235" i="5"/>
  <c r="H243" i="5"/>
  <c r="H247" i="5"/>
  <c r="H251" i="5"/>
  <c r="I251" i="5" s="1"/>
  <c r="H255" i="5"/>
  <c r="G262" i="5"/>
  <c r="H263" i="5"/>
  <c r="H268" i="5"/>
  <c r="H272" i="5"/>
  <c r="G273" i="5"/>
  <c r="G274" i="5"/>
  <c r="G275" i="5"/>
  <c r="H276" i="5"/>
  <c r="G279" i="5"/>
  <c r="H280" i="5"/>
  <c r="G283" i="5"/>
  <c r="H284" i="5"/>
  <c r="H289" i="5"/>
  <c r="H291" i="5"/>
  <c r="H292" i="5"/>
  <c r="G295" i="5"/>
  <c r="H296" i="5"/>
  <c r="G299" i="5"/>
  <c r="H300" i="5"/>
  <c r="G311" i="5"/>
  <c r="H312" i="5"/>
  <c r="G315" i="5"/>
  <c r="G316" i="5"/>
  <c r="H317" i="5"/>
  <c r="H321" i="5"/>
  <c r="H323" i="5"/>
  <c r="H324" i="5"/>
  <c r="H325" i="5"/>
  <c r="I325" i="5" s="1"/>
  <c r="H326" i="5"/>
  <c r="H327" i="5"/>
  <c r="H328" i="5"/>
  <c r="G331" i="5"/>
  <c r="H332" i="5"/>
  <c r="G335" i="5"/>
  <c r="H336" i="5"/>
  <c r="G339" i="5"/>
  <c r="H340" i="5"/>
  <c r="G343" i="5"/>
  <c r="H344" i="5"/>
  <c r="G348" i="5"/>
  <c r="H353" i="5"/>
  <c r="G354" i="5"/>
  <c r="G355" i="5"/>
  <c r="H356" i="5"/>
  <c r="G91" i="5"/>
  <c r="H116" i="5"/>
  <c r="H132" i="5"/>
  <c r="H172" i="5"/>
  <c r="G183" i="5"/>
  <c r="G204" i="5"/>
  <c r="H208" i="5"/>
  <c r="H212" i="5"/>
  <c r="H216" i="5"/>
  <c r="H218" i="5"/>
  <c r="H219" i="5"/>
  <c r="H222" i="5"/>
  <c r="G224" i="5"/>
  <c r="H229" i="5"/>
  <c r="H246" i="5"/>
  <c r="H250" i="5"/>
  <c r="G259" i="5"/>
  <c r="G260" i="5"/>
  <c r="G261" i="5"/>
  <c r="H262" i="5"/>
  <c r="G265" i="5"/>
  <c r="G266" i="5"/>
  <c r="H273" i="5"/>
  <c r="H274" i="5"/>
  <c r="H275" i="5"/>
  <c r="G278" i="5"/>
  <c r="H279" i="5"/>
  <c r="G282" i="5"/>
  <c r="H283" i="5"/>
  <c r="H288" i="5"/>
  <c r="G294" i="5"/>
  <c r="H295" i="5"/>
  <c r="G298" i="5"/>
  <c r="H299" i="5"/>
  <c r="H304" i="5"/>
  <c r="G305" i="5"/>
  <c r="G306" i="5"/>
  <c r="G307" i="5"/>
  <c r="G308" i="5"/>
  <c r="G309" i="5"/>
  <c r="G310" i="5"/>
  <c r="H311" i="5"/>
  <c r="G314" i="5"/>
  <c r="H315" i="5"/>
  <c r="H320" i="5"/>
  <c r="G330" i="5"/>
  <c r="H331" i="5"/>
  <c r="G334" i="5"/>
  <c r="H335" i="5"/>
  <c r="G338" i="5"/>
  <c r="H339" i="5"/>
  <c r="G342" i="5"/>
  <c r="H343" i="5"/>
  <c r="G347" i="5"/>
  <c r="H352" i="5"/>
  <c r="H354" i="5"/>
  <c r="H355" i="5"/>
  <c r="G358" i="5"/>
  <c r="G359" i="5"/>
  <c r="G360" i="5"/>
  <c r="G361" i="5"/>
  <c r="G362" i="5"/>
  <c r="G363" i="5"/>
  <c r="G120" i="5"/>
  <c r="H136" i="5"/>
  <c r="G170" i="5"/>
  <c r="H176" i="5"/>
  <c r="H191" i="5"/>
  <c r="G193" i="5"/>
  <c r="I193" i="5" s="1"/>
  <c r="G195" i="5"/>
  <c r="G197" i="5"/>
  <c r="I197" i="5" s="1"/>
  <c r="G221" i="5"/>
  <c r="H224" i="5"/>
  <c r="G228" i="5"/>
  <c r="H239" i="5"/>
  <c r="H245" i="5"/>
  <c r="H249" i="5"/>
  <c r="G252" i="5"/>
  <c r="H259" i="5"/>
  <c r="I259" i="5" s="1"/>
  <c r="H260" i="5"/>
  <c r="G264" i="5"/>
  <c r="G277" i="5"/>
  <c r="G281" i="5"/>
  <c r="G285" i="5"/>
  <c r="G286" i="5"/>
  <c r="G293" i="5"/>
  <c r="G297" i="5"/>
  <c r="G301" i="5"/>
  <c r="G302" i="5"/>
  <c r="H305" i="5"/>
  <c r="H306" i="5"/>
  <c r="H307" i="5"/>
  <c r="H308" i="5"/>
  <c r="H309" i="5"/>
  <c r="G313" i="5"/>
  <c r="G329" i="5"/>
  <c r="G333" i="5"/>
  <c r="G337" i="5"/>
  <c r="G341" i="5"/>
  <c r="G346" i="5"/>
  <c r="G357" i="5"/>
  <c r="H209" i="5"/>
  <c r="H213" i="5"/>
  <c r="H217" i="5"/>
  <c r="H221" i="5"/>
  <c r="G230" i="5"/>
  <c r="H233" i="5"/>
  <c r="H238" i="5"/>
  <c r="H241" i="5"/>
  <c r="H248" i="5"/>
  <c r="H256" i="5"/>
  <c r="G263" i="5"/>
  <c r="H269" i="5"/>
  <c r="G276" i="5"/>
  <c r="G280" i="5"/>
  <c r="G284" i="5"/>
  <c r="I284" i="5" s="1"/>
  <c r="H290" i="5"/>
  <c r="G296" i="5"/>
  <c r="G312" i="5"/>
  <c r="I312" i="5" s="1"/>
  <c r="H318" i="5"/>
  <c r="H322" i="5"/>
  <c r="G324" i="5"/>
  <c r="G326" i="5"/>
  <c r="I326" i="5" s="1"/>
  <c r="G328" i="5"/>
  <c r="G340" i="5"/>
  <c r="I340" i="5" s="1"/>
  <c r="G344" i="5"/>
  <c r="G345" i="5"/>
  <c r="G8" i="5"/>
  <c r="H341" i="5"/>
  <c r="H313" i="5"/>
  <c r="H285" i="5"/>
  <c r="H261" i="5"/>
  <c r="H360" i="5"/>
  <c r="H319" i="5"/>
  <c r="H267" i="5"/>
  <c r="H334" i="5"/>
  <c r="H298" i="5"/>
  <c r="H270" i="5"/>
  <c r="H234" i="5"/>
  <c r="H349" i="5"/>
  <c r="H223" i="5"/>
  <c r="H168" i="5"/>
  <c r="H152" i="5"/>
  <c r="H286" i="5"/>
  <c r="H202" i="5"/>
  <c r="H359" i="5"/>
  <c r="H201" i="5"/>
  <c r="H162" i="5"/>
  <c r="H138" i="5"/>
  <c r="H232" i="5"/>
  <c r="H231" i="5"/>
  <c r="H338" i="5"/>
  <c r="H337" i="5"/>
  <c r="H301" i="5"/>
  <c r="H281" i="5"/>
  <c r="H257" i="5"/>
  <c r="H264" i="5"/>
  <c r="H303" i="5"/>
  <c r="H199" i="5"/>
  <c r="H330" i="5"/>
  <c r="H294" i="5"/>
  <c r="H258" i="5"/>
  <c r="H226" i="5"/>
  <c r="H345" i="5"/>
  <c r="H215" i="5"/>
  <c r="H164" i="5"/>
  <c r="H127" i="5"/>
  <c r="H252" i="5"/>
  <c r="H186" i="5"/>
  <c r="H347" i="5"/>
  <c r="H178" i="5"/>
  <c r="H158" i="5"/>
  <c r="H119" i="5"/>
  <c r="H198" i="5"/>
  <c r="H227" i="5"/>
  <c r="H177" i="5"/>
  <c r="H98" i="5"/>
  <c r="H49" i="5"/>
  <c r="H190" i="5"/>
  <c r="H121" i="5"/>
  <c r="H230" i="5"/>
  <c r="H147" i="5"/>
  <c r="H79" i="5"/>
  <c r="H13" i="5"/>
  <c r="H140" i="5"/>
  <c r="H99" i="5"/>
  <c r="H55" i="5"/>
  <c r="H11" i="5"/>
  <c r="H122" i="5"/>
  <c r="H76" i="5"/>
  <c r="H14" i="5"/>
  <c r="H54" i="5"/>
  <c r="H361" i="5"/>
  <c r="H333" i="5"/>
  <c r="H297" i="5"/>
  <c r="H277" i="5"/>
  <c r="H253" i="5"/>
  <c r="H363" i="5"/>
  <c r="H287" i="5"/>
  <c r="H358" i="5"/>
  <c r="H314" i="5"/>
  <c r="H282" i="5"/>
  <c r="H254" i="5"/>
  <c r="I254" i="5" s="1"/>
  <c r="H348" i="5"/>
  <c r="I348" i="5" s="1"/>
  <c r="H244" i="5"/>
  <c r="H207" i="5"/>
  <c r="H160" i="5"/>
  <c r="H346" i="5"/>
  <c r="H228" i="5"/>
  <c r="H179" i="5"/>
  <c r="H266" i="5"/>
  <c r="H175" i="5"/>
  <c r="H154" i="5"/>
  <c r="H8" i="5"/>
  <c r="H357" i="5"/>
  <c r="H329" i="5"/>
  <c r="H293" i="5"/>
  <c r="H265" i="5"/>
  <c r="H237" i="5"/>
  <c r="H351" i="5"/>
  <c r="H271" i="5"/>
  <c r="H342" i="5"/>
  <c r="H310" i="5"/>
  <c r="H278" i="5"/>
  <c r="H242" i="5"/>
  <c r="H174" i="5"/>
  <c r="H236" i="5"/>
  <c r="H187" i="5"/>
  <c r="H156" i="5"/>
  <c r="H302" i="5"/>
  <c r="H206" i="5"/>
  <c r="I206" i="5" s="1"/>
  <c r="H123" i="5"/>
  <c r="H240" i="5"/>
  <c r="H166" i="5"/>
  <c r="H150" i="5"/>
  <c r="H316" i="5"/>
  <c r="H118" i="5"/>
  <c r="H185" i="5"/>
  <c r="H125" i="5"/>
  <c r="H81" i="5"/>
  <c r="H97" i="5"/>
  <c r="H181" i="5"/>
  <c r="H75" i="5"/>
  <c r="H184" i="5"/>
  <c r="H143" i="5"/>
  <c r="H52" i="5"/>
  <c r="H148" i="5"/>
  <c r="H120" i="5"/>
  <c r="I120" i="5" s="1"/>
  <c r="H91" i="5"/>
  <c r="H48" i="5"/>
  <c r="H142" i="5"/>
  <c r="H95" i="5"/>
  <c r="I95" i="5" s="1"/>
  <c r="H53" i="5"/>
  <c r="H102" i="5"/>
  <c r="H12" i="5"/>
  <c r="H362" i="5"/>
  <c r="H128" i="5"/>
  <c r="H46" i="5"/>
  <c r="I46" i="5" s="1"/>
  <c r="H78" i="5"/>
  <c r="H145" i="5"/>
  <c r="H9" i="5"/>
  <c r="H96" i="5"/>
  <c r="H146" i="5"/>
  <c r="H57" i="5"/>
  <c r="H16" i="5"/>
  <c r="H101" i="5"/>
  <c r="H93" i="5"/>
  <c r="H50" i="5"/>
  <c r="H141" i="5"/>
  <c r="I141" i="5" s="1"/>
  <c r="H144" i="5"/>
  <c r="H77" i="5"/>
  <c r="H126" i="5"/>
  <c r="H47" i="5"/>
  <c r="H211" i="5"/>
  <c r="H94" i="5"/>
  <c r="H183" i="5"/>
  <c r="H205" i="5"/>
  <c r="H56" i="5"/>
  <c r="I56" i="5" s="1"/>
  <c r="H124" i="5"/>
  <c r="H51" i="5"/>
  <c r="I51" i="5" s="1"/>
  <c r="H100" i="5"/>
  <c r="H10" i="5"/>
  <c r="H182" i="5"/>
  <c r="I182" i="5" s="1"/>
  <c r="H74" i="5"/>
  <c r="I74" i="5" s="1"/>
  <c r="H173" i="5"/>
  <c r="H149" i="5"/>
  <c r="H17" i="5"/>
  <c r="H103" i="5"/>
  <c r="H15" i="5"/>
  <c r="I15" i="5" s="1"/>
  <c r="H92" i="5"/>
  <c r="I92" i="5" s="1"/>
  <c r="H80" i="5"/>
  <c r="I80" i="5" s="1"/>
  <c r="H171" i="5"/>
  <c r="I171" i="5" s="1"/>
  <c r="F24" i="5"/>
  <c r="F40" i="5"/>
  <c r="F11" i="5"/>
  <c r="F28" i="5"/>
  <c r="F44" i="5"/>
  <c r="F32" i="5"/>
  <c r="F36" i="5"/>
  <c r="F63" i="5"/>
  <c r="F79" i="5"/>
  <c r="F94" i="5"/>
  <c r="F119" i="5"/>
  <c r="F125" i="5"/>
  <c r="F130" i="5"/>
  <c r="F140" i="5"/>
  <c r="F39" i="5"/>
  <c r="F43" i="5"/>
  <c r="F47" i="5"/>
  <c r="F58" i="5"/>
  <c r="F62" i="5"/>
  <c r="F64" i="5"/>
  <c r="F67" i="5"/>
  <c r="F74" i="5"/>
  <c r="F78" i="5"/>
  <c r="F80" i="5"/>
  <c r="F83" i="5"/>
  <c r="F87" i="5"/>
  <c r="F89" i="5"/>
  <c r="F93" i="5"/>
  <c r="F16" i="5"/>
  <c r="F20" i="5"/>
  <c r="F55" i="5"/>
  <c r="F71" i="5"/>
  <c r="F91" i="5"/>
  <c r="F97" i="5"/>
  <c r="F106" i="5"/>
  <c r="F137" i="5"/>
  <c r="F143" i="5"/>
  <c r="F56" i="5"/>
  <c r="F66" i="5"/>
  <c r="F72" i="5"/>
  <c r="F82" i="5"/>
  <c r="F98" i="5"/>
  <c r="F107" i="5"/>
  <c r="F110" i="5"/>
  <c r="F118" i="5"/>
  <c r="F122" i="5"/>
  <c r="F126" i="5"/>
  <c r="F129" i="5"/>
  <c r="F135" i="5"/>
  <c r="F147" i="5"/>
  <c r="F158" i="5"/>
  <c r="F23" i="5"/>
  <c r="F95" i="5"/>
  <c r="F108" i="5"/>
  <c r="F111" i="5"/>
  <c r="F113" i="5"/>
  <c r="F116" i="5"/>
  <c r="F123" i="5"/>
  <c r="F136" i="5"/>
  <c r="F141" i="5"/>
  <c r="F151" i="5"/>
  <c r="F157" i="5"/>
  <c r="F162" i="5"/>
  <c r="F45" i="5"/>
  <c r="F96" i="5"/>
  <c r="F105" i="5"/>
  <c r="F155" i="5"/>
  <c r="F161" i="5"/>
  <c r="F75" i="5"/>
  <c r="F156" i="5"/>
  <c r="F171" i="5"/>
  <c r="F203" i="5"/>
  <c r="F283" i="5"/>
  <c r="F293" i="5"/>
  <c r="F298" i="5"/>
  <c r="F300" i="5"/>
  <c r="F305" i="5"/>
  <c r="F322" i="5"/>
  <c r="F214" i="5"/>
  <c r="F323" i="5"/>
  <c r="F345" i="5"/>
  <c r="F346" i="5"/>
  <c r="F347" i="5"/>
  <c r="F27" i="5"/>
  <c r="F70" i="5"/>
  <c r="F160" i="5"/>
  <c r="F180" i="5"/>
  <c r="F198" i="5"/>
  <c r="F212" i="5"/>
  <c r="F230" i="5"/>
  <c r="F321" i="5"/>
  <c r="F326" i="5"/>
  <c r="F328" i="5"/>
  <c r="F337" i="5"/>
  <c r="F338" i="5"/>
  <c r="F339" i="5"/>
  <c r="F348" i="5"/>
  <c r="F138" i="5"/>
  <c r="F228" i="5"/>
  <c r="F325" i="5"/>
  <c r="F340" i="5"/>
  <c r="F59" i="5"/>
  <c r="F187" i="5"/>
  <c r="F219" i="5"/>
  <c r="F248" i="5"/>
  <c r="F256" i="5"/>
  <c r="F277" i="5"/>
  <c r="F282" i="5"/>
  <c r="F284" i="5"/>
  <c r="F299" i="5"/>
  <c r="F324" i="5"/>
  <c r="F85" i="5"/>
  <c r="F92" i="5"/>
  <c r="F182" i="5"/>
  <c r="F196" i="5"/>
  <c r="F329" i="5"/>
  <c r="F331" i="5"/>
  <c r="F332" i="5"/>
  <c r="F327" i="5"/>
  <c r="F264" i="5"/>
  <c r="F336" i="5"/>
  <c r="F268" i="5"/>
  <c r="F360" i="5"/>
  <c r="F272" i="5"/>
  <c r="F349" i="5"/>
  <c r="F352" i="5"/>
  <c r="F356" i="5"/>
  <c r="F314" i="5"/>
  <c r="F278" i="5"/>
  <c r="F209" i="5"/>
  <c r="F302" i="5"/>
  <c r="F292" i="5"/>
  <c r="F270" i="5"/>
  <c r="F251" i="5"/>
  <c r="F238" i="5"/>
  <c r="F233" i="5"/>
  <c r="F220" i="5"/>
  <c r="F195" i="5"/>
  <c r="F154" i="5"/>
  <c r="F310" i="5"/>
  <c r="F280" i="5"/>
  <c r="F176" i="5"/>
  <c r="F294" i="5"/>
  <c r="F194" i="5"/>
  <c r="F167" i="5"/>
  <c r="F145" i="5"/>
  <c r="F38" i="5"/>
  <c r="F312" i="5"/>
  <c r="F249" i="5"/>
  <c r="F210" i="5"/>
  <c r="F301" i="5"/>
  <c r="F291" i="5"/>
  <c r="F276" i="5"/>
  <c r="F263" i="5"/>
  <c r="F246" i="5"/>
  <c r="F236" i="5"/>
  <c r="F223" i="5"/>
  <c r="F218" i="5"/>
  <c r="F204" i="5"/>
  <c r="F179" i="5"/>
  <c r="F159" i="5"/>
  <c r="F150" i="5"/>
  <c r="F189" i="5"/>
  <c r="F144" i="5"/>
  <c r="F185" i="5"/>
  <c r="F142" i="5"/>
  <c r="F121" i="5"/>
  <c r="F109" i="5"/>
  <c r="F84" i="5"/>
  <c r="F53" i="5"/>
  <c r="F229" i="5"/>
  <c r="F165" i="5"/>
  <c r="F57" i="5"/>
  <c r="F50" i="5"/>
  <c r="F132" i="5"/>
  <c r="F49" i="5"/>
  <c r="F41" i="5"/>
  <c r="F42" i="5"/>
  <c r="F313" i="5"/>
  <c r="F252" i="5"/>
  <c r="F342" i="5"/>
  <c r="F297" i="5"/>
  <c r="F295" i="5"/>
  <c r="F240" i="5"/>
  <c r="F178" i="5"/>
  <c r="F290" i="5"/>
  <c r="F259" i="5"/>
  <c r="F244" i="5"/>
  <c r="F207" i="5"/>
  <c r="F202" i="5"/>
  <c r="F188" i="5"/>
  <c r="F153" i="5"/>
  <c r="F317" i="5"/>
  <c r="F307" i="5"/>
  <c r="F273" i="5"/>
  <c r="F139" i="5"/>
  <c r="F311" i="5"/>
  <c r="F269" i="5"/>
  <c r="F253" i="5"/>
  <c r="F242" i="5"/>
  <c r="F237" i="5"/>
  <c r="F226" i="5"/>
  <c r="F200" i="5"/>
  <c r="F193" i="5"/>
  <c r="F166" i="5"/>
  <c r="F234" i="5"/>
  <c r="F208" i="5"/>
  <c r="F274" i="5"/>
  <c r="F258" i="5"/>
  <c r="F235" i="5"/>
  <c r="F222" i="5"/>
  <c r="F191" i="5"/>
  <c r="F186" i="5"/>
  <c r="F172" i="5"/>
  <c r="F173" i="5"/>
  <c r="F152" i="5"/>
  <c r="F103" i="5"/>
  <c r="F35" i="5"/>
  <c r="F169" i="5"/>
  <c r="F131" i="5"/>
  <c r="F120" i="5"/>
  <c r="F213" i="5"/>
  <c r="F133" i="5"/>
  <c r="F61" i="5"/>
  <c r="F51" i="5"/>
  <c r="F52" i="5"/>
  <c r="F22" i="5"/>
  <c r="F46" i="5"/>
  <c r="F14" i="5"/>
  <c r="F37" i="5"/>
  <c r="F316" i="5"/>
  <c r="F344" i="5"/>
  <c r="F335" i="5"/>
  <c r="F355" i="5"/>
  <c r="F363" i="5"/>
  <c r="F351" i="5"/>
  <c r="F134" i="5"/>
  <c r="F88" i="5"/>
  <c r="F68" i="5"/>
  <c r="F101" i="5"/>
  <c r="F13" i="5"/>
  <c r="F309" i="5"/>
  <c r="F343" i="5"/>
  <c r="F334" i="5"/>
  <c r="F315" i="5"/>
  <c r="F350" i="5"/>
  <c r="F288" i="5"/>
  <c r="F359" i="5"/>
  <c r="F358" i="5"/>
  <c r="F362" i="5"/>
  <c r="F260" i="5"/>
  <c r="F239" i="5"/>
  <c r="F267" i="5"/>
  <c r="F254" i="5"/>
  <c r="F243" i="5"/>
  <c r="F206" i="5"/>
  <c r="F175" i="5"/>
  <c r="F170" i="5"/>
  <c r="F265" i="5"/>
  <c r="F215" i="5"/>
  <c r="F86" i="5"/>
  <c r="F318" i="5"/>
  <c r="F308" i="5"/>
  <c r="F289" i="5"/>
  <c r="F232" i="5"/>
  <c r="F225" i="5"/>
  <c r="F199" i="5"/>
  <c r="F192" i="5"/>
  <c r="F183" i="5"/>
  <c r="F149" i="5"/>
  <c r="F319" i="5"/>
  <c r="F271" i="5"/>
  <c r="F255" i="5"/>
  <c r="F190" i="5"/>
  <c r="F221" i="5"/>
  <c r="F163" i="5"/>
  <c r="F102" i="5"/>
  <c r="F81" i="5"/>
  <c r="F54" i="5"/>
  <c r="F217" i="5"/>
  <c r="F164" i="5"/>
  <c r="F128" i="5"/>
  <c r="F117" i="5"/>
  <c r="F197" i="5"/>
  <c r="F127" i="5"/>
  <c r="F73" i="5"/>
  <c r="F99" i="5"/>
  <c r="F34" i="5"/>
  <c r="F33" i="5"/>
  <c r="F19" i="5"/>
  <c r="F112" i="5"/>
  <c r="F76" i="5"/>
  <c r="F29" i="5"/>
  <c r="F10" i="5"/>
  <c r="F30" i="5"/>
  <c r="F12" i="5"/>
  <c r="F26" i="5"/>
  <c r="F287" i="5"/>
  <c r="F341" i="5"/>
  <c r="F333" i="5"/>
  <c r="F286" i="5"/>
  <c r="F361" i="5"/>
  <c r="F281" i="5"/>
  <c r="F354" i="5"/>
  <c r="F353" i="5"/>
  <c r="F357" i="5"/>
  <c r="F216" i="5"/>
  <c r="F304" i="5"/>
  <c r="F285" i="5"/>
  <c r="F275" i="5"/>
  <c r="F262" i="5"/>
  <c r="F227" i="5"/>
  <c r="F174" i="5"/>
  <c r="F245" i="5"/>
  <c r="F184" i="5"/>
  <c r="F8" i="5"/>
  <c r="F306" i="5"/>
  <c r="F296" i="5"/>
  <c r="F279" i="5"/>
  <c r="F261" i="5"/>
  <c r="F247" i="5"/>
  <c r="F231" i="5"/>
  <c r="F224" i="5"/>
  <c r="F168" i="5"/>
  <c r="F146" i="5"/>
  <c r="F100" i="5"/>
  <c r="F320" i="5"/>
  <c r="F257" i="5"/>
  <c r="F177" i="5"/>
  <c r="F330" i="5"/>
  <c r="F303" i="5"/>
  <c r="F266" i="5"/>
  <c r="F250" i="5"/>
  <c r="F241" i="5"/>
  <c r="F211" i="5"/>
  <c r="F104" i="5"/>
  <c r="F205" i="5"/>
  <c r="F115" i="5"/>
  <c r="F65" i="5"/>
  <c r="F201" i="5"/>
  <c r="F148" i="5"/>
  <c r="F124" i="5"/>
  <c r="F114" i="5"/>
  <c r="F90" i="5"/>
  <c r="F69" i="5"/>
  <c r="F17" i="5"/>
  <c r="F181" i="5"/>
  <c r="F77" i="5"/>
  <c r="F31" i="5"/>
  <c r="F15" i="5"/>
  <c r="F60" i="5"/>
  <c r="F18" i="5"/>
  <c r="F9" i="5"/>
  <c r="F25" i="5"/>
  <c r="F48" i="5"/>
  <c r="F21" i="5"/>
  <c r="H13" i="4"/>
  <c r="H14" i="4"/>
  <c r="G15" i="4"/>
  <c r="G16" i="4"/>
  <c r="G17" i="4"/>
  <c r="G18" i="4"/>
  <c r="H24" i="4"/>
  <c r="G25" i="4"/>
  <c r="G26" i="4"/>
  <c r="G27" i="4"/>
  <c r="G28" i="4"/>
  <c r="G29" i="4"/>
  <c r="H38" i="4"/>
  <c r="H39" i="4"/>
  <c r="H40" i="4"/>
  <c r="H41" i="4"/>
  <c r="H42" i="4"/>
  <c r="H43" i="4"/>
  <c r="H44" i="4"/>
  <c r="G45" i="4"/>
  <c r="H52" i="4"/>
  <c r="H53" i="4"/>
  <c r="H54" i="4"/>
  <c r="H55" i="4"/>
  <c r="G56" i="4"/>
  <c r="H61" i="4"/>
  <c r="H62" i="4"/>
  <c r="G65" i="4"/>
  <c r="H71" i="4"/>
  <c r="G74" i="4"/>
  <c r="G75" i="4"/>
  <c r="G89" i="4"/>
  <c r="G90" i="4"/>
  <c r="G91" i="4"/>
  <c r="G92" i="4"/>
  <c r="G93" i="4"/>
  <c r="G94" i="4"/>
  <c r="G19" i="4"/>
  <c r="G30" i="4"/>
  <c r="G31" i="4"/>
  <c r="G32" i="4"/>
  <c r="G33" i="4"/>
  <c r="G34" i="4"/>
  <c r="G35" i="4"/>
  <c r="G36" i="4"/>
  <c r="G46" i="4"/>
  <c r="G47" i="4"/>
  <c r="G48" i="4"/>
  <c r="G49" i="4"/>
  <c r="G57" i="4"/>
  <c r="G58" i="4"/>
  <c r="G59" i="4"/>
  <c r="G66" i="4"/>
  <c r="G67" i="4"/>
  <c r="G68" i="4"/>
  <c r="G76" i="4"/>
  <c r="G77" i="4"/>
  <c r="G78" i="4"/>
  <c r="G79" i="4"/>
  <c r="G80" i="4"/>
  <c r="G81" i="4"/>
  <c r="G82" i="4"/>
  <c r="G95" i="4"/>
  <c r="G96" i="4"/>
  <c r="G97" i="4"/>
  <c r="G98" i="4"/>
  <c r="G99" i="4"/>
  <c r="G100" i="4"/>
  <c r="G101" i="4"/>
  <c r="G102" i="4"/>
  <c r="G9" i="4"/>
  <c r="G10" i="4"/>
  <c r="G11" i="4"/>
  <c r="G12" i="4"/>
  <c r="G20" i="4"/>
  <c r="G21" i="4"/>
  <c r="G22" i="4"/>
  <c r="G23" i="4"/>
  <c r="G37" i="4"/>
  <c r="G50" i="4"/>
  <c r="G51" i="4"/>
  <c r="G60" i="4"/>
  <c r="G69" i="4"/>
  <c r="H76" i="4"/>
  <c r="H77" i="4"/>
  <c r="H78" i="4"/>
  <c r="H79" i="4"/>
  <c r="H80" i="4"/>
  <c r="H81" i="4"/>
  <c r="H82" i="4"/>
  <c r="G83" i="4"/>
  <c r="G84" i="4"/>
  <c r="G85" i="4"/>
  <c r="H95" i="4"/>
  <c r="H96" i="4"/>
  <c r="H97" i="4"/>
  <c r="H98" i="4"/>
  <c r="H99" i="4"/>
  <c r="H100" i="4"/>
  <c r="H101" i="4"/>
  <c r="H102" i="4"/>
  <c r="H10" i="4"/>
  <c r="H12" i="4"/>
  <c r="G14" i="4"/>
  <c r="H84" i="4"/>
  <c r="G86" i="4"/>
  <c r="G88" i="4"/>
  <c r="G121" i="4"/>
  <c r="G122" i="4"/>
  <c r="G123" i="4"/>
  <c r="G124" i="4"/>
  <c r="G125" i="4"/>
  <c r="G126" i="4"/>
  <c r="H137" i="4"/>
  <c r="H138" i="4"/>
  <c r="H139" i="4"/>
  <c r="H140" i="4"/>
  <c r="H141" i="4"/>
  <c r="H142" i="4"/>
  <c r="H143" i="4"/>
  <c r="H145" i="4"/>
  <c r="H146" i="4"/>
  <c r="G150" i="4"/>
  <c r="H170" i="4"/>
  <c r="H171" i="4"/>
  <c r="G175" i="4"/>
  <c r="H20" i="4"/>
  <c r="H22" i="4"/>
  <c r="G24" i="4"/>
  <c r="I24" i="4" s="1"/>
  <c r="G38" i="4"/>
  <c r="G40" i="4"/>
  <c r="I40" i="4" s="1"/>
  <c r="G42" i="4"/>
  <c r="G44" i="4"/>
  <c r="I44" i="4" s="1"/>
  <c r="H50" i="4"/>
  <c r="G52" i="4"/>
  <c r="G54" i="4"/>
  <c r="I54" i="4" s="1"/>
  <c r="H60" i="4"/>
  <c r="G62" i="4"/>
  <c r="G64" i="4"/>
  <c r="G70" i="4"/>
  <c r="G72" i="4"/>
  <c r="G103" i="4"/>
  <c r="G104" i="4"/>
  <c r="G127" i="4"/>
  <c r="G128" i="4"/>
  <c r="G129" i="4"/>
  <c r="G130" i="4"/>
  <c r="G131" i="4"/>
  <c r="G132" i="4"/>
  <c r="G133" i="4"/>
  <c r="G134" i="4"/>
  <c r="G135" i="4"/>
  <c r="G151" i="4"/>
  <c r="G152" i="4"/>
  <c r="G153" i="4"/>
  <c r="G154" i="4"/>
  <c r="G155" i="4"/>
  <c r="G156" i="4"/>
  <c r="G157" i="4"/>
  <c r="H9" i="4"/>
  <c r="H11" i="4"/>
  <c r="G13" i="4"/>
  <c r="H83" i="4"/>
  <c r="H85" i="4"/>
  <c r="G87" i="4"/>
  <c r="H103" i="4"/>
  <c r="H104" i="4"/>
  <c r="G105" i="4"/>
  <c r="G106" i="4"/>
  <c r="G107" i="4"/>
  <c r="G108" i="4"/>
  <c r="G109" i="4"/>
  <c r="G110" i="4"/>
  <c r="H127" i="4"/>
  <c r="H128" i="4"/>
  <c r="H129" i="4"/>
  <c r="H130" i="4"/>
  <c r="H131" i="4"/>
  <c r="H132" i="4"/>
  <c r="H133" i="4"/>
  <c r="H134" i="4"/>
  <c r="H135" i="4"/>
  <c r="G136" i="4"/>
  <c r="H151" i="4"/>
  <c r="H152" i="4"/>
  <c r="H153" i="4"/>
  <c r="G158" i="4"/>
  <c r="G159" i="4"/>
  <c r="G160" i="4"/>
  <c r="G161" i="4"/>
  <c r="G162" i="4"/>
  <c r="G163" i="4"/>
  <c r="G164" i="4"/>
  <c r="G165" i="4"/>
  <c r="G39" i="4"/>
  <c r="G55" i="4"/>
  <c r="I55" i="4" s="1"/>
  <c r="G63" i="4"/>
  <c r="G71" i="4"/>
  <c r="H136" i="4"/>
  <c r="G138" i="4"/>
  <c r="I138" i="4" s="1"/>
  <c r="G140" i="4"/>
  <c r="G142" i="4"/>
  <c r="G144" i="4"/>
  <c r="G146" i="4"/>
  <c r="G148" i="4"/>
  <c r="H158" i="4"/>
  <c r="H160" i="4"/>
  <c r="H162" i="4"/>
  <c r="H164" i="4"/>
  <c r="I164" i="4" s="1"/>
  <c r="G166" i="4"/>
  <c r="G168" i="4"/>
  <c r="G170" i="4"/>
  <c r="G172" i="4"/>
  <c r="G174" i="4"/>
  <c r="G176" i="4"/>
  <c r="H177" i="4"/>
  <c r="H178" i="4"/>
  <c r="H179" i="4"/>
  <c r="H180" i="4"/>
  <c r="H181" i="4"/>
  <c r="G182" i="4"/>
  <c r="G183" i="4"/>
  <c r="G184" i="4"/>
  <c r="G185" i="4"/>
  <c r="G186" i="4"/>
  <c r="G187" i="4"/>
  <c r="G188" i="4"/>
  <c r="G189" i="4"/>
  <c r="G190" i="4"/>
  <c r="G214" i="4"/>
  <c r="G215" i="4"/>
  <c r="G216" i="4"/>
  <c r="G217" i="4"/>
  <c r="G218" i="4"/>
  <c r="G219" i="4"/>
  <c r="G220" i="4"/>
  <c r="G221" i="4"/>
  <c r="G222" i="4"/>
  <c r="H37" i="4"/>
  <c r="G53" i="4"/>
  <c r="G61" i="4"/>
  <c r="H69" i="4"/>
  <c r="H106" i="4"/>
  <c r="H108" i="4"/>
  <c r="H110" i="4"/>
  <c r="G112" i="4"/>
  <c r="G114" i="4"/>
  <c r="G116" i="4"/>
  <c r="G118" i="4"/>
  <c r="G120" i="4"/>
  <c r="G191" i="4"/>
  <c r="G192" i="4"/>
  <c r="G193" i="4"/>
  <c r="G194" i="4"/>
  <c r="G195" i="4"/>
  <c r="G196" i="4"/>
  <c r="G197" i="4"/>
  <c r="G223" i="4"/>
  <c r="G224" i="4"/>
  <c r="G225" i="4"/>
  <c r="G226" i="4"/>
  <c r="G227" i="4"/>
  <c r="G228" i="4"/>
  <c r="G229" i="4"/>
  <c r="G230" i="4"/>
  <c r="G231" i="4"/>
  <c r="G232" i="4"/>
  <c r="H23" i="4"/>
  <c r="G43" i="4"/>
  <c r="H51" i="4"/>
  <c r="G137" i="4"/>
  <c r="G139" i="4"/>
  <c r="G141" i="4"/>
  <c r="G143" i="4"/>
  <c r="G145" i="4"/>
  <c r="G147" i="4"/>
  <c r="G149" i="4"/>
  <c r="H159" i="4"/>
  <c r="H161" i="4"/>
  <c r="H163" i="4"/>
  <c r="I163" i="4" s="1"/>
  <c r="H165" i="4"/>
  <c r="G167" i="4"/>
  <c r="G169" i="4"/>
  <c r="G171" i="4"/>
  <c r="G173" i="4"/>
  <c r="H191" i="4"/>
  <c r="H194" i="4"/>
  <c r="G198" i="4"/>
  <c r="G199" i="4"/>
  <c r="G200" i="4"/>
  <c r="G201" i="4"/>
  <c r="G202" i="4"/>
  <c r="G203" i="4"/>
  <c r="G204" i="4"/>
  <c r="G205" i="4"/>
  <c r="G206" i="4"/>
  <c r="H223" i="4"/>
  <c r="H224" i="4"/>
  <c r="H225" i="4"/>
  <c r="H226" i="4"/>
  <c r="H227" i="4"/>
  <c r="H228" i="4"/>
  <c r="H229" i="4"/>
  <c r="H230" i="4"/>
  <c r="H231" i="4"/>
  <c r="G41" i="4"/>
  <c r="G73" i="4"/>
  <c r="G111" i="4"/>
  <c r="G119" i="4"/>
  <c r="G233" i="4"/>
  <c r="G250" i="4"/>
  <c r="G251" i="4"/>
  <c r="G268" i="4"/>
  <c r="G269" i="4"/>
  <c r="G270" i="4"/>
  <c r="G271" i="4"/>
  <c r="G272" i="4"/>
  <c r="G273" i="4"/>
  <c r="G274" i="4"/>
  <c r="G307" i="4"/>
  <c r="G308" i="4"/>
  <c r="G309" i="4"/>
  <c r="G310" i="4"/>
  <c r="G311" i="4"/>
  <c r="G312" i="4"/>
  <c r="G313" i="4"/>
  <c r="G336" i="4"/>
  <c r="G358" i="4"/>
  <c r="G359" i="4"/>
  <c r="G360" i="4"/>
  <c r="G362" i="4"/>
  <c r="G363" i="4"/>
  <c r="H239" i="4"/>
  <c r="H259" i="4"/>
  <c r="H263" i="4"/>
  <c r="G267" i="4"/>
  <c r="H284" i="4"/>
  <c r="H287" i="4"/>
  <c r="H290" i="4"/>
  <c r="H294" i="4"/>
  <c r="G298" i="4"/>
  <c r="G302" i="4"/>
  <c r="G306" i="4"/>
  <c r="H329" i="4"/>
  <c r="G333" i="4"/>
  <c r="H343" i="4"/>
  <c r="H345" i="4"/>
  <c r="H348" i="4"/>
  <c r="G351" i="4"/>
  <c r="G355" i="4"/>
  <c r="H109" i="4"/>
  <c r="G117" i="4"/>
  <c r="G178" i="4"/>
  <c r="I178" i="4" s="1"/>
  <c r="G180" i="4"/>
  <c r="H198" i="4"/>
  <c r="H200" i="4"/>
  <c r="H202" i="4"/>
  <c r="H204" i="4"/>
  <c r="H206" i="4"/>
  <c r="G208" i="4"/>
  <c r="G210" i="4"/>
  <c r="G212" i="4"/>
  <c r="H232" i="4"/>
  <c r="H233" i="4"/>
  <c r="G234" i="4"/>
  <c r="G235" i="4"/>
  <c r="G252" i="4"/>
  <c r="G253" i="4"/>
  <c r="G254" i="4"/>
  <c r="G255" i="4"/>
  <c r="G256" i="4"/>
  <c r="G257" i="4"/>
  <c r="G258" i="4"/>
  <c r="G275" i="4"/>
  <c r="G276" i="4"/>
  <c r="G277" i="4"/>
  <c r="G278" i="4"/>
  <c r="G279" i="4"/>
  <c r="G280" i="4"/>
  <c r="G281" i="4"/>
  <c r="G314" i="4"/>
  <c r="G315" i="4"/>
  <c r="G316" i="4"/>
  <c r="G317" i="4"/>
  <c r="G318" i="4"/>
  <c r="G319" i="4"/>
  <c r="G320" i="4"/>
  <c r="G321" i="4"/>
  <c r="G322" i="4"/>
  <c r="G323" i="4"/>
  <c r="G324" i="4"/>
  <c r="G325" i="4"/>
  <c r="G337" i="4"/>
  <c r="G338" i="4"/>
  <c r="G339" i="4"/>
  <c r="G340" i="4"/>
  <c r="G361" i="4"/>
  <c r="H237" i="4"/>
  <c r="H262" i="4"/>
  <c r="G266" i="4"/>
  <c r="H282" i="4"/>
  <c r="H288" i="4"/>
  <c r="H292" i="4"/>
  <c r="G296" i="4"/>
  <c r="G300" i="4"/>
  <c r="G304" i="4"/>
  <c r="H326" i="4"/>
  <c r="H330" i="4"/>
  <c r="G335" i="4"/>
  <c r="H342" i="4"/>
  <c r="H346" i="4"/>
  <c r="H350" i="4"/>
  <c r="G354" i="4"/>
  <c r="H8" i="4"/>
  <c r="H21" i="4"/>
  <c r="H107" i="4"/>
  <c r="G115" i="4"/>
  <c r="G236" i="4"/>
  <c r="G237" i="4"/>
  <c r="G238" i="4"/>
  <c r="G239" i="4"/>
  <c r="I239" i="4" s="1"/>
  <c r="G240" i="4"/>
  <c r="G241" i="4"/>
  <c r="G242" i="4"/>
  <c r="H252" i="4"/>
  <c r="H253" i="4"/>
  <c r="H254" i="4"/>
  <c r="H255" i="4"/>
  <c r="H256" i="4"/>
  <c r="H257" i="4"/>
  <c r="H258" i="4"/>
  <c r="G259" i="4"/>
  <c r="G260" i="4"/>
  <c r="G261" i="4"/>
  <c r="G262" i="4"/>
  <c r="I262" i="4" s="1"/>
  <c r="G263" i="4"/>
  <c r="G264" i="4"/>
  <c r="G265" i="4"/>
  <c r="H275" i="4"/>
  <c r="H276" i="4"/>
  <c r="H277" i="4"/>
  <c r="H278" i="4"/>
  <c r="H279" i="4"/>
  <c r="H280" i="4"/>
  <c r="H281" i="4"/>
  <c r="G282" i="4"/>
  <c r="G283" i="4"/>
  <c r="G284" i="4"/>
  <c r="G285" i="4"/>
  <c r="G286" i="4"/>
  <c r="G287" i="4"/>
  <c r="G288" i="4"/>
  <c r="G289" i="4"/>
  <c r="G290" i="4"/>
  <c r="G291" i="4"/>
  <c r="G292" i="4"/>
  <c r="G293" i="4"/>
  <c r="G294" i="4"/>
  <c r="G295" i="4"/>
  <c r="H314" i="4"/>
  <c r="H315" i="4"/>
  <c r="H316" i="4"/>
  <c r="H317" i="4"/>
  <c r="H318" i="4"/>
  <c r="H319" i="4"/>
  <c r="H320" i="4"/>
  <c r="H321" i="4"/>
  <c r="H322" i="4"/>
  <c r="H323" i="4"/>
  <c r="H324" i="4"/>
  <c r="H325" i="4"/>
  <c r="G326" i="4"/>
  <c r="G327" i="4"/>
  <c r="G328" i="4"/>
  <c r="G329" i="4"/>
  <c r="G330" i="4"/>
  <c r="I330" i="4" s="1"/>
  <c r="G331" i="4"/>
  <c r="G332" i="4"/>
  <c r="H337" i="4"/>
  <c r="H338" i="4"/>
  <c r="H339" i="4"/>
  <c r="H340" i="4"/>
  <c r="G341" i="4"/>
  <c r="G342" i="4"/>
  <c r="G343" i="4"/>
  <c r="G344" i="4"/>
  <c r="G345" i="4"/>
  <c r="I345" i="4" s="1"/>
  <c r="G346" i="4"/>
  <c r="G347" i="4"/>
  <c r="G348" i="4"/>
  <c r="G349" i="4"/>
  <c r="G350" i="4"/>
  <c r="I350" i="4" s="1"/>
  <c r="H361" i="4"/>
  <c r="H362" i="4"/>
  <c r="H363" i="4"/>
  <c r="H260" i="4"/>
  <c r="H264" i="4"/>
  <c r="H283" i="4"/>
  <c r="H286" i="4"/>
  <c r="H289" i="4"/>
  <c r="H293" i="4"/>
  <c r="I293" i="4" s="1"/>
  <c r="H295" i="4"/>
  <c r="G299" i="4"/>
  <c r="G303" i="4"/>
  <c r="H328" i="4"/>
  <c r="H331" i="4"/>
  <c r="G334" i="4"/>
  <c r="H344" i="4"/>
  <c r="H349" i="4"/>
  <c r="G353" i="4"/>
  <c r="G357" i="4"/>
  <c r="H105" i="4"/>
  <c r="I105" i="4" s="1"/>
  <c r="G113" i="4"/>
  <c r="G177" i="4"/>
  <c r="G179" i="4"/>
  <c r="G181" i="4"/>
  <c r="I181" i="4" s="1"/>
  <c r="H199" i="4"/>
  <c r="H201" i="4"/>
  <c r="H203" i="4"/>
  <c r="H205" i="4"/>
  <c r="G207" i="4"/>
  <c r="G209" i="4"/>
  <c r="G211" i="4"/>
  <c r="G213" i="4"/>
  <c r="H236" i="4"/>
  <c r="H238" i="4"/>
  <c r="H240" i="4"/>
  <c r="H241" i="4"/>
  <c r="H242" i="4"/>
  <c r="G243" i="4"/>
  <c r="G244" i="4"/>
  <c r="G245" i="4"/>
  <c r="G246" i="4"/>
  <c r="G247" i="4"/>
  <c r="G248" i="4"/>
  <c r="G249" i="4"/>
  <c r="H261" i="4"/>
  <c r="H265" i="4"/>
  <c r="H285" i="4"/>
  <c r="H291" i="4"/>
  <c r="G297" i="4"/>
  <c r="G301" i="4"/>
  <c r="G305" i="4"/>
  <c r="H327" i="4"/>
  <c r="H332" i="4"/>
  <c r="H341" i="4"/>
  <c r="H347" i="4"/>
  <c r="G352" i="4"/>
  <c r="G356" i="4"/>
  <c r="H359" i="4"/>
  <c r="H311" i="4"/>
  <c r="H271" i="4"/>
  <c r="H243" i="4"/>
  <c r="H358" i="4"/>
  <c r="H306" i="4"/>
  <c r="H270" i="4"/>
  <c r="H234" i="4"/>
  <c r="H313" i="4"/>
  <c r="H297" i="4"/>
  <c r="H356" i="4"/>
  <c r="H308" i="4"/>
  <c r="H272" i="4"/>
  <c r="H221" i="4"/>
  <c r="H174" i="4"/>
  <c r="H126" i="4"/>
  <c r="H213" i="4"/>
  <c r="H197" i="4"/>
  <c r="H184" i="4"/>
  <c r="H183" i="4"/>
  <c r="H156" i="4"/>
  <c r="H218" i="4"/>
  <c r="H208" i="4"/>
  <c r="H186" i="4"/>
  <c r="I186" i="4" s="1"/>
  <c r="H119" i="4"/>
  <c r="H111" i="4"/>
  <c r="H169" i="4"/>
  <c r="H149" i="4"/>
  <c r="H26" i="4"/>
  <c r="H118" i="4"/>
  <c r="H86" i="4"/>
  <c r="H67" i="4"/>
  <c r="H57" i="4"/>
  <c r="H35" i="4"/>
  <c r="H25" i="4"/>
  <c r="H89" i="4"/>
  <c r="H15" i="4"/>
  <c r="H70" i="4"/>
  <c r="H58" i="4"/>
  <c r="H36" i="4"/>
  <c r="H27" i="4"/>
  <c r="H355" i="4"/>
  <c r="H307" i="4"/>
  <c r="H267" i="4"/>
  <c r="H235" i="4"/>
  <c r="H354" i="4"/>
  <c r="H302" i="4"/>
  <c r="H266" i="4"/>
  <c r="H357" i="4"/>
  <c r="H309" i="4"/>
  <c r="H273" i="4"/>
  <c r="H352" i="4"/>
  <c r="H304" i="4"/>
  <c r="H268" i="4"/>
  <c r="H217" i="4"/>
  <c r="H166" i="4"/>
  <c r="H122" i="4"/>
  <c r="H211" i="4"/>
  <c r="I211" i="4" s="1"/>
  <c r="H195" i="4"/>
  <c r="I195" i="4" s="1"/>
  <c r="H219" i="4"/>
  <c r="H176" i="4"/>
  <c r="H148" i="4"/>
  <c r="H214" i="4"/>
  <c r="H196" i="4"/>
  <c r="H182" i="4"/>
  <c r="H117" i="4"/>
  <c r="H88" i="4"/>
  <c r="H167" i="4"/>
  <c r="H147" i="4"/>
  <c r="H17" i="4"/>
  <c r="H116" i="4"/>
  <c r="H94" i="4"/>
  <c r="H65" i="4"/>
  <c r="H49" i="4"/>
  <c r="H33" i="4"/>
  <c r="H19" i="4"/>
  <c r="H87" i="4"/>
  <c r="H92" i="4"/>
  <c r="I92" i="4" s="1"/>
  <c r="H68" i="4"/>
  <c r="H56" i="4"/>
  <c r="H34" i="4"/>
  <c r="H18" i="4"/>
  <c r="H351" i="4"/>
  <c r="H303" i="4"/>
  <c r="H251" i="4"/>
  <c r="H249" i="4"/>
  <c r="H334" i="4"/>
  <c r="H298" i="4"/>
  <c r="H250" i="4"/>
  <c r="H353" i="4"/>
  <c r="H305" i="4"/>
  <c r="H269" i="4"/>
  <c r="H336" i="4"/>
  <c r="H300" i="4"/>
  <c r="H248" i="4"/>
  <c r="H189" i="4"/>
  <c r="H154" i="4"/>
  <c r="H220" i="4"/>
  <c r="H209" i="4"/>
  <c r="H193" i="4"/>
  <c r="I193" i="4" s="1"/>
  <c r="H215" i="4"/>
  <c r="H172" i="4"/>
  <c r="H144" i="4"/>
  <c r="H212" i="4"/>
  <c r="H192" i="4"/>
  <c r="H125" i="4"/>
  <c r="H115" i="4"/>
  <c r="H175" i="4"/>
  <c r="H157" i="4"/>
  <c r="H124" i="4"/>
  <c r="I124" i="4" s="1"/>
  <c r="H123" i="4"/>
  <c r="H114" i="4"/>
  <c r="I114" i="4" s="1"/>
  <c r="H90" i="4"/>
  <c r="H63" i="4"/>
  <c r="H47" i="4"/>
  <c r="H31" i="4"/>
  <c r="H16" i="4"/>
  <c r="H75" i="4"/>
  <c r="H74" i="4"/>
  <c r="H66" i="4"/>
  <c r="H48" i="4"/>
  <c r="H32" i="4"/>
  <c r="H335" i="4"/>
  <c r="H310" i="4"/>
  <c r="H301" i="4"/>
  <c r="H244" i="4"/>
  <c r="H207" i="4"/>
  <c r="H222" i="4"/>
  <c r="H113" i="4"/>
  <c r="H120" i="4"/>
  <c r="H45" i="4"/>
  <c r="H72" i="4"/>
  <c r="H296" i="4"/>
  <c r="H121" i="4"/>
  <c r="H30" i="4"/>
  <c r="H299" i="4"/>
  <c r="H274" i="4"/>
  <c r="H360" i="4"/>
  <c r="H185" i="4"/>
  <c r="H188" i="4"/>
  <c r="H210" i="4"/>
  <c r="H173" i="4"/>
  <c r="H112" i="4"/>
  <c r="H29" i="4"/>
  <c r="H64" i="4"/>
  <c r="H333" i="4"/>
  <c r="H216" i="4"/>
  <c r="H168" i="4"/>
  <c r="H91" i="4"/>
  <c r="H28" i="4"/>
  <c r="H247" i="4"/>
  <c r="H246" i="4"/>
  <c r="H312" i="4"/>
  <c r="H150" i="4"/>
  <c r="H187" i="4"/>
  <c r="H190" i="4"/>
  <c r="H155" i="4"/>
  <c r="H73" i="4"/>
  <c r="H93" i="4"/>
  <c r="H46" i="4"/>
  <c r="H245" i="4"/>
  <c r="H59" i="4"/>
  <c r="F30" i="4"/>
  <c r="F34" i="4"/>
  <c r="F38" i="4"/>
  <c r="F50" i="4"/>
  <c r="F74" i="4"/>
  <c r="F83" i="4"/>
  <c r="F84" i="4"/>
  <c r="F13" i="4"/>
  <c r="F17" i="4"/>
  <c r="F21" i="4"/>
  <c r="F29" i="4"/>
  <c r="F37" i="4"/>
  <c r="F45" i="4"/>
  <c r="F53" i="4"/>
  <c r="F61" i="4"/>
  <c r="F69" i="4"/>
  <c r="F75" i="4"/>
  <c r="F77" i="4"/>
  <c r="F80" i="4"/>
  <c r="F86" i="4"/>
  <c r="F89" i="4"/>
  <c r="F25" i="4"/>
  <c r="F79" i="4"/>
  <c r="F90" i="4"/>
  <c r="F97" i="4"/>
  <c r="F99" i="4"/>
  <c r="F100" i="4"/>
  <c r="F106" i="4"/>
  <c r="F113" i="4"/>
  <c r="F115" i="4"/>
  <c r="F116" i="4"/>
  <c r="F122" i="4"/>
  <c r="F129" i="4"/>
  <c r="F131" i="4"/>
  <c r="F132" i="4"/>
  <c r="F138" i="4"/>
  <c r="F105" i="4"/>
  <c r="F123" i="4"/>
  <c r="F140" i="4"/>
  <c r="F147" i="4"/>
  <c r="F154" i="4"/>
  <c r="F237" i="4"/>
  <c r="F239" i="4"/>
  <c r="F240" i="4"/>
  <c r="F246" i="4"/>
  <c r="F253" i="4"/>
  <c r="F255" i="4"/>
  <c r="F256" i="4"/>
  <c r="F262" i="4"/>
  <c r="F269" i="4"/>
  <c r="F271" i="4"/>
  <c r="F272" i="4"/>
  <c r="F278" i="4"/>
  <c r="F107" i="4"/>
  <c r="F124" i="4"/>
  <c r="F130" i="4"/>
  <c r="F155" i="4"/>
  <c r="F159" i="4"/>
  <c r="F162" i="4"/>
  <c r="F169" i="4"/>
  <c r="F171" i="4"/>
  <c r="F172" i="4"/>
  <c r="F178" i="4"/>
  <c r="F185" i="4"/>
  <c r="F187" i="4"/>
  <c r="F188" i="4"/>
  <c r="F194" i="4"/>
  <c r="F201" i="4"/>
  <c r="F203" i="4"/>
  <c r="F204" i="4"/>
  <c r="F210" i="4"/>
  <c r="F217" i="4"/>
  <c r="F219" i="4"/>
  <c r="F220" i="4"/>
  <c r="F226" i="4"/>
  <c r="F233" i="4"/>
  <c r="F235" i="4"/>
  <c r="F236" i="4"/>
  <c r="F242" i="4"/>
  <c r="F249" i="4"/>
  <c r="F251" i="4"/>
  <c r="F252" i="4"/>
  <c r="F258" i="4"/>
  <c r="F265" i="4"/>
  <c r="F267" i="4"/>
  <c r="F268" i="4"/>
  <c r="F274" i="4"/>
  <c r="F281" i="4"/>
  <c r="F283" i="4"/>
  <c r="F91" i="4"/>
  <c r="F108" i="4"/>
  <c r="F114" i="4"/>
  <c r="F137" i="4"/>
  <c r="F145" i="4"/>
  <c r="F148" i="4"/>
  <c r="F92" i="4"/>
  <c r="F98" i="4"/>
  <c r="F121" i="4"/>
  <c r="F139" i="4"/>
  <c r="F146" i="4"/>
  <c r="F161" i="4"/>
  <c r="F163" i="4"/>
  <c r="F164" i="4"/>
  <c r="F170" i="4"/>
  <c r="F177" i="4"/>
  <c r="F179" i="4"/>
  <c r="F180" i="4"/>
  <c r="F186" i="4"/>
  <c r="F193" i="4"/>
  <c r="F195" i="4"/>
  <c r="F196" i="4"/>
  <c r="F202" i="4"/>
  <c r="F225" i="4"/>
  <c r="F227" i="4"/>
  <c r="F228" i="4"/>
  <c r="F241" i="4"/>
  <c r="F243" i="4"/>
  <c r="F244" i="4"/>
  <c r="F250" i="4"/>
  <c r="F257" i="4"/>
  <c r="F259" i="4"/>
  <c r="F260" i="4"/>
  <c r="F266" i="4"/>
  <c r="F273" i="4"/>
  <c r="F275" i="4"/>
  <c r="F276" i="4"/>
  <c r="F282" i="4"/>
  <c r="F289" i="4"/>
  <c r="F291" i="4"/>
  <c r="F292" i="4"/>
  <c r="F298" i="4"/>
  <c r="F305" i="4"/>
  <c r="F307" i="4"/>
  <c r="F308" i="4"/>
  <c r="F314" i="4"/>
  <c r="F321" i="4"/>
  <c r="F323" i="4"/>
  <c r="F324" i="4"/>
  <c r="F330" i="4"/>
  <c r="F334" i="4"/>
  <c r="F288" i="4"/>
  <c r="F294" i="4"/>
  <c r="F303" i="4"/>
  <c r="F317" i="4"/>
  <c r="F320" i="4"/>
  <c r="F326" i="4"/>
  <c r="F345" i="4"/>
  <c r="F348" i="4"/>
  <c r="F354" i="4"/>
  <c r="F363" i="4"/>
  <c r="F285" i="4"/>
  <c r="F287" i="4"/>
  <c r="F299" i="4"/>
  <c r="F301" i="4"/>
  <c r="F304" i="4"/>
  <c r="F310" i="4"/>
  <c r="F319" i="4"/>
  <c r="F347" i="4"/>
  <c r="F361" i="4"/>
  <c r="F336" i="4"/>
  <c r="F333" i="4"/>
  <c r="F350" i="4"/>
  <c r="F332" i="4"/>
  <c r="F316" i="4"/>
  <c r="F329" i="4"/>
  <c r="F358" i="4"/>
  <c r="F356" i="4"/>
  <c r="F325" i="4"/>
  <c r="F311" i="4"/>
  <c r="F234" i="4"/>
  <c r="F213" i="4"/>
  <c r="F208" i="4"/>
  <c r="F191" i="4"/>
  <c r="F165" i="4"/>
  <c r="F338" i="4"/>
  <c r="F286" i="4"/>
  <c r="F206" i="4"/>
  <c r="F174" i="4"/>
  <c r="F355" i="4"/>
  <c r="F309" i="4"/>
  <c r="F264" i="4"/>
  <c r="F232" i="4"/>
  <c r="F200" i="4"/>
  <c r="F351" i="4"/>
  <c r="F295" i="4"/>
  <c r="F284" i="4"/>
  <c r="F231" i="4"/>
  <c r="F215" i="4"/>
  <c r="F183" i="4"/>
  <c r="F153" i="4"/>
  <c r="F152" i="4"/>
  <c r="F144" i="4"/>
  <c r="F135" i="4"/>
  <c r="F133" i="4"/>
  <c r="F110" i="4"/>
  <c r="F76" i="4"/>
  <c r="F143" i="4"/>
  <c r="F125" i="4"/>
  <c r="F103" i="4"/>
  <c r="F96" i="4"/>
  <c r="F151" i="4"/>
  <c r="F141" i="4"/>
  <c r="F82" i="4"/>
  <c r="F26" i="4"/>
  <c r="F60" i="4"/>
  <c r="F47" i="4"/>
  <c r="F54" i="4"/>
  <c r="F20" i="4"/>
  <c r="F10" i="4"/>
  <c r="F67" i="4"/>
  <c r="F48" i="4"/>
  <c r="F35" i="4"/>
  <c r="F359" i="4"/>
  <c r="F322" i="4"/>
  <c r="F357" i="4"/>
  <c r="F300" i="4"/>
  <c r="F360" i="4"/>
  <c r="F315" i="4"/>
  <c r="F353" i="4"/>
  <c r="F277" i="4"/>
  <c r="F229" i="4"/>
  <c r="F212" i="4"/>
  <c r="F207" i="4"/>
  <c r="F181" i="4"/>
  <c r="F160" i="4"/>
  <c r="F222" i="4"/>
  <c r="F205" i="4"/>
  <c r="F173" i="4"/>
  <c r="F318" i="4"/>
  <c r="F254" i="4"/>
  <c r="F184" i="4"/>
  <c r="F290" i="4"/>
  <c r="F279" i="4"/>
  <c r="F230" i="4"/>
  <c r="F214" i="4"/>
  <c r="F182" i="4"/>
  <c r="F158" i="4"/>
  <c r="F150" i="4"/>
  <c r="F134" i="4"/>
  <c r="F128" i="4"/>
  <c r="F111" i="4"/>
  <c r="F94" i="4"/>
  <c r="F127" i="4"/>
  <c r="F109" i="4"/>
  <c r="F57" i="4"/>
  <c r="F120" i="4"/>
  <c r="F102" i="4"/>
  <c r="F136" i="4"/>
  <c r="F119" i="4"/>
  <c r="F112" i="4"/>
  <c r="F95" i="4"/>
  <c r="F73" i="4"/>
  <c r="F42" i="4"/>
  <c r="F12" i="4"/>
  <c r="F68" i="4"/>
  <c r="F55" i="4"/>
  <c r="F36" i="4"/>
  <c r="F16" i="4"/>
  <c r="F62" i="4"/>
  <c r="F15" i="4"/>
  <c r="F9" i="4"/>
  <c r="F78" i="4"/>
  <c r="F56" i="4"/>
  <c r="F43" i="4"/>
  <c r="F24" i="4"/>
  <c r="F14" i="4"/>
  <c r="F344" i="4"/>
  <c r="F313" i="4"/>
  <c r="F343" i="4"/>
  <c r="F341" i="4"/>
  <c r="F340" i="4"/>
  <c r="F362" i="4"/>
  <c r="F293" i="4"/>
  <c r="F261" i="4"/>
  <c r="F224" i="4"/>
  <c r="F211" i="4"/>
  <c r="F197" i="4"/>
  <c r="F176" i="4"/>
  <c r="F352" i="4"/>
  <c r="F221" i="4"/>
  <c r="F190" i="4"/>
  <c r="F157" i="4"/>
  <c r="F327" i="4"/>
  <c r="F297" i="4"/>
  <c r="F280" i="4"/>
  <c r="F248" i="4"/>
  <c r="F168" i="4"/>
  <c r="F263" i="4"/>
  <c r="F199" i="4"/>
  <c r="F167" i="4"/>
  <c r="F117" i="4"/>
  <c r="F93" i="4"/>
  <c r="F104" i="4"/>
  <c r="F41" i="4"/>
  <c r="F118" i="4"/>
  <c r="F101" i="4"/>
  <c r="F66" i="4"/>
  <c r="F58" i="4"/>
  <c r="F18" i="4"/>
  <c r="F88" i="4"/>
  <c r="F63" i="4"/>
  <c r="F44" i="4"/>
  <c r="F31" i="4"/>
  <c r="F22" i="4"/>
  <c r="F11" i="4"/>
  <c r="F70" i="4"/>
  <c r="F87" i="4"/>
  <c r="F64" i="4"/>
  <c r="F51" i="4"/>
  <c r="F32" i="4"/>
  <c r="F19" i="4"/>
  <c r="F339" i="4"/>
  <c r="F306" i="4"/>
  <c r="F337" i="4"/>
  <c r="F331" i="4"/>
  <c r="F335" i="4"/>
  <c r="F328" i="4"/>
  <c r="F302" i="4"/>
  <c r="F245" i="4"/>
  <c r="F223" i="4"/>
  <c r="F209" i="4"/>
  <c r="F192" i="4"/>
  <c r="F175" i="4"/>
  <c r="F349" i="4"/>
  <c r="F218" i="4"/>
  <c r="F189" i="4"/>
  <c r="F346" i="4"/>
  <c r="F312" i="4"/>
  <c r="F296" i="4"/>
  <c r="F270" i="4"/>
  <c r="F238" i="4"/>
  <c r="F216" i="4"/>
  <c r="F156" i="4"/>
  <c r="F342" i="4"/>
  <c r="F247" i="4"/>
  <c r="F198" i="4"/>
  <c r="F166" i="4"/>
  <c r="F49" i="4"/>
  <c r="F149" i="4"/>
  <c r="F33" i="4"/>
  <c r="F126" i="4"/>
  <c r="F65" i="4"/>
  <c r="F142" i="4"/>
  <c r="F23" i="4"/>
  <c r="F85" i="4"/>
  <c r="F71" i="4"/>
  <c r="F52" i="4"/>
  <c r="F39" i="4"/>
  <c r="F28" i="4"/>
  <c r="F81" i="4"/>
  <c r="F46" i="4"/>
  <c r="F72" i="4"/>
  <c r="F59" i="4"/>
  <c r="F40" i="4"/>
  <c r="F27" i="4"/>
  <c r="H8" i="3"/>
  <c r="G8" i="3"/>
  <c r="G9" i="3"/>
  <c r="G13" i="3"/>
  <c r="G17" i="3"/>
  <c r="G21" i="3"/>
  <c r="G25" i="3"/>
  <c r="G29" i="3"/>
  <c r="G33" i="3"/>
  <c r="G37" i="3"/>
  <c r="G41" i="3"/>
  <c r="G45" i="3"/>
  <c r="G49" i="3"/>
  <c r="G53" i="3"/>
  <c r="G57" i="3"/>
  <c r="G61" i="3"/>
  <c r="G65" i="3"/>
  <c r="G69" i="3"/>
  <c r="G73" i="3"/>
  <c r="G77" i="3"/>
  <c r="G81" i="3"/>
  <c r="G85" i="3"/>
  <c r="G89" i="3"/>
  <c r="G93" i="3"/>
  <c r="G97" i="3"/>
  <c r="G101" i="3"/>
  <c r="G105" i="3"/>
  <c r="G109" i="3"/>
  <c r="G113" i="3"/>
  <c r="G117" i="3"/>
  <c r="G121" i="3"/>
  <c r="G125" i="3"/>
  <c r="G129" i="3"/>
  <c r="G133" i="3"/>
  <c r="G137" i="3"/>
  <c r="G141" i="3"/>
  <c r="G145" i="3"/>
  <c r="G149" i="3"/>
  <c r="G153" i="3"/>
  <c r="G157" i="3"/>
  <c r="G161" i="3"/>
  <c r="G165" i="3"/>
  <c r="G169" i="3"/>
  <c r="G173" i="3"/>
  <c r="G177" i="3"/>
  <c r="G181" i="3"/>
  <c r="G185" i="3"/>
  <c r="G189" i="3"/>
  <c r="G193" i="3"/>
  <c r="G197" i="3"/>
  <c r="G201" i="3"/>
  <c r="G205" i="3"/>
  <c r="G209" i="3"/>
  <c r="G213" i="3"/>
  <c r="G217" i="3"/>
  <c r="G221" i="3"/>
  <c r="G225" i="3"/>
  <c r="G229" i="3"/>
  <c r="G233" i="3"/>
  <c r="G237" i="3"/>
  <c r="G241" i="3"/>
  <c r="G245" i="3"/>
  <c r="G249" i="3"/>
  <c r="G253" i="3"/>
  <c r="G257" i="3"/>
  <c r="G261" i="3"/>
  <c r="G265" i="3"/>
  <c r="G269" i="3"/>
  <c r="G273" i="3"/>
  <c r="G277" i="3"/>
  <c r="G281" i="3"/>
  <c r="G285" i="3"/>
  <c r="G289" i="3"/>
  <c r="G10" i="3"/>
  <c r="G14" i="3"/>
  <c r="G18" i="3"/>
  <c r="G22" i="3"/>
  <c r="G26" i="3"/>
  <c r="G30" i="3"/>
  <c r="G34" i="3"/>
  <c r="G38" i="3"/>
  <c r="G42" i="3"/>
  <c r="G46" i="3"/>
  <c r="G50" i="3"/>
  <c r="G54" i="3"/>
  <c r="G58" i="3"/>
  <c r="G62" i="3"/>
  <c r="G66" i="3"/>
  <c r="G70" i="3"/>
  <c r="G74" i="3"/>
  <c r="G78" i="3"/>
  <c r="G82" i="3"/>
  <c r="G86" i="3"/>
  <c r="G90" i="3"/>
  <c r="G94" i="3"/>
  <c r="G98" i="3"/>
  <c r="G102" i="3"/>
  <c r="G106" i="3"/>
  <c r="G110" i="3"/>
  <c r="G114" i="3"/>
  <c r="G118" i="3"/>
  <c r="G122" i="3"/>
  <c r="G126" i="3"/>
  <c r="G130" i="3"/>
  <c r="G134" i="3"/>
  <c r="G138" i="3"/>
  <c r="G142" i="3"/>
  <c r="G146" i="3"/>
  <c r="G150" i="3"/>
  <c r="G154" i="3"/>
  <c r="G158" i="3"/>
  <c r="G162" i="3"/>
  <c r="G166" i="3"/>
  <c r="G170" i="3"/>
  <c r="G174" i="3"/>
  <c r="G178" i="3"/>
  <c r="G182" i="3"/>
  <c r="G186" i="3"/>
  <c r="G190" i="3"/>
  <c r="G194" i="3"/>
  <c r="G198" i="3"/>
  <c r="G202" i="3"/>
  <c r="G206" i="3"/>
  <c r="G210" i="3"/>
  <c r="G214" i="3"/>
  <c r="G218" i="3"/>
  <c r="G222" i="3"/>
  <c r="G226" i="3"/>
  <c r="G230" i="3"/>
  <c r="G234" i="3"/>
  <c r="G238" i="3"/>
  <c r="G242" i="3"/>
  <c r="G246" i="3"/>
  <c r="G250" i="3"/>
  <c r="G254" i="3"/>
  <c r="G258" i="3"/>
  <c r="G262" i="3"/>
  <c r="G266" i="3"/>
  <c r="G270" i="3"/>
  <c r="G274" i="3"/>
  <c r="G278" i="3"/>
  <c r="G282" i="3"/>
  <c r="G286" i="3"/>
  <c r="G290" i="3"/>
  <c r="G294" i="3"/>
  <c r="G298" i="3"/>
  <c r="G302" i="3"/>
  <c r="G306" i="3"/>
  <c r="G310" i="3"/>
  <c r="G314" i="3"/>
  <c r="G318" i="3"/>
  <c r="G322" i="3"/>
  <c r="G326" i="3"/>
  <c r="G330" i="3"/>
  <c r="G334" i="3"/>
  <c r="G338" i="3"/>
  <c r="G342" i="3"/>
  <c r="G346" i="3"/>
  <c r="G350" i="3"/>
  <c r="G354" i="3"/>
  <c r="G358" i="3"/>
  <c r="G362" i="3"/>
  <c r="G11" i="3"/>
  <c r="G15" i="3"/>
  <c r="G19" i="3"/>
  <c r="G23" i="3"/>
  <c r="G27" i="3"/>
  <c r="G31" i="3"/>
  <c r="G35" i="3"/>
  <c r="G39" i="3"/>
  <c r="G43" i="3"/>
  <c r="G47" i="3"/>
  <c r="G51" i="3"/>
  <c r="G55" i="3"/>
  <c r="G59" i="3"/>
  <c r="G63" i="3"/>
  <c r="G67" i="3"/>
  <c r="G71" i="3"/>
  <c r="G75" i="3"/>
  <c r="G79" i="3"/>
  <c r="G83" i="3"/>
  <c r="G87" i="3"/>
  <c r="G91" i="3"/>
  <c r="G95" i="3"/>
  <c r="G99" i="3"/>
  <c r="G103" i="3"/>
  <c r="G107" i="3"/>
  <c r="G111" i="3"/>
  <c r="G115" i="3"/>
  <c r="G119" i="3"/>
  <c r="G123" i="3"/>
  <c r="G127" i="3"/>
  <c r="G131" i="3"/>
  <c r="G135" i="3"/>
  <c r="G139" i="3"/>
  <c r="G143" i="3"/>
  <c r="G147" i="3"/>
  <c r="G151" i="3"/>
  <c r="G155" i="3"/>
  <c r="G159" i="3"/>
  <c r="G163" i="3"/>
  <c r="G167" i="3"/>
  <c r="G171" i="3"/>
  <c r="G175" i="3"/>
  <c r="G179" i="3"/>
  <c r="G183" i="3"/>
  <c r="G187" i="3"/>
  <c r="G191" i="3"/>
  <c r="G195" i="3"/>
  <c r="G199" i="3"/>
  <c r="G203" i="3"/>
  <c r="G207" i="3"/>
  <c r="G211" i="3"/>
  <c r="G215" i="3"/>
  <c r="G219" i="3"/>
  <c r="G223" i="3"/>
  <c r="G227" i="3"/>
  <c r="G231" i="3"/>
  <c r="G235" i="3"/>
  <c r="G239" i="3"/>
  <c r="G243" i="3"/>
  <c r="G247" i="3"/>
  <c r="G251" i="3"/>
  <c r="G255" i="3"/>
  <c r="G259" i="3"/>
  <c r="G263" i="3"/>
  <c r="G267" i="3"/>
  <c r="G271" i="3"/>
  <c r="G275" i="3"/>
  <c r="G279" i="3"/>
  <c r="G283" i="3"/>
  <c r="G287" i="3"/>
  <c r="G291" i="3"/>
  <c r="G295" i="3"/>
  <c r="G299" i="3"/>
  <c r="G303" i="3"/>
  <c r="G307" i="3"/>
  <c r="G311" i="3"/>
  <c r="G315" i="3"/>
  <c r="G319" i="3"/>
  <c r="G323" i="3"/>
  <c r="G327" i="3"/>
  <c r="G331" i="3"/>
  <c r="G335" i="3"/>
  <c r="G339" i="3"/>
  <c r="G343" i="3"/>
  <c r="G347" i="3"/>
  <c r="G12" i="3"/>
  <c r="G16" i="3"/>
  <c r="G20" i="3"/>
  <c r="G24" i="3"/>
  <c r="G28" i="3"/>
  <c r="G32" i="3"/>
  <c r="G36" i="3"/>
  <c r="G40" i="3"/>
  <c r="G44" i="3"/>
  <c r="G48" i="3"/>
  <c r="G52" i="3"/>
  <c r="G56" i="3"/>
  <c r="G60" i="3"/>
  <c r="G64" i="3"/>
  <c r="G68" i="3"/>
  <c r="G72" i="3"/>
  <c r="G76" i="3"/>
  <c r="G80" i="3"/>
  <c r="G84" i="3"/>
  <c r="G88" i="3"/>
  <c r="G92" i="3"/>
  <c r="G96" i="3"/>
  <c r="G100" i="3"/>
  <c r="G104" i="3"/>
  <c r="G108" i="3"/>
  <c r="G112" i="3"/>
  <c r="G116" i="3"/>
  <c r="G120" i="3"/>
  <c r="G124" i="3"/>
  <c r="G128" i="3"/>
  <c r="G132" i="3"/>
  <c r="G136" i="3"/>
  <c r="G140" i="3"/>
  <c r="G144" i="3"/>
  <c r="G148" i="3"/>
  <c r="G152" i="3"/>
  <c r="G156" i="3"/>
  <c r="G160" i="3"/>
  <c r="G164" i="3"/>
  <c r="G168" i="3"/>
  <c r="G172" i="3"/>
  <c r="G176" i="3"/>
  <c r="G180" i="3"/>
  <c r="G184" i="3"/>
  <c r="G188" i="3"/>
  <c r="G192" i="3"/>
  <c r="G196" i="3"/>
  <c r="G200" i="3"/>
  <c r="G204" i="3"/>
  <c r="G208" i="3"/>
  <c r="G212" i="3"/>
  <c r="G216" i="3"/>
  <c r="G220" i="3"/>
  <c r="G224" i="3"/>
  <c r="G228" i="3"/>
  <c r="G232" i="3"/>
  <c r="G248" i="3"/>
  <c r="G264" i="3"/>
  <c r="G280" i="3"/>
  <c r="G293" i="3"/>
  <c r="G301" i="3"/>
  <c r="G309" i="3"/>
  <c r="G317" i="3"/>
  <c r="G325" i="3"/>
  <c r="G333" i="3"/>
  <c r="G341" i="3"/>
  <c r="G349" i="3"/>
  <c r="G355" i="3"/>
  <c r="G360" i="3"/>
  <c r="G292" i="3"/>
  <c r="G236" i="3"/>
  <c r="G252" i="3"/>
  <c r="G268" i="3"/>
  <c r="G284" i="3"/>
  <c r="G296" i="3"/>
  <c r="G304" i="3"/>
  <c r="G312" i="3"/>
  <c r="G320" i="3"/>
  <c r="G328" i="3"/>
  <c r="G336" i="3"/>
  <c r="G344" i="3"/>
  <c r="G351" i="3"/>
  <c r="G356" i="3"/>
  <c r="G361" i="3"/>
  <c r="G260" i="3"/>
  <c r="G300" i="3"/>
  <c r="G324" i="3"/>
  <c r="G340" i="3"/>
  <c r="G353" i="3"/>
  <c r="G240" i="3"/>
  <c r="G256" i="3"/>
  <c r="G272" i="3"/>
  <c r="G288" i="3"/>
  <c r="G297" i="3"/>
  <c r="G305" i="3"/>
  <c r="G313" i="3"/>
  <c r="G321" i="3"/>
  <c r="G329" i="3"/>
  <c r="G337" i="3"/>
  <c r="G345" i="3"/>
  <c r="G352" i="3"/>
  <c r="G357" i="3"/>
  <c r="G363" i="3"/>
  <c r="G244" i="3"/>
  <c r="G276" i="3"/>
  <c r="G308" i="3"/>
  <c r="G316" i="3"/>
  <c r="G332" i="3"/>
  <c r="G348" i="3"/>
  <c r="G359" i="3"/>
  <c r="H353" i="3"/>
  <c r="H301" i="3"/>
  <c r="H241" i="3"/>
  <c r="H189" i="3"/>
  <c r="H145" i="3"/>
  <c r="H89" i="3"/>
  <c r="H45" i="3"/>
  <c r="H360" i="3"/>
  <c r="H344" i="3"/>
  <c r="H328" i="3"/>
  <c r="H312" i="3"/>
  <c r="H296" i="3"/>
  <c r="H280" i="3"/>
  <c r="H264" i="3"/>
  <c r="H248" i="3"/>
  <c r="H232" i="3"/>
  <c r="H216" i="3"/>
  <c r="H200" i="3"/>
  <c r="H184" i="3"/>
  <c r="H168" i="3"/>
  <c r="H152" i="3"/>
  <c r="H136" i="3"/>
  <c r="H120" i="3"/>
  <c r="H104" i="3"/>
  <c r="H88" i="3"/>
  <c r="H72" i="3"/>
  <c r="H56" i="3"/>
  <c r="H40" i="3"/>
  <c r="H24" i="3"/>
  <c r="H357" i="3"/>
  <c r="H309" i="3"/>
  <c r="H253" i="3"/>
  <c r="H197" i="3"/>
  <c r="H141" i="3"/>
  <c r="H85" i="3"/>
  <c r="H41" i="3"/>
  <c r="H13" i="3"/>
  <c r="H351" i="3"/>
  <c r="H335" i="3"/>
  <c r="H319" i="3"/>
  <c r="H303" i="3"/>
  <c r="H287" i="3"/>
  <c r="H271" i="3"/>
  <c r="H255" i="3"/>
  <c r="H239" i="3"/>
  <c r="H223" i="3"/>
  <c r="H207" i="3"/>
  <c r="H191" i="3"/>
  <c r="H175" i="3"/>
  <c r="H159" i="3"/>
  <c r="H143" i="3"/>
  <c r="H127" i="3"/>
  <c r="H111" i="3"/>
  <c r="H95" i="3"/>
  <c r="H79" i="3"/>
  <c r="H325" i="3"/>
  <c r="H285" i="3"/>
  <c r="H257" i="3"/>
  <c r="H217" i="3"/>
  <c r="H169" i="3"/>
  <c r="H125" i="3"/>
  <c r="H93" i="3"/>
  <c r="H37" i="3"/>
  <c r="H350" i="3"/>
  <c r="H334" i="3"/>
  <c r="H318" i="3"/>
  <c r="H302" i="3"/>
  <c r="H286" i="3"/>
  <c r="H270" i="3"/>
  <c r="H254" i="3"/>
  <c r="H238" i="3"/>
  <c r="H222" i="3"/>
  <c r="H206" i="3"/>
  <c r="H190" i="3"/>
  <c r="H174" i="3"/>
  <c r="H158" i="3"/>
  <c r="H142" i="3"/>
  <c r="H126" i="3"/>
  <c r="H110" i="3"/>
  <c r="H94" i="3"/>
  <c r="H78" i="3"/>
  <c r="H62" i="3"/>
  <c r="H46" i="3"/>
  <c r="H30" i="3"/>
  <c r="H14" i="3"/>
  <c r="H67" i="3"/>
  <c r="H51" i="3"/>
  <c r="H35" i="3"/>
  <c r="H19" i="3"/>
  <c r="H341" i="3"/>
  <c r="H289" i="3"/>
  <c r="H229" i="3"/>
  <c r="H177" i="3"/>
  <c r="H133" i="3"/>
  <c r="H73" i="3"/>
  <c r="H29" i="3"/>
  <c r="H356" i="3"/>
  <c r="H340" i="3"/>
  <c r="H324" i="3"/>
  <c r="H308" i="3"/>
  <c r="H292" i="3"/>
  <c r="H276" i="3"/>
  <c r="H260" i="3"/>
  <c r="H244" i="3"/>
  <c r="H228" i="3"/>
  <c r="H212" i="3"/>
  <c r="H196" i="3"/>
  <c r="H180" i="3"/>
  <c r="H164" i="3"/>
  <c r="H148" i="3"/>
  <c r="H132" i="3"/>
  <c r="H116" i="3"/>
  <c r="H100" i="3"/>
  <c r="H84" i="3"/>
  <c r="H68" i="3"/>
  <c r="H52" i="3"/>
  <c r="H36" i="3"/>
  <c r="H20" i="3"/>
  <c r="H345" i="3"/>
  <c r="H297" i="3"/>
  <c r="H233" i="3"/>
  <c r="H185" i="3"/>
  <c r="H129" i="3"/>
  <c r="H77" i="3"/>
  <c r="H33" i="3"/>
  <c r="H363" i="3"/>
  <c r="H347" i="3"/>
  <c r="H331" i="3"/>
  <c r="H315" i="3"/>
  <c r="H299" i="3"/>
  <c r="H283" i="3"/>
  <c r="H267" i="3"/>
  <c r="H251" i="3"/>
  <c r="H235" i="3"/>
  <c r="H219" i="3"/>
  <c r="H203" i="3"/>
  <c r="H187" i="3"/>
  <c r="H171" i="3"/>
  <c r="H155" i="3"/>
  <c r="H139" i="3"/>
  <c r="H123" i="3"/>
  <c r="H107" i="3"/>
  <c r="H91" i="3"/>
  <c r="H361" i="3"/>
  <c r="H313" i="3"/>
  <c r="H277" i="3"/>
  <c r="H249" i="3"/>
  <c r="H205" i="3"/>
  <c r="H157" i="3"/>
  <c r="H117" i="3"/>
  <c r="H81" i="3"/>
  <c r="H362" i="3"/>
  <c r="H346" i="3"/>
  <c r="H330" i="3"/>
  <c r="H314" i="3"/>
  <c r="H298" i="3"/>
  <c r="H282" i="3"/>
  <c r="H266" i="3"/>
  <c r="H250" i="3"/>
  <c r="H234" i="3"/>
  <c r="H218" i="3"/>
  <c r="H202" i="3"/>
  <c r="H186" i="3"/>
  <c r="H170" i="3"/>
  <c r="H154" i="3"/>
  <c r="H138" i="3"/>
  <c r="H122" i="3"/>
  <c r="H106" i="3"/>
  <c r="H90" i="3"/>
  <c r="H74" i="3"/>
  <c r="H58" i="3"/>
  <c r="H42" i="3"/>
  <c r="H26" i="3"/>
  <c r="H10" i="3"/>
  <c r="H63" i="3"/>
  <c r="H47" i="3"/>
  <c r="H31" i="3"/>
  <c r="H15" i="3"/>
  <c r="H329" i="3"/>
  <c r="H261" i="3"/>
  <c r="H209" i="3"/>
  <c r="H165" i="3"/>
  <c r="H121" i="3"/>
  <c r="H61" i="3"/>
  <c r="H21" i="3"/>
  <c r="H352" i="3"/>
  <c r="H336" i="3"/>
  <c r="H320" i="3"/>
  <c r="H304" i="3"/>
  <c r="H288" i="3"/>
  <c r="H272" i="3"/>
  <c r="H256" i="3"/>
  <c r="H240" i="3"/>
  <c r="H224" i="3"/>
  <c r="H208" i="3"/>
  <c r="H192" i="3"/>
  <c r="H176" i="3"/>
  <c r="H160" i="3"/>
  <c r="H144" i="3"/>
  <c r="H128" i="3"/>
  <c r="H112" i="3"/>
  <c r="H96" i="3"/>
  <c r="H80" i="3"/>
  <c r="H64" i="3"/>
  <c r="H48" i="3"/>
  <c r="H32" i="3"/>
  <c r="H16" i="3"/>
  <c r="H333" i="3"/>
  <c r="H281" i="3"/>
  <c r="H221" i="3"/>
  <c r="H173" i="3"/>
  <c r="H113" i="3"/>
  <c r="H65" i="3"/>
  <c r="H25" i="3"/>
  <c r="H359" i="3"/>
  <c r="H343" i="3"/>
  <c r="H327" i="3"/>
  <c r="H311" i="3"/>
  <c r="H295" i="3"/>
  <c r="H279" i="3"/>
  <c r="H263" i="3"/>
  <c r="H247" i="3"/>
  <c r="H231" i="3"/>
  <c r="H215" i="3"/>
  <c r="H199" i="3"/>
  <c r="H183" i="3"/>
  <c r="H167" i="3"/>
  <c r="H151" i="3"/>
  <c r="H135" i="3"/>
  <c r="H119" i="3"/>
  <c r="H103" i="3"/>
  <c r="H87" i="3"/>
  <c r="H349" i="3"/>
  <c r="H305" i="3"/>
  <c r="H273" i="3"/>
  <c r="H237" i="3"/>
  <c r="H193" i="3"/>
  <c r="H149" i="3"/>
  <c r="H105" i="3"/>
  <c r="H69" i="3"/>
  <c r="H358" i="3"/>
  <c r="H342" i="3"/>
  <c r="H326" i="3"/>
  <c r="H310" i="3"/>
  <c r="H294" i="3"/>
  <c r="H278" i="3"/>
  <c r="H262" i="3"/>
  <c r="H246" i="3"/>
  <c r="H230" i="3"/>
  <c r="H214" i="3"/>
  <c r="H198" i="3"/>
  <c r="H182" i="3"/>
  <c r="H166" i="3"/>
  <c r="H150" i="3"/>
  <c r="H134" i="3"/>
  <c r="H118" i="3"/>
  <c r="H102" i="3"/>
  <c r="H86" i="3"/>
  <c r="H70" i="3"/>
  <c r="H54" i="3"/>
  <c r="H38" i="3"/>
  <c r="H22" i="3"/>
  <c r="H75" i="3"/>
  <c r="H59" i="3"/>
  <c r="H43" i="3"/>
  <c r="H27" i="3"/>
  <c r="H11" i="3"/>
  <c r="H317" i="3"/>
  <c r="H245" i="3"/>
  <c r="H201" i="3"/>
  <c r="H161" i="3"/>
  <c r="H109" i="3"/>
  <c r="H49" i="3"/>
  <c r="H9" i="3"/>
  <c r="H348" i="3"/>
  <c r="H332" i="3"/>
  <c r="H316" i="3"/>
  <c r="H300" i="3"/>
  <c r="H284" i="3"/>
  <c r="H268" i="3"/>
  <c r="H252" i="3"/>
  <c r="H236" i="3"/>
  <c r="H220" i="3"/>
  <c r="H204" i="3"/>
  <c r="H188" i="3"/>
  <c r="H172" i="3"/>
  <c r="H156" i="3"/>
  <c r="H140" i="3"/>
  <c r="H124" i="3"/>
  <c r="H108" i="3"/>
  <c r="H92" i="3"/>
  <c r="H76" i="3"/>
  <c r="H60" i="3"/>
  <c r="H44" i="3"/>
  <c r="H28" i="3"/>
  <c r="H12" i="3"/>
  <c r="H321" i="3"/>
  <c r="H269" i="3"/>
  <c r="H213" i="3"/>
  <c r="H153" i="3"/>
  <c r="H101" i="3"/>
  <c r="H57" i="3"/>
  <c r="H17" i="3"/>
  <c r="H355" i="3"/>
  <c r="H339" i="3"/>
  <c r="H323" i="3"/>
  <c r="H307" i="3"/>
  <c r="H291" i="3"/>
  <c r="H275" i="3"/>
  <c r="H259" i="3"/>
  <c r="H243" i="3"/>
  <c r="H227" i="3"/>
  <c r="H211" i="3"/>
  <c r="H195" i="3"/>
  <c r="H179" i="3"/>
  <c r="H163" i="3"/>
  <c r="H147" i="3"/>
  <c r="H131" i="3"/>
  <c r="H115" i="3"/>
  <c r="H99" i="3"/>
  <c r="H83" i="3"/>
  <c r="H337" i="3"/>
  <c r="H293" i="3"/>
  <c r="H265" i="3"/>
  <c r="H225" i="3"/>
  <c r="H181" i="3"/>
  <c r="H137" i="3"/>
  <c r="H97" i="3"/>
  <c r="H53" i="3"/>
  <c r="H354" i="3"/>
  <c r="H338" i="3"/>
  <c r="H322" i="3"/>
  <c r="H306" i="3"/>
  <c r="H290" i="3"/>
  <c r="H274" i="3"/>
  <c r="H258" i="3"/>
  <c r="H242" i="3"/>
  <c r="H226" i="3"/>
  <c r="H210" i="3"/>
  <c r="H194" i="3"/>
  <c r="H178" i="3"/>
  <c r="H162" i="3"/>
  <c r="H146" i="3"/>
  <c r="H130" i="3"/>
  <c r="H114" i="3"/>
  <c r="H98" i="3"/>
  <c r="H82" i="3"/>
  <c r="H66" i="3"/>
  <c r="H50" i="3"/>
  <c r="H34" i="3"/>
  <c r="H18" i="3"/>
  <c r="H71" i="3"/>
  <c r="H55" i="3"/>
  <c r="H39" i="3"/>
  <c r="H23" i="3"/>
  <c r="F8" i="3"/>
  <c r="F349" i="3"/>
  <c r="F269" i="3"/>
  <c r="F197" i="3"/>
  <c r="F137" i="3"/>
  <c r="F73" i="3"/>
  <c r="F301" i="3"/>
  <c r="F241" i="3"/>
  <c r="F193" i="3"/>
  <c r="F149" i="3"/>
  <c r="F109" i="3"/>
  <c r="F69" i="3"/>
  <c r="F336" i="3"/>
  <c r="F304" i="3"/>
  <c r="F272" i="3"/>
  <c r="F252" i="3"/>
  <c r="F232" i="3"/>
  <c r="F313" i="3"/>
  <c r="F245" i="3"/>
  <c r="F189" i="3"/>
  <c r="F145" i="3"/>
  <c r="F97" i="3"/>
  <c r="F356" i="3"/>
  <c r="F324" i="3"/>
  <c r="F296" i="3"/>
  <c r="F248" i="3"/>
  <c r="F351" i="3"/>
  <c r="F335" i="3"/>
  <c r="F319" i="3"/>
  <c r="F303" i="3"/>
  <c r="F287" i="3"/>
  <c r="F271" i="3"/>
  <c r="F333" i="3"/>
  <c r="F277" i="3"/>
  <c r="F209" i="3"/>
  <c r="F350" i="3"/>
  <c r="F334" i="3"/>
  <c r="F318" i="3"/>
  <c r="F302" i="3"/>
  <c r="F286" i="3"/>
  <c r="F270" i="3"/>
  <c r="F254" i="3"/>
  <c r="F238" i="3"/>
  <c r="F222" i="3"/>
  <c r="F206" i="3"/>
  <c r="F190" i="3"/>
  <c r="F174" i="3"/>
  <c r="F158" i="3"/>
  <c r="F142" i="3"/>
  <c r="F126" i="3"/>
  <c r="F110" i="3"/>
  <c r="F94" i="3"/>
  <c r="F78" i="3"/>
  <c r="F62" i="3"/>
  <c r="F46" i="3"/>
  <c r="F30" i="3"/>
  <c r="F61" i="3"/>
  <c r="F45" i="3"/>
  <c r="F29" i="3"/>
  <c r="F13" i="3"/>
  <c r="F220" i="3"/>
  <c r="F204" i="3"/>
  <c r="F188" i="3"/>
  <c r="F172" i="3"/>
  <c r="F156" i="3"/>
  <c r="F140" i="3"/>
  <c r="F124" i="3"/>
  <c r="F108" i="3"/>
  <c r="F92" i="3"/>
  <c r="F76" i="3"/>
  <c r="F60" i="3"/>
  <c r="F44" i="3"/>
  <c r="F28" i="3"/>
  <c r="F12" i="3"/>
  <c r="F251" i="3"/>
  <c r="F235" i="3"/>
  <c r="F219" i="3"/>
  <c r="F203" i="3"/>
  <c r="F187" i="3"/>
  <c r="F171" i="3"/>
  <c r="F155" i="3"/>
  <c r="F139" i="3"/>
  <c r="F123" i="3"/>
  <c r="F107" i="3"/>
  <c r="F91" i="3"/>
  <c r="F75" i="3"/>
  <c r="F59" i="3"/>
  <c r="F43" i="3"/>
  <c r="F27" i="3"/>
  <c r="F11" i="3"/>
  <c r="F325" i="3"/>
  <c r="F249" i="3"/>
  <c r="F181" i="3"/>
  <c r="F121" i="3"/>
  <c r="F357" i="3"/>
  <c r="F285" i="3"/>
  <c r="F225" i="3"/>
  <c r="F185" i="3"/>
  <c r="F141" i="3"/>
  <c r="F101" i="3"/>
  <c r="F360" i="3"/>
  <c r="F328" i="3"/>
  <c r="F292" i="3"/>
  <c r="F264" i="3"/>
  <c r="F244" i="3"/>
  <c r="F361" i="3"/>
  <c r="F297" i="3"/>
  <c r="F229" i="3"/>
  <c r="F177" i="3"/>
  <c r="F133" i="3"/>
  <c r="F85" i="3"/>
  <c r="F348" i="3"/>
  <c r="F316" i="3"/>
  <c r="F288" i="3"/>
  <c r="F363" i="3"/>
  <c r="F347" i="3"/>
  <c r="F331" i="3"/>
  <c r="F315" i="3"/>
  <c r="F299" i="3"/>
  <c r="F283" i="3"/>
  <c r="F267" i="3"/>
  <c r="F317" i="3"/>
  <c r="F265" i="3"/>
  <c r="F362" i="3"/>
  <c r="F346" i="3"/>
  <c r="F330" i="3"/>
  <c r="F314" i="3"/>
  <c r="F298" i="3"/>
  <c r="F282" i="3"/>
  <c r="F266" i="3"/>
  <c r="F250" i="3"/>
  <c r="F234" i="3"/>
  <c r="F218" i="3"/>
  <c r="F202" i="3"/>
  <c r="F186" i="3"/>
  <c r="F170" i="3"/>
  <c r="F154" i="3"/>
  <c r="F138" i="3"/>
  <c r="F122" i="3"/>
  <c r="F106" i="3"/>
  <c r="F90" i="3"/>
  <c r="F74" i="3"/>
  <c r="F58" i="3"/>
  <c r="F42" i="3"/>
  <c r="F26" i="3"/>
  <c r="F57" i="3"/>
  <c r="F41" i="3"/>
  <c r="F25" i="3"/>
  <c r="F9" i="3"/>
  <c r="F216" i="3"/>
  <c r="F200" i="3"/>
  <c r="F184" i="3"/>
  <c r="F168" i="3"/>
  <c r="F152" i="3"/>
  <c r="F136" i="3"/>
  <c r="F120" i="3"/>
  <c r="F104" i="3"/>
  <c r="F88" i="3"/>
  <c r="F72" i="3"/>
  <c r="F56" i="3"/>
  <c r="F40" i="3"/>
  <c r="F24" i="3"/>
  <c r="F263" i="3"/>
  <c r="F247" i="3"/>
  <c r="F231" i="3"/>
  <c r="F215" i="3"/>
  <c r="F199" i="3"/>
  <c r="F183" i="3"/>
  <c r="F167" i="3"/>
  <c r="F151" i="3"/>
  <c r="F135" i="3"/>
  <c r="F119" i="3"/>
  <c r="F103" i="3"/>
  <c r="F87" i="3"/>
  <c r="F71" i="3"/>
  <c r="F55" i="3"/>
  <c r="F39" i="3"/>
  <c r="F23" i="3"/>
  <c r="F14" i="3"/>
  <c r="F289" i="3"/>
  <c r="F153" i="3"/>
  <c r="F93" i="3"/>
  <c r="F321" i="3"/>
  <c r="F257" i="3"/>
  <c r="F201" i="3"/>
  <c r="F161" i="3"/>
  <c r="F117" i="3"/>
  <c r="F81" i="3"/>
  <c r="F344" i="3"/>
  <c r="F312" i="3"/>
  <c r="F280" i="3"/>
  <c r="F256" i="3"/>
  <c r="F236" i="3"/>
  <c r="F329" i="3"/>
  <c r="F261" i="3"/>
  <c r="F205" i="3"/>
  <c r="F157" i="3"/>
  <c r="F113" i="3"/>
  <c r="F65" i="3"/>
  <c r="F332" i="3"/>
  <c r="F300" i="3"/>
  <c r="F268" i="3"/>
  <c r="F355" i="3"/>
  <c r="F339" i="3"/>
  <c r="F323" i="3"/>
  <c r="F307" i="3"/>
  <c r="F291" i="3"/>
  <c r="F275" i="3"/>
  <c r="F341" i="3"/>
  <c r="F293" i="3"/>
  <c r="F237" i="3"/>
  <c r="F354" i="3"/>
  <c r="F338" i="3"/>
  <c r="F322" i="3"/>
  <c r="F306" i="3"/>
  <c r="F290" i="3"/>
  <c r="F274" i="3"/>
  <c r="F258" i="3"/>
  <c r="F242" i="3"/>
  <c r="F226" i="3"/>
  <c r="F210" i="3"/>
  <c r="F194" i="3"/>
  <c r="F178" i="3"/>
  <c r="F162" i="3"/>
  <c r="F146" i="3"/>
  <c r="F130" i="3"/>
  <c r="F114" i="3"/>
  <c r="F98" i="3"/>
  <c r="F82" i="3"/>
  <c r="F66" i="3"/>
  <c r="F50" i="3"/>
  <c r="F34" i="3"/>
  <c r="F18" i="3"/>
  <c r="F49" i="3"/>
  <c r="F33" i="3"/>
  <c r="F224" i="3"/>
  <c r="F208" i="3"/>
  <c r="F192" i="3"/>
  <c r="F176" i="3"/>
  <c r="F160" i="3"/>
  <c r="F144" i="3"/>
  <c r="F128" i="3"/>
  <c r="F112" i="3"/>
  <c r="F96" i="3"/>
  <c r="F80" i="3"/>
  <c r="F64" i="3"/>
  <c r="F48" i="3"/>
  <c r="F32" i="3"/>
  <c r="F16" i="3"/>
  <c r="F255" i="3"/>
  <c r="F239" i="3"/>
  <c r="F223" i="3"/>
  <c r="F191" i="3"/>
  <c r="F175" i="3"/>
  <c r="F159" i="3"/>
  <c r="F143" i="3"/>
  <c r="F127" i="3"/>
  <c r="F111" i="3"/>
  <c r="F79" i="3"/>
  <c r="F63" i="3"/>
  <c r="F309" i="3"/>
  <c r="F233" i="3"/>
  <c r="F165" i="3"/>
  <c r="F105" i="3"/>
  <c r="F337" i="3"/>
  <c r="F273" i="3"/>
  <c r="F213" i="3"/>
  <c r="F173" i="3"/>
  <c r="F129" i="3"/>
  <c r="F89" i="3"/>
  <c r="F352" i="3"/>
  <c r="F320" i="3"/>
  <c r="F284" i="3"/>
  <c r="F260" i="3"/>
  <c r="F240" i="3"/>
  <c r="F345" i="3"/>
  <c r="F281" i="3"/>
  <c r="F221" i="3"/>
  <c r="F169" i="3"/>
  <c r="F125" i="3"/>
  <c r="F77" i="3"/>
  <c r="F340" i="3"/>
  <c r="F308" i="3"/>
  <c r="F276" i="3"/>
  <c r="F359" i="3"/>
  <c r="F343" i="3"/>
  <c r="F327" i="3"/>
  <c r="F311" i="3"/>
  <c r="F295" i="3"/>
  <c r="F279" i="3"/>
  <c r="F353" i="3"/>
  <c r="F305" i="3"/>
  <c r="F253" i="3"/>
  <c r="F358" i="3"/>
  <c r="F342" i="3"/>
  <c r="F326" i="3"/>
  <c r="F310" i="3"/>
  <c r="F294" i="3"/>
  <c r="F278" i="3"/>
  <c r="F262" i="3"/>
  <c r="F246" i="3"/>
  <c r="F230" i="3"/>
  <c r="F214" i="3"/>
  <c r="F198" i="3"/>
  <c r="F182" i="3"/>
  <c r="F166" i="3"/>
  <c r="F150" i="3"/>
  <c r="F134" i="3"/>
  <c r="F118" i="3"/>
  <c r="F102" i="3"/>
  <c r="F86" i="3"/>
  <c r="F70" i="3"/>
  <c r="F54" i="3"/>
  <c r="F38" i="3"/>
  <c r="F22" i="3"/>
  <c r="F53" i="3"/>
  <c r="F37" i="3"/>
  <c r="F21" i="3"/>
  <c r="F228" i="3"/>
  <c r="F212" i="3"/>
  <c r="F196" i="3"/>
  <c r="F180" i="3"/>
  <c r="F164" i="3"/>
  <c r="F148" i="3"/>
  <c r="F132" i="3"/>
  <c r="F116" i="3"/>
  <c r="F100" i="3"/>
  <c r="F84" i="3"/>
  <c r="F68" i="3"/>
  <c r="F52" i="3"/>
  <c r="F36" i="3"/>
  <c r="F20" i="3"/>
  <c r="F259" i="3"/>
  <c r="F243" i="3"/>
  <c r="F227" i="3"/>
  <c r="F211" i="3"/>
  <c r="F195" i="3"/>
  <c r="F179" i="3"/>
  <c r="F163" i="3"/>
  <c r="F147" i="3"/>
  <c r="F131" i="3"/>
  <c r="F115" i="3"/>
  <c r="F99" i="3"/>
  <c r="F83" i="3"/>
  <c r="F67" i="3"/>
  <c r="F51" i="3"/>
  <c r="F35" i="3"/>
  <c r="F19" i="3"/>
  <c r="F10" i="3"/>
  <c r="F217" i="3"/>
  <c r="F17" i="3"/>
  <c r="F207" i="3"/>
  <c r="F95" i="3"/>
  <c r="F47" i="3"/>
  <c r="F31" i="3"/>
  <c r="F15" i="3"/>
  <c r="G363" i="1"/>
  <c r="H361" i="1"/>
  <c r="H358" i="1"/>
  <c r="G355" i="1"/>
  <c r="G353" i="1"/>
  <c r="G350" i="1"/>
  <c r="G343" i="1"/>
  <c r="H338" i="1"/>
  <c r="G323" i="1"/>
  <c r="G321" i="1"/>
  <c r="G302" i="1"/>
  <c r="G299" i="1"/>
  <c r="H282" i="1"/>
  <c r="G274" i="1"/>
  <c r="F363" i="1"/>
  <c r="F361" i="1"/>
  <c r="F358" i="1"/>
  <c r="G351" i="1"/>
  <c r="G331" i="1"/>
  <c r="G314" i="1"/>
  <c r="G306" i="1"/>
  <c r="G290" i="1"/>
  <c r="G270" i="1"/>
  <c r="G267" i="1"/>
  <c r="G252" i="1"/>
  <c r="G232" i="1"/>
  <c r="G208" i="1"/>
  <c r="F191" i="1"/>
  <c r="G188" i="1"/>
  <c r="G162" i="1"/>
  <c r="F157" i="1"/>
  <c r="G154" i="1"/>
  <c r="G143" i="1"/>
  <c r="G359" i="1"/>
  <c r="G346" i="1"/>
  <c r="H344" i="1"/>
  <c r="G336" i="1"/>
  <c r="G334" i="1"/>
  <c r="G329" i="1"/>
  <c r="H322" i="1"/>
  <c r="H298" i="1"/>
  <c r="H275" i="1"/>
  <c r="G265" i="1"/>
  <c r="G260" i="1"/>
  <c r="H228" i="1"/>
  <c r="H220" i="1"/>
  <c r="H212" i="1"/>
  <c r="H204" i="1"/>
  <c r="G197" i="1"/>
  <c r="H182" i="1"/>
  <c r="H174" i="1"/>
  <c r="G166" i="1"/>
  <c r="G159" i="1"/>
  <c r="G140" i="1"/>
  <c r="H131" i="1"/>
  <c r="H123" i="1"/>
  <c r="G119" i="1"/>
  <c r="G112" i="1"/>
  <c r="G362" i="1"/>
  <c r="G354" i="1"/>
  <c r="G344" i="1"/>
  <c r="G322" i="1"/>
  <c r="G298" i="1"/>
  <c r="G278" i="1"/>
  <c r="G275" i="1"/>
  <c r="F362" i="1"/>
  <c r="G360" i="1"/>
  <c r="G342" i="1"/>
  <c r="G337" i="1"/>
  <c r="G330" i="1"/>
  <c r="G315" i="1"/>
  <c r="G313" i="1"/>
  <c r="G307" i="1"/>
  <c r="G294" i="1"/>
  <c r="G291" i="1"/>
  <c r="G289" i="1"/>
  <c r="G266" i="1"/>
  <c r="G251" i="1"/>
  <c r="G248" i="1"/>
  <c r="G235" i="1"/>
  <c r="G233" i="1"/>
  <c r="G189" i="1"/>
  <c r="G187" i="1"/>
  <c r="G144" i="1"/>
  <c r="G135" i="1"/>
  <c r="G128" i="1"/>
  <c r="G125" i="1"/>
  <c r="H351" i="1"/>
  <c r="H343" i="1"/>
  <c r="F321" i="1"/>
  <c r="G312" i="1"/>
  <c r="F302" i="1"/>
  <c r="F298" i="1"/>
  <c r="F293" i="1"/>
  <c r="H289" i="1"/>
  <c r="F275" i="1"/>
  <c r="G244" i="1"/>
  <c r="H240" i="1"/>
  <c r="H227" i="1"/>
  <c r="H224" i="1"/>
  <c r="F221" i="1"/>
  <c r="F335" i="1"/>
  <c r="F330" i="1"/>
  <c r="H297" i="1"/>
  <c r="G283" i="1"/>
  <c r="F278" i="1"/>
  <c r="H274" i="1"/>
  <c r="F262" i="1"/>
  <c r="H247" i="1"/>
  <c r="G236" i="1"/>
  <c r="G220" i="1"/>
  <c r="F217" i="1"/>
  <c r="F204" i="1"/>
  <c r="H198" i="1"/>
  <c r="H188" i="1"/>
  <c r="G181" i="1"/>
  <c r="F178" i="1"/>
  <c r="G174" i="1"/>
  <c r="G171" i="1"/>
  <c r="H164" i="1"/>
  <c r="F153" i="1"/>
  <c r="H139" i="1"/>
  <c r="G136" i="1"/>
  <c r="F133" i="1"/>
  <c r="G114" i="1"/>
  <c r="G111" i="1"/>
  <c r="G99" i="1"/>
  <c r="F88" i="1"/>
  <c r="F80" i="1"/>
  <c r="F52" i="1"/>
  <c r="G44" i="1"/>
  <c r="F42" i="1"/>
  <c r="F37" i="1"/>
  <c r="G35" i="1"/>
  <c r="G27" i="1"/>
  <c r="G361" i="1"/>
  <c r="G358" i="1"/>
  <c r="H353" i="1"/>
  <c r="H350" i="1"/>
  <c r="H342" i="1"/>
  <c r="G338" i="1"/>
  <c r="F323" i="1"/>
  <c r="F319" i="1"/>
  <c r="H314" i="1"/>
  <c r="G310" i="1"/>
  <c r="F300" i="1"/>
  <c r="H291" i="1"/>
  <c r="F288" i="1"/>
  <c r="F274" i="1"/>
  <c r="F268" i="1"/>
  <c r="F254" i="1"/>
  <c r="G243" i="1"/>
  <c r="H239" i="1"/>
  <c r="F229" i="1"/>
  <c r="G223" i="1"/>
  <c r="F220" i="1"/>
  <c r="G213" i="1"/>
  <c r="H210" i="1"/>
  <c r="F207" i="1"/>
  <c r="F198" i="1"/>
  <c r="F181" i="1"/>
  <c r="F174" i="1"/>
  <c r="F164" i="1"/>
  <c r="H160" i="1"/>
  <c r="G148" i="1"/>
  <c r="H145" i="1"/>
  <c r="G139" i="1"/>
  <c r="H130" i="1"/>
  <c r="F127" i="1"/>
  <c r="G123" i="1"/>
  <c r="G120" i="1"/>
  <c r="F114" i="1"/>
  <c r="G108" i="1"/>
  <c r="G91" i="1"/>
  <c r="G83" i="1"/>
  <c r="F72" i="1"/>
  <c r="F69" i="1"/>
  <c r="G67" i="1"/>
  <c r="F49" i="1"/>
  <c r="F44" i="1"/>
  <c r="F35" i="1"/>
  <c r="F27" i="1"/>
  <c r="G23" i="1"/>
  <c r="G21" i="1"/>
  <c r="F15" i="1"/>
  <c r="G12" i="1"/>
  <c r="F353" i="1"/>
  <c r="F350" i="1"/>
  <c r="G345" i="1"/>
  <c r="F342" i="1"/>
  <c r="G305" i="1"/>
  <c r="F291" i="1"/>
  <c r="G282" i="1"/>
  <c r="I282" i="1" s="1"/>
  <c r="L282" i="1" s="1"/>
  <c r="F277" i="1"/>
  <c r="G261" i="1"/>
  <c r="F250" i="1"/>
  <c r="F239" i="1"/>
  <c r="G225" i="1"/>
  <c r="F223" i="1"/>
  <c r="H216" i="1"/>
  <c r="F213" i="1"/>
  <c r="H203" i="1"/>
  <c r="H200" i="1"/>
  <c r="G191" i="1"/>
  <c r="H170" i="1"/>
  <c r="F160" i="1"/>
  <c r="F139" i="1"/>
  <c r="H132" i="1"/>
  <c r="G130" i="1"/>
  <c r="F123" i="1"/>
  <c r="G103" i="1"/>
  <c r="G75" i="1"/>
  <c r="G59" i="1"/>
  <c r="G56" i="1"/>
  <c r="G53" i="1"/>
  <c r="G46" i="1"/>
  <c r="H360" i="1"/>
  <c r="H337" i="1"/>
  <c r="F322" i="1"/>
  <c r="G318" i="1"/>
  <c r="H313" i="1"/>
  <c r="H299" i="1"/>
  <c r="H264" i="1"/>
  <c r="H235" i="1"/>
  <c r="G228" i="1"/>
  <c r="I228" i="1" s="1"/>
  <c r="L228" i="1" s="1"/>
  <c r="F225" i="1"/>
  <c r="H219" i="1"/>
  <c r="G216" i="1"/>
  <c r="G203" i="1"/>
  <c r="G200" i="1"/>
  <c r="G193" i="1"/>
  <c r="F355" i="1"/>
  <c r="F348" i="1"/>
  <c r="H321" i="1"/>
  <c r="I321" i="1" s="1"/>
  <c r="L321" i="1" s="1"/>
  <c r="F307" i="1"/>
  <c r="F264" i="1"/>
  <c r="G256" i="1"/>
  <c r="H244" i="1"/>
  <c r="G237" i="1"/>
  <c r="F231" i="1"/>
  <c r="F219" i="1"/>
  <c r="F212" i="1"/>
  <c r="F205" i="1"/>
  <c r="G196" i="1"/>
  <c r="H186" i="1"/>
  <c r="F182" i="1"/>
  <c r="G175" i="1"/>
  <c r="F173" i="1"/>
  <c r="G165" i="1"/>
  <c r="F147" i="1"/>
  <c r="G115" i="1"/>
  <c r="G107" i="1"/>
  <c r="H104" i="1"/>
  <c r="G102" i="1"/>
  <c r="G92" i="1"/>
  <c r="G43" i="1"/>
  <c r="G22" i="1"/>
  <c r="G20" i="1"/>
  <c r="G219" i="1"/>
  <c r="I219" i="1" s="1"/>
  <c r="L219" i="1" s="1"/>
  <c r="H115" i="1"/>
  <c r="F343" i="1"/>
  <c r="H161" i="1"/>
  <c r="F115" i="1"/>
  <c r="F87" i="1"/>
  <c r="F60" i="1"/>
  <c r="H44" i="1"/>
  <c r="H34" i="1"/>
  <c r="G24" i="1"/>
  <c r="F132" i="1"/>
  <c r="H110" i="1"/>
  <c r="G79" i="1"/>
  <c r="G63" i="1"/>
  <c r="H51" i="1"/>
  <c r="F90" i="1"/>
  <c r="F59" i="1"/>
  <c r="G37" i="1"/>
  <c r="G86" i="1"/>
  <c r="F54" i="1"/>
  <c r="F354" i="1"/>
  <c r="F337" i="1"/>
  <c r="H330" i="1"/>
  <c r="F315" i="1"/>
  <c r="F289" i="1"/>
  <c r="F276" i="1"/>
  <c r="F269" i="1"/>
  <c r="F235" i="1"/>
  <c r="H165" i="1"/>
  <c r="G71" i="1"/>
  <c r="F360" i="1"/>
  <c r="G347" i="1"/>
  <c r="F294" i="1"/>
  <c r="G240" i="1"/>
  <c r="F228" i="1"/>
  <c r="F201" i="1"/>
  <c r="F190" i="1"/>
  <c r="F185" i="1"/>
  <c r="F165" i="1"/>
  <c r="F149" i="1"/>
  <c r="F140" i="1"/>
  <c r="H135" i="1"/>
  <c r="F128" i="1"/>
  <c r="H118" i="1"/>
  <c r="F110" i="1"/>
  <c r="F102" i="1"/>
  <c r="F75" i="1"/>
  <c r="H47" i="1"/>
  <c r="F341" i="1"/>
  <c r="H281" i="1"/>
  <c r="F222" i="1"/>
  <c r="F216" i="1"/>
  <c r="F211" i="1"/>
  <c r="F179" i="1"/>
  <c r="F175" i="1"/>
  <c r="G170" i="1"/>
  <c r="F159" i="1"/>
  <c r="F135" i="1"/>
  <c r="G131" i="1"/>
  <c r="F118" i="1"/>
  <c r="H113" i="1"/>
  <c r="F86" i="1"/>
  <c r="F82" i="1"/>
  <c r="F78" i="1"/>
  <c r="F70" i="1"/>
  <c r="F66" i="1"/>
  <c r="F62" i="1"/>
  <c r="G47" i="1"/>
  <c r="H43" i="1"/>
  <c r="F39" i="1"/>
  <c r="H36" i="1"/>
  <c r="H14" i="1"/>
  <c r="F313" i="1"/>
  <c r="F299" i="1"/>
  <c r="F227" i="1"/>
  <c r="F189" i="1"/>
  <c r="F113" i="1"/>
  <c r="F89" i="1"/>
  <c r="G352" i="1"/>
  <c r="H306" i="1"/>
  <c r="F193" i="1"/>
  <c r="F131" i="1"/>
  <c r="F109" i="1"/>
  <c r="G286" i="1"/>
  <c r="G259" i="1"/>
  <c r="G204" i="1"/>
  <c r="I204" i="1" s="1"/>
  <c r="L204" i="1" s="1"/>
  <c r="H178" i="1"/>
  <c r="G158" i="1"/>
  <c r="G147" i="1"/>
  <c r="H143" i="1"/>
  <c r="F138" i="1"/>
  <c r="F121" i="1"/>
  <c r="G104" i="1"/>
  <c r="G100" i="1"/>
  <c r="F81" i="1"/>
  <c r="F77" i="1"/>
  <c r="F73" i="1"/>
  <c r="F65" i="1"/>
  <c r="F46" i="1"/>
  <c r="G38" i="1"/>
  <c r="F28" i="1"/>
  <c r="G25" i="1"/>
  <c r="F22" i="1"/>
  <c r="F17" i="1"/>
  <c r="F230" i="1"/>
  <c r="G192" i="1"/>
  <c r="H173" i="1"/>
  <c r="F146" i="1"/>
  <c r="G68" i="1"/>
  <c r="G60" i="1"/>
  <c r="F31" i="1"/>
  <c r="G224" i="1"/>
  <c r="G132" i="1"/>
  <c r="F119" i="1"/>
  <c r="F76" i="1"/>
  <c r="F40" i="1"/>
  <c r="H27" i="1"/>
  <c r="F16" i="1"/>
  <c r="G212" i="1"/>
  <c r="F95" i="1"/>
  <c r="F344" i="1"/>
  <c r="G339" i="1"/>
  <c r="H251" i="1"/>
  <c r="H214" i="1"/>
  <c r="G209" i="1"/>
  <c r="H192" i="1"/>
  <c r="G182" i="1"/>
  <c r="G178" i="1"/>
  <c r="F158" i="1"/>
  <c r="F130" i="1"/>
  <c r="F104" i="1"/>
  <c r="F100" i="1"/>
  <c r="F96" i="1"/>
  <c r="H52" i="1"/>
  <c r="F38" i="1"/>
  <c r="H35" i="1"/>
  <c r="G31" i="1"/>
  <c r="H290" i="1"/>
  <c r="G264" i="1"/>
  <c r="H236" i="1"/>
  <c r="F203" i="1"/>
  <c r="F151" i="1"/>
  <c r="G87" i="1"/>
  <c r="G84" i="1"/>
  <c r="G76" i="1"/>
  <c r="G52" i="1"/>
  <c r="G48" i="1"/>
  <c r="H16" i="1"/>
  <c r="H208" i="1"/>
  <c r="H181" i="1"/>
  <c r="F141" i="1"/>
  <c r="F124" i="1"/>
  <c r="G95" i="1"/>
  <c r="F48" i="1"/>
  <c r="H37" i="1"/>
  <c r="H99" i="1"/>
  <c r="F34" i="1"/>
  <c r="G51" i="1"/>
  <c r="H39" i="1"/>
  <c r="F50" i="1"/>
  <c r="F43" i="1"/>
  <c r="G36" i="1"/>
  <c r="F10" i="1"/>
  <c r="G28" i="1"/>
  <c r="H22" i="1"/>
  <c r="F14" i="1"/>
  <c r="F53" i="1"/>
  <c r="F58" i="1"/>
  <c r="F11" i="1"/>
  <c r="F187" i="1"/>
  <c r="F92" i="1"/>
  <c r="F12" i="1"/>
  <c r="H31" i="1"/>
  <c r="F257" i="1"/>
  <c r="F120" i="1"/>
  <c r="H28" i="1"/>
  <c r="H108" i="1"/>
  <c r="F134" i="1"/>
  <c r="F318" i="1"/>
  <c r="G172" i="1"/>
  <c r="H197" i="1"/>
  <c r="F45" i="1"/>
  <c r="G304" i="1"/>
  <c r="G61" i="1"/>
  <c r="F126" i="1"/>
  <c r="H232" i="1"/>
  <c r="G122" i="1"/>
  <c r="F144" i="1"/>
  <c r="H359" i="1"/>
  <c r="F98" i="1"/>
  <c r="G234" i="1"/>
  <c r="F67" i="1"/>
  <c r="G180" i="1"/>
  <c r="H249" i="1"/>
  <c r="F256" i="1"/>
  <c r="G90" i="1"/>
  <c r="H209" i="1"/>
  <c r="F290" i="1"/>
  <c r="F352" i="1"/>
  <c r="H305" i="1"/>
  <c r="F357" i="1"/>
  <c r="G194" i="1"/>
  <c r="F314" i="1"/>
  <c r="F106" i="1"/>
  <c r="F233" i="1"/>
  <c r="H335" i="1"/>
  <c r="G39" i="1"/>
  <c r="I39" i="1" s="1"/>
  <c r="L39" i="1" s="1"/>
  <c r="G121" i="1"/>
  <c r="H185" i="1"/>
  <c r="F224" i="1"/>
  <c r="F292" i="1"/>
  <c r="H347" i="1"/>
  <c r="H260" i="1"/>
  <c r="H223" i="1"/>
  <c r="H136" i="1"/>
  <c r="F270" i="1"/>
  <c r="G127" i="1"/>
  <c r="G198" i="1"/>
  <c r="F279" i="1"/>
  <c r="H363" i="1"/>
  <c r="H10" i="1"/>
  <c r="G80" i="1"/>
  <c r="H17" i="1"/>
  <c r="H40" i="1"/>
  <c r="G85" i="1"/>
  <c r="H45" i="1"/>
  <c r="G41" i="1"/>
  <c r="G105" i="1"/>
  <c r="G141" i="1"/>
  <c r="G65" i="1"/>
  <c r="G97" i="1"/>
  <c r="H222" i="1"/>
  <c r="H172" i="1"/>
  <c r="H133" i="1"/>
  <c r="G151" i="1"/>
  <c r="G157" i="1"/>
  <c r="H269" i="1"/>
  <c r="G199" i="1"/>
  <c r="H246" i="1"/>
  <c r="H230" i="1"/>
  <c r="F20" i="1"/>
  <c r="F30" i="1"/>
  <c r="H60" i="1"/>
  <c r="F68" i="1"/>
  <c r="F349" i="1"/>
  <c r="G142" i="1"/>
  <c r="H46" i="1"/>
  <c r="F108" i="1"/>
  <c r="H147" i="1"/>
  <c r="F333" i="1"/>
  <c r="F172" i="1"/>
  <c r="F197" i="1"/>
  <c r="F56" i="1"/>
  <c r="H304" i="1"/>
  <c r="H61" i="1"/>
  <c r="H169" i="1"/>
  <c r="F238" i="1"/>
  <c r="F122" i="1"/>
  <c r="F154" i="1"/>
  <c r="F359" i="1"/>
  <c r="H102" i="1"/>
  <c r="H234" i="1"/>
  <c r="H83" i="1"/>
  <c r="F180" i="1"/>
  <c r="F249" i="1"/>
  <c r="H12" i="1"/>
  <c r="G110" i="1"/>
  <c r="F209" i="1"/>
  <c r="H303" i="1"/>
  <c r="G273" i="1"/>
  <c r="F309" i="1"/>
  <c r="G15" i="1"/>
  <c r="F194" i="1"/>
  <c r="F338" i="1"/>
  <c r="F111" i="1"/>
  <c r="F236" i="1"/>
  <c r="H346" i="1"/>
  <c r="H54" i="1"/>
  <c r="H121" i="1"/>
  <c r="F192" i="1"/>
  <c r="G227" i="1"/>
  <c r="F301" i="1"/>
  <c r="F347" i="1"/>
  <c r="H280" i="1"/>
  <c r="H225" i="1"/>
  <c r="G145" i="1"/>
  <c r="H279" i="1"/>
  <c r="F136" i="1"/>
  <c r="F210" i="1"/>
  <c r="H288" i="1"/>
  <c r="H294" i="1"/>
  <c r="H15" i="1"/>
  <c r="H13" i="1"/>
  <c r="G17" i="1"/>
  <c r="G40" i="1"/>
  <c r="H85" i="1"/>
  <c r="G54" i="1"/>
  <c r="H73" i="1"/>
  <c r="H117" i="1"/>
  <c r="H146" i="1"/>
  <c r="H66" i="1"/>
  <c r="H98" i="1"/>
  <c r="G133" i="1"/>
  <c r="G190" i="1"/>
  <c r="H242" i="1"/>
  <c r="H163" i="1"/>
  <c r="G269" i="1"/>
  <c r="G218" i="1"/>
  <c r="G246" i="1"/>
  <c r="G230" i="1"/>
  <c r="F105" i="1"/>
  <c r="F84" i="1"/>
  <c r="F244" i="1"/>
  <c r="H267" i="1"/>
  <c r="F258" i="1"/>
  <c r="F79" i="1"/>
  <c r="H183" i="1"/>
  <c r="H67" i="1"/>
  <c r="G82" i="1"/>
  <c r="F305" i="1"/>
  <c r="F265" i="1"/>
  <c r="H255" i="1"/>
  <c r="H287" i="1"/>
  <c r="F241" i="1"/>
  <c r="G18" i="1"/>
  <c r="H141" i="1"/>
  <c r="H152" i="1"/>
  <c r="H157" i="1"/>
  <c r="G324" i="1"/>
  <c r="G325" i="1"/>
  <c r="G292" i="1"/>
  <c r="G73" i="1"/>
  <c r="H100" i="1"/>
  <c r="F23" i="1"/>
  <c r="F25" i="1"/>
  <c r="H293" i="1"/>
  <c r="G311" i="1"/>
  <c r="H24" i="1"/>
  <c r="F33" i="1"/>
  <c r="H76" i="1"/>
  <c r="F166" i="1"/>
  <c r="H107" i="1"/>
  <c r="F57" i="1"/>
  <c r="G126" i="1"/>
  <c r="F272" i="1"/>
  <c r="H56" i="1"/>
  <c r="H21" i="1"/>
  <c r="F167" i="1"/>
  <c r="F61" i="1"/>
  <c r="F183" i="1"/>
  <c r="H266" i="1"/>
  <c r="F170" i="1"/>
  <c r="F51" i="1"/>
  <c r="G206" i="1"/>
  <c r="F83" i="1"/>
  <c r="F308" i="1"/>
  <c r="F218" i="1"/>
  <c r="G113" i="1"/>
  <c r="G281" i="1"/>
  <c r="F332" i="1"/>
  <c r="H329" i="1"/>
  <c r="H111" i="1"/>
  <c r="F310" i="1"/>
  <c r="F117" i="1"/>
  <c r="H283" i="1"/>
  <c r="F29" i="1"/>
  <c r="H128" i="1"/>
  <c r="F195" i="1"/>
  <c r="F255" i="1"/>
  <c r="H354" i="1"/>
  <c r="F316" i="1"/>
  <c r="H320" i="1"/>
  <c r="F287" i="1"/>
  <c r="G173" i="1"/>
  <c r="H307" i="1"/>
  <c r="G69" i="1"/>
  <c r="H55" i="1"/>
  <c r="G50" i="1"/>
  <c r="H18" i="1"/>
  <c r="F74" i="1"/>
  <c r="F47" i="1"/>
  <c r="H87" i="1"/>
  <c r="G242" i="1"/>
  <c r="H120" i="1"/>
  <c r="H68" i="1"/>
  <c r="H126" i="1"/>
  <c r="H318" i="1"/>
  <c r="H63" i="1"/>
  <c r="F21" i="1"/>
  <c r="F251" i="1"/>
  <c r="F85" i="1"/>
  <c r="H189" i="1"/>
  <c r="F101" i="1"/>
  <c r="F200" i="1"/>
  <c r="H59" i="1"/>
  <c r="F206" i="1"/>
  <c r="H95" i="1"/>
  <c r="F71" i="1"/>
  <c r="H256" i="1"/>
  <c r="H119" i="1"/>
  <c r="F281" i="1"/>
  <c r="H352" i="1"/>
  <c r="F329" i="1"/>
  <c r="H114" i="1"/>
  <c r="H310" i="1"/>
  <c r="H171" i="1"/>
  <c r="F283" i="1"/>
  <c r="F32" i="1"/>
  <c r="F143" i="1"/>
  <c r="F208" i="1"/>
  <c r="F259" i="1"/>
  <c r="F202" i="1"/>
  <c r="F340" i="1"/>
  <c r="H331" i="1"/>
  <c r="H296" i="1"/>
  <c r="H175" i="1"/>
  <c r="G250" i="1"/>
  <c r="H315" i="1"/>
  <c r="G10" i="1"/>
  <c r="H69" i="1"/>
  <c r="H50" i="1"/>
  <c r="F107" i="1"/>
  <c r="F9" i="1"/>
  <c r="F156" i="1"/>
  <c r="F242" i="1"/>
  <c r="H142" i="1"/>
  <c r="G77" i="1"/>
  <c r="G134" i="1"/>
  <c r="F351" i="1"/>
  <c r="H79" i="1"/>
  <c r="H38" i="1"/>
  <c r="F304" i="1"/>
  <c r="G93" i="1"/>
  <c r="F199" i="1"/>
  <c r="H148" i="1"/>
  <c r="F253" i="1"/>
  <c r="H75" i="1"/>
  <c r="F234" i="1"/>
  <c r="G155" i="1"/>
  <c r="F24" i="1"/>
  <c r="H71" i="1"/>
  <c r="F129" i="1"/>
  <c r="H286" i="1"/>
  <c r="H273" i="1"/>
  <c r="H334" i="1"/>
  <c r="G177" i="1"/>
  <c r="G19" i="1"/>
  <c r="F171" i="1"/>
  <c r="G297" i="1"/>
  <c r="H70" i="1"/>
  <c r="G146" i="1"/>
  <c r="G214" i="1"/>
  <c r="F306" i="1"/>
  <c r="F215" i="1"/>
  <c r="G164" i="1"/>
  <c r="G186" i="1"/>
  <c r="H312" i="1"/>
  <c r="I312" i="1" s="1"/>
  <c r="L312" i="1" s="1"/>
  <c r="F186" i="1"/>
  <c r="F296" i="1"/>
  <c r="G335" i="1"/>
  <c r="H19" i="1"/>
  <c r="G74" i="1"/>
  <c r="H9" i="1"/>
  <c r="H62" i="1"/>
  <c r="G89" i="1"/>
  <c r="H49" i="1"/>
  <c r="G229" i="1"/>
  <c r="G88" i="1"/>
  <c r="H149" i="1"/>
  <c r="G169" i="1"/>
  <c r="H253" i="1"/>
  <c r="H168" i="1"/>
  <c r="G215" i="1"/>
  <c r="G167" i="1"/>
  <c r="H218" i="1"/>
  <c r="G277" i="1"/>
  <c r="H206" i="1"/>
  <c r="H238" i="1"/>
  <c r="G301" i="1"/>
  <c r="G356" i="1"/>
  <c r="G340" i="1"/>
  <c r="H268" i="1"/>
  <c r="G349" i="1"/>
  <c r="G271" i="1"/>
  <c r="G272" i="1"/>
  <c r="F260" i="1"/>
  <c r="F177" i="1"/>
  <c r="F297" i="1"/>
  <c r="H158" i="1"/>
  <c r="H311" i="1"/>
  <c r="H217" i="1"/>
  <c r="F320" i="1"/>
  <c r="F163" i="1"/>
  <c r="H94" i="1"/>
  <c r="H196" i="1"/>
  <c r="H257" i="1"/>
  <c r="F142" i="1"/>
  <c r="H77" i="1"/>
  <c r="H134" i="1"/>
  <c r="F63" i="1"/>
  <c r="G137" i="1"/>
  <c r="G45" i="1"/>
  <c r="F356" i="1"/>
  <c r="H93" i="1"/>
  <c r="F232" i="1"/>
  <c r="F148" i="1"/>
  <c r="F94" i="1"/>
  <c r="H261" i="1"/>
  <c r="F155" i="1"/>
  <c r="H103" i="1"/>
  <c r="G14" i="1"/>
  <c r="G138" i="1"/>
  <c r="F286" i="1"/>
  <c r="F273" i="1"/>
  <c r="F334" i="1"/>
  <c r="H25" i="1"/>
  <c r="F184" i="1"/>
  <c r="H78" i="1"/>
  <c r="F214" i="1"/>
  <c r="H237" i="1"/>
  <c r="H191" i="1"/>
  <c r="H193" i="1"/>
  <c r="H20" i="1"/>
  <c r="F103" i="1"/>
  <c r="F196" i="1"/>
  <c r="G13" i="1"/>
  <c r="F162" i="1"/>
  <c r="H84" i="1"/>
  <c r="F152" i="1"/>
  <c r="F99" i="1"/>
  <c r="H137" i="1"/>
  <c r="H112" i="1"/>
  <c r="F36" i="1"/>
  <c r="F93" i="1"/>
  <c r="H245" i="1"/>
  <c r="F246" i="1"/>
  <c r="H328" i="1"/>
  <c r="H122" i="1"/>
  <c r="F261" i="1"/>
  <c r="G176" i="1"/>
  <c r="G263" i="1"/>
  <c r="G34" i="1"/>
  <c r="H138" i="1"/>
  <c r="F303" i="1"/>
  <c r="F282" i="1"/>
  <c r="F345" i="1"/>
  <c r="H233" i="1"/>
  <c r="G29" i="1"/>
  <c r="F188" i="1"/>
  <c r="F346" i="1"/>
  <c r="H86" i="1"/>
  <c r="G161" i="1"/>
  <c r="I161" i="1" s="1"/>
  <c r="L161" i="1" s="1"/>
  <c r="F240" i="1"/>
  <c r="F311" i="1"/>
  <c r="F237" i="1"/>
  <c r="H278" i="1"/>
  <c r="G210" i="1"/>
  <c r="H326" i="1"/>
  <c r="H213" i="1"/>
  <c r="F312" i="1"/>
  <c r="H8" i="1"/>
  <c r="G30" i="1"/>
  <c r="H11" i="1"/>
  <c r="G70" i="1"/>
  <c r="H109" i="1"/>
  <c r="G96" i="1"/>
  <c r="G117" i="1"/>
  <c r="G78" i="1"/>
  <c r="G57" i="1"/>
  <c r="H205" i="1"/>
  <c r="H211" i="1"/>
  <c r="G285" i="1"/>
  <c r="H221" i="1"/>
  <c r="G184" i="1"/>
  <c r="G245" i="1"/>
  <c r="I245" i="1" s="1"/>
  <c r="L245" i="1" s="1"/>
  <c r="H316" i="1"/>
  <c r="H309" i="1"/>
  <c r="G317" i="1"/>
  <c r="H276" i="1"/>
  <c r="G287" i="1"/>
  <c r="G288" i="1"/>
  <c r="H176" i="1"/>
  <c r="F64" i="1"/>
  <c r="G116" i="1"/>
  <c r="F55" i="1"/>
  <c r="F125" i="1"/>
  <c r="F169" i="1"/>
  <c r="H23" i="1"/>
  <c r="F336" i="1"/>
  <c r="H91" i="1"/>
  <c r="H271" i="1"/>
  <c r="F295" i="1"/>
  <c r="H259" i="1"/>
  <c r="H106" i="1"/>
  <c r="G195" i="1"/>
  <c r="H339" i="1"/>
  <c r="H270" i="1"/>
  <c r="H241" i="1"/>
  <c r="G239" i="1"/>
  <c r="I239" i="1" s="1"/>
  <c r="L239" i="1" s="1"/>
  <c r="F326" i="1"/>
  <c r="G101" i="1"/>
  <c r="G124" i="1"/>
  <c r="G72" i="1"/>
  <c r="G231" i="1"/>
  <c r="G308" i="1"/>
  <c r="H177" i="1"/>
  <c r="I177" i="1" s="1"/>
  <c r="L177" i="1" s="1"/>
  <c r="H201" i="1"/>
  <c r="H332" i="1"/>
  <c r="H325" i="1"/>
  <c r="H284" i="1"/>
  <c r="H341" i="1"/>
  <c r="G320" i="1"/>
  <c r="I320" i="1" s="1"/>
  <c r="L320" i="1" s="1"/>
  <c r="H26" i="1"/>
  <c r="H166" i="1"/>
  <c r="F116" i="1"/>
  <c r="F150" i="1"/>
  <c r="F137" i="1"/>
  <c r="G98" i="1"/>
  <c r="H154" i="1"/>
  <c r="F91" i="1"/>
  <c r="F327" i="1"/>
  <c r="H265" i="1"/>
  <c r="H195" i="1"/>
  <c r="F285" i="1"/>
  <c r="G160" i="1"/>
  <c r="H42" i="1"/>
  <c r="H101" i="1"/>
  <c r="H81" i="1"/>
  <c r="G202" i="1"/>
  <c r="G150" i="1"/>
  <c r="H254" i="1"/>
  <c r="G333" i="1"/>
  <c r="G284" i="1"/>
  <c r="G328" i="1"/>
  <c r="G64" i="1"/>
  <c r="H127" i="1"/>
  <c r="G26" i="1"/>
  <c r="F112" i="1"/>
  <c r="F41" i="1"/>
  <c r="H162" i="1"/>
  <c r="H92" i="1"/>
  <c r="F168" i="1"/>
  <c r="G55" i="1"/>
  <c r="H187" i="1"/>
  <c r="H125" i="1"/>
  <c r="H53" i="1"/>
  <c r="F97" i="1"/>
  <c r="F245" i="1"/>
  <c r="F267" i="1"/>
  <c r="F328" i="1"/>
  <c r="H140" i="1"/>
  <c r="H336" i="1"/>
  <c r="F176" i="1"/>
  <c r="F263" i="1"/>
  <c r="H48" i="1"/>
  <c r="H159" i="1"/>
  <c r="F317" i="1"/>
  <c r="H295" i="1"/>
  <c r="H345" i="1"/>
  <c r="F243" i="1"/>
  <c r="H32" i="1"/>
  <c r="H194" i="1"/>
  <c r="G16" i="1"/>
  <c r="H96" i="1"/>
  <c r="F161" i="1"/>
  <c r="H243" i="1"/>
  <c r="F324" i="1"/>
  <c r="F252" i="1"/>
  <c r="H319" i="1"/>
  <c r="G226" i="1"/>
  <c r="F331" i="1"/>
  <c r="F226" i="1"/>
  <c r="H323" i="1"/>
  <c r="H33" i="1"/>
  <c r="H80" i="1"/>
  <c r="G11" i="1"/>
  <c r="H105" i="1"/>
  <c r="H124" i="1"/>
  <c r="G94" i="1"/>
  <c r="H65" i="1"/>
  <c r="G205" i="1"/>
  <c r="H308" i="1"/>
  <c r="H151" i="1"/>
  <c r="H155" i="1"/>
  <c r="H153" i="1"/>
  <c r="G221" i="1"/>
  <c r="H184" i="1"/>
  <c r="H250" i="1"/>
  <c r="G316" i="1"/>
  <c r="G309" i="1"/>
  <c r="H357" i="1"/>
  <c r="G276" i="1"/>
  <c r="G295" i="1"/>
  <c r="G296" i="1"/>
  <c r="F26" i="1"/>
  <c r="F325" i="1"/>
  <c r="F284" i="1"/>
  <c r="G58" i="1"/>
  <c r="H252" i="1"/>
  <c r="H144" i="1"/>
  <c r="F248" i="1"/>
  <c r="G66" i="1"/>
  <c r="H327" i="1"/>
  <c r="H72" i="1"/>
  <c r="G42" i="1"/>
  <c r="F19" i="1"/>
  <c r="G255" i="1"/>
  <c r="F280" i="1"/>
  <c r="F145" i="1"/>
  <c r="G33" i="1"/>
  <c r="H29" i="1"/>
  <c r="H116" i="1"/>
  <c r="G152" i="1"/>
  <c r="H190" i="1"/>
  <c r="G153" i="1"/>
  <c r="H150" i="1"/>
  <c r="G258" i="1"/>
  <c r="H263" i="1"/>
  <c r="H324" i="1"/>
  <c r="H333" i="1"/>
  <c r="G357" i="1"/>
  <c r="H292" i="1"/>
  <c r="G303" i="1"/>
  <c r="F18" i="1"/>
  <c r="F13" i="1"/>
  <c r="H272" i="1"/>
  <c r="H362" i="1"/>
  <c r="H58" i="1"/>
  <c r="F266" i="1"/>
  <c r="H248" i="1"/>
  <c r="F271" i="1"/>
  <c r="G106" i="1"/>
  <c r="H88" i="1"/>
  <c r="G118" i="1"/>
  <c r="F339" i="1"/>
  <c r="G247" i="1"/>
  <c r="H355" i="1"/>
  <c r="H64" i="1"/>
  <c r="G32" i="1"/>
  <c r="H41" i="1"/>
  <c r="H231" i="1"/>
  <c r="H180" i="1"/>
  <c r="G201" i="1"/>
  <c r="H258" i="1"/>
  <c r="G332" i="1"/>
  <c r="H348" i="1"/>
  <c r="G241" i="1"/>
  <c r="G341" i="1"/>
  <c r="F247" i="1"/>
  <c r="H30" i="1"/>
  <c r="G109" i="1"/>
  <c r="G183" i="1"/>
  <c r="H199" i="1"/>
  <c r="G262" i="1"/>
  <c r="G185" i="1"/>
  <c r="G279" i="1"/>
  <c r="H74" i="1"/>
  <c r="H89" i="1"/>
  <c r="H229" i="1"/>
  <c r="G129" i="1"/>
  <c r="G253" i="1"/>
  <c r="H226" i="1"/>
  <c r="H207" i="1"/>
  <c r="H317" i="1"/>
  <c r="H349" i="1"/>
  <c r="G319" i="1"/>
  <c r="G9" i="1"/>
  <c r="H90" i="1"/>
  <c r="H57" i="1"/>
  <c r="H129" i="1"/>
  <c r="H285" i="1"/>
  <c r="G207" i="1"/>
  <c r="G254" i="1"/>
  <c r="G217" i="1"/>
  <c r="H356" i="1"/>
  <c r="G327" i="1"/>
  <c r="G81" i="1"/>
  <c r="G149" i="1"/>
  <c r="G168" i="1"/>
  <c r="G163" i="1"/>
  <c r="H277" i="1"/>
  <c r="H340" i="1"/>
  <c r="H300" i="1"/>
  <c r="G280" i="1"/>
  <c r="G268" i="1"/>
  <c r="G62" i="1"/>
  <c r="H82" i="1"/>
  <c r="G156" i="1"/>
  <c r="G211" i="1"/>
  <c r="H167" i="1"/>
  <c r="G348" i="1"/>
  <c r="G300" i="1"/>
  <c r="H302" i="1"/>
  <c r="H97" i="1"/>
  <c r="H156" i="1"/>
  <c r="H202" i="1"/>
  <c r="G238" i="1"/>
  <c r="G249" i="1"/>
  <c r="H215" i="1"/>
  <c r="H179" i="1"/>
  <c r="G293" i="1"/>
  <c r="G257" i="1"/>
  <c r="G49" i="1"/>
  <c r="G222" i="1"/>
  <c r="I222" i="1" s="1"/>
  <c r="L222" i="1" s="1"/>
  <c r="G179" i="1"/>
  <c r="H262" i="1"/>
  <c r="H301" i="1"/>
  <c r="G326" i="1"/>
  <c r="F366" i="2"/>
  <c r="I211" i="5" l="1"/>
  <c r="I185" i="5"/>
  <c r="I198" i="5"/>
  <c r="I296" i="5"/>
  <c r="I170" i="5"/>
  <c r="I341" i="4"/>
  <c r="I295" i="4"/>
  <c r="L295" i="4" s="1"/>
  <c r="I283" i="4"/>
  <c r="L283" i="4" s="1"/>
  <c r="I290" i="4"/>
  <c r="L290" i="4" s="1"/>
  <c r="I228" i="4"/>
  <c r="I158" i="4"/>
  <c r="I142" i="4"/>
  <c r="I62" i="4"/>
  <c r="I123" i="4"/>
  <c r="I346" i="4"/>
  <c r="L346" i="4" s="1"/>
  <c r="I326" i="4"/>
  <c r="I292" i="4"/>
  <c r="L292" i="4" s="1"/>
  <c r="I263" i="4"/>
  <c r="I108" i="4"/>
  <c r="L108" i="4" s="1"/>
  <c r="I163" i="1"/>
  <c r="L163" i="1" s="1"/>
  <c r="I364" i="1"/>
  <c r="L364" i="1" s="1"/>
  <c r="I16" i="1"/>
  <c r="L16" i="1" s="1"/>
  <c r="I12" i="1"/>
  <c r="L12" i="1" s="1"/>
  <c r="I198" i="1"/>
  <c r="L198" i="1" s="1"/>
  <c r="I210" i="1"/>
  <c r="L210" i="1" s="1"/>
  <c r="I324" i="9"/>
  <c r="L324" i="9" s="1"/>
  <c r="I272" i="9"/>
  <c r="L272" i="9" s="1"/>
  <c r="I179" i="9"/>
  <c r="L179" i="9" s="1"/>
  <c r="I211" i="9"/>
  <c r="I8" i="9"/>
  <c r="L8" i="9" s="1"/>
  <c r="I322" i="9"/>
  <c r="I338" i="9"/>
  <c r="L338" i="9" s="1"/>
  <c r="I330" i="9"/>
  <c r="I236" i="9"/>
  <c r="L236" i="9" s="1"/>
  <c r="I353" i="9"/>
  <c r="L353" i="9" s="1"/>
  <c r="I258" i="9"/>
  <c r="L258" i="9" s="1"/>
  <c r="I290" i="9"/>
  <c r="I255" i="9"/>
  <c r="I242" i="9"/>
  <c r="L242" i="9" s="1"/>
  <c r="I232" i="9"/>
  <c r="L232" i="9" s="1"/>
  <c r="I228" i="9"/>
  <c r="I141" i="9"/>
  <c r="L141" i="9" s="1"/>
  <c r="I300" i="9"/>
  <c r="L300" i="9" s="1"/>
  <c r="I167" i="9"/>
  <c r="L167" i="9" s="1"/>
  <c r="I205" i="9"/>
  <c r="I232" i="3"/>
  <c r="L232" i="3" s="1"/>
  <c r="I183" i="5"/>
  <c r="L183" i="5" s="1"/>
  <c r="I185" i="7"/>
  <c r="I299" i="7"/>
  <c r="I355" i="7"/>
  <c r="I44" i="7"/>
  <c r="L44" i="7" s="1"/>
  <c r="I46" i="7"/>
  <c r="I83" i="7"/>
  <c r="I40" i="7"/>
  <c r="I20" i="7"/>
  <c r="L20" i="7" s="1"/>
  <c r="I191" i="9"/>
  <c r="I267" i="10"/>
  <c r="I211" i="10"/>
  <c r="I154" i="10"/>
  <c r="L154" i="10" s="1"/>
  <c r="I142" i="10"/>
  <c r="L142" i="10" s="1"/>
  <c r="I315" i="10"/>
  <c r="I256" i="10"/>
  <c r="L256" i="10" s="1"/>
  <c r="I180" i="10"/>
  <c r="L180" i="10" s="1"/>
  <c r="I189" i="10"/>
  <c r="L189" i="10" s="1"/>
  <c r="I236" i="10"/>
  <c r="I108" i="10"/>
  <c r="I34" i="10"/>
  <c r="L34" i="10" s="1"/>
  <c r="I26" i="10"/>
  <c r="L26" i="10" s="1"/>
  <c r="I18" i="10"/>
  <c r="I212" i="4"/>
  <c r="I141" i="4"/>
  <c r="L141" i="4" s="1"/>
  <c r="I43" i="4"/>
  <c r="L43" i="4" s="1"/>
  <c r="I61" i="4"/>
  <c r="L61" i="4" s="1"/>
  <c r="I344" i="5"/>
  <c r="I324" i="5"/>
  <c r="L324" i="5" s="1"/>
  <c r="I337" i="5"/>
  <c r="L337" i="5" s="1"/>
  <c r="I293" i="5"/>
  <c r="I228" i="5"/>
  <c r="I204" i="5"/>
  <c r="I343" i="5"/>
  <c r="L343" i="5" s="1"/>
  <c r="I335" i="5"/>
  <c r="I247" i="5"/>
  <c r="I332" i="5"/>
  <c r="L332" i="5" s="1"/>
  <c r="I220" i="5"/>
  <c r="L220" i="5" s="1"/>
  <c r="I321" i="5"/>
  <c r="L321" i="5" s="1"/>
  <c r="I289" i="5"/>
  <c r="I202" i="5"/>
  <c r="L202" i="5" s="1"/>
  <c r="I203" i="5"/>
  <c r="L203" i="5" s="1"/>
  <c r="I117" i="5"/>
  <c r="I70" i="5"/>
  <c r="I38" i="5"/>
  <c r="L38" i="5" s="1"/>
  <c r="I291" i="7"/>
  <c r="I351" i="7"/>
  <c r="I58" i="7"/>
  <c r="I234" i="7"/>
  <c r="I209" i="4"/>
  <c r="L209" i="4" s="1"/>
  <c r="I302" i="4"/>
  <c r="L302" i="4" s="1"/>
  <c r="I342" i="4"/>
  <c r="I288" i="4"/>
  <c r="L288" i="4" s="1"/>
  <c r="I259" i="4"/>
  <c r="L259" i="4" s="1"/>
  <c r="I107" i="4"/>
  <c r="L107" i="4" s="1"/>
  <c r="I134" i="7"/>
  <c r="I309" i="10"/>
  <c r="L309" i="10" s="1"/>
  <c r="I324" i="10"/>
  <c r="L324" i="10" s="1"/>
  <c r="I248" i="10"/>
  <c r="I140" i="10"/>
  <c r="L140" i="10" s="1"/>
  <c r="I302" i="10"/>
  <c r="L302" i="10" s="1"/>
  <c r="I157" i="10"/>
  <c r="L157" i="10" s="1"/>
  <c r="I169" i="10"/>
  <c r="I353" i="10"/>
  <c r="L353" i="10" s="1"/>
  <c r="I313" i="10"/>
  <c r="L313" i="10" s="1"/>
  <c r="I335" i="10"/>
  <c r="L335" i="10" s="1"/>
  <c r="I356" i="10"/>
  <c r="I348" i="10"/>
  <c r="L348" i="10" s="1"/>
  <c r="I341" i="10"/>
  <c r="L341" i="10" s="1"/>
  <c r="I336" i="10"/>
  <c r="L336" i="10" s="1"/>
  <c r="I325" i="10"/>
  <c r="I298" i="10"/>
  <c r="L298" i="10" s="1"/>
  <c r="I201" i="10"/>
  <c r="L201" i="10" s="1"/>
  <c r="I299" i="10"/>
  <c r="L299" i="10" s="1"/>
  <c r="I259" i="10"/>
  <c r="I249" i="10"/>
  <c r="L249" i="10" s="1"/>
  <c r="I305" i="10"/>
  <c r="L305" i="10" s="1"/>
  <c r="I198" i="10"/>
  <c r="L198" i="10" s="1"/>
  <c r="I303" i="10"/>
  <c r="I251" i="10"/>
  <c r="L251" i="10" s="1"/>
  <c r="I177" i="10"/>
  <c r="L177" i="10" s="1"/>
  <c r="I115" i="10"/>
  <c r="L115" i="10" s="1"/>
  <c r="I122" i="10"/>
  <c r="I42" i="10"/>
  <c r="L42" i="10" s="1"/>
  <c r="I223" i="10"/>
  <c r="L223" i="10" s="1"/>
  <c r="I155" i="10"/>
  <c r="L155" i="10" s="1"/>
  <c r="I119" i="10"/>
  <c r="I91" i="10"/>
  <c r="I90" i="10"/>
  <c r="L90" i="10" s="1"/>
  <c r="I84" i="10"/>
  <c r="L84" i="10" s="1"/>
  <c r="I65" i="10"/>
  <c r="I31" i="10"/>
  <c r="I23" i="10"/>
  <c r="L23" i="10" s="1"/>
  <c r="I15" i="10"/>
  <c r="L15" i="10" s="1"/>
  <c r="I292" i="10"/>
  <c r="I330" i="10"/>
  <c r="L330" i="10" s="1"/>
  <c r="I278" i="10"/>
  <c r="L278" i="10" s="1"/>
  <c r="I255" i="10"/>
  <c r="L255" i="10" s="1"/>
  <c r="I279" i="10"/>
  <c r="I134" i="10"/>
  <c r="L134" i="10" s="1"/>
  <c r="I301" i="10"/>
  <c r="L301" i="10" s="1"/>
  <c r="I264" i="10"/>
  <c r="L264" i="10" s="1"/>
  <c r="I205" i="10"/>
  <c r="I106" i="10"/>
  <c r="I117" i="10"/>
  <c r="L117" i="10" s="1"/>
  <c r="I32" i="10"/>
  <c r="L32" i="10" s="1"/>
  <c r="I24" i="10"/>
  <c r="I16" i="10"/>
  <c r="I252" i="10"/>
  <c r="L252" i="10" s="1"/>
  <c r="I357" i="10"/>
  <c r="L357" i="10" s="1"/>
  <c r="I320" i="10"/>
  <c r="I288" i="10"/>
  <c r="L288" i="10" s="1"/>
  <c r="I148" i="10"/>
  <c r="L148" i="10" s="1"/>
  <c r="I329" i="10"/>
  <c r="L329" i="10" s="1"/>
  <c r="I321" i="10"/>
  <c r="I282" i="10"/>
  <c r="L282" i="10" s="1"/>
  <c r="I263" i="10"/>
  <c r="L263" i="10" s="1"/>
  <c r="I277" i="10"/>
  <c r="L277" i="10" s="1"/>
  <c r="I239" i="10"/>
  <c r="I300" i="10"/>
  <c r="L300" i="10" s="1"/>
  <c r="I245" i="10"/>
  <c r="L245" i="10" s="1"/>
  <c r="I208" i="10"/>
  <c r="L208" i="10" s="1"/>
  <c r="I66" i="10"/>
  <c r="I182" i="10"/>
  <c r="L182" i="10" s="1"/>
  <c r="I110" i="10"/>
  <c r="L110" i="10" s="1"/>
  <c r="I332" i="10"/>
  <c r="I276" i="10"/>
  <c r="I175" i="10"/>
  <c r="I363" i="10"/>
  <c r="I355" i="10"/>
  <c r="I347" i="10"/>
  <c r="I326" i="10"/>
  <c r="I317" i="10"/>
  <c r="I294" i="10"/>
  <c r="L271" i="10"/>
  <c r="I214" i="10"/>
  <c r="I312" i="10"/>
  <c r="I280" i="10"/>
  <c r="I358" i="10"/>
  <c r="I350" i="10"/>
  <c r="I342" i="10"/>
  <c r="I337" i="10"/>
  <c r="I327" i="10"/>
  <c r="I319" i="10"/>
  <c r="I186" i="10"/>
  <c r="I287" i="10"/>
  <c r="I275" i="10"/>
  <c r="I193" i="10"/>
  <c r="I308" i="10"/>
  <c r="I297" i="10"/>
  <c r="I281" i="10"/>
  <c r="I243" i="10"/>
  <c r="I210" i="10"/>
  <c r="I174" i="10"/>
  <c r="I151" i="10"/>
  <c r="I50" i="10"/>
  <c r="I268" i="10"/>
  <c r="I254" i="10"/>
  <c r="I240" i="10"/>
  <c r="I225" i="10"/>
  <c r="I195" i="10"/>
  <c r="I181" i="10"/>
  <c r="I161" i="10"/>
  <c r="I146" i="10"/>
  <c r="I232" i="10"/>
  <c r="I215" i="10"/>
  <c r="I183" i="10"/>
  <c r="L166" i="10"/>
  <c r="I149" i="10"/>
  <c r="I129" i="10"/>
  <c r="L101" i="10"/>
  <c r="I48" i="10"/>
  <c r="I238" i="10"/>
  <c r="I231" i="10"/>
  <c r="I204" i="10"/>
  <c r="I194" i="10"/>
  <c r="I179" i="10"/>
  <c r="I162" i="10"/>
  <c r="I147" i="10"/>
  <c r="I130" i="10"/>
  <c r="I104" i="10"/>
  <c r="I71" i="10"/>
  <c r="I36" i="10"/>
  <c r="I158" i="10"/>
  <c r="I141" i="10"/>
  <c r="I126" i="10"/>
  <c r="I111" i="10"/>
  <c r="I54" i="10"/>
  <c r="I121" i="10"/>
  <c r="I112" i="10"/>
  <c r="I93" i="10"/>
  <c r="I83" i="10"/>
  <c r="I59" i="10"/>
  <c r="I28" i="10"/>
  <c r="I20" i="10"/>
  <c r="I11" i="10"/>
  <c r="I105" i="10"/>
  <c r="I98" i="10"/>
  <c r="I77" i="10"/>
  <c r="I70" i="10"/>
  <c r="I62" i="10"/>
  <c r="I55" i="10"/>
  <c r="I47" i="10"/>
  <c r="I39" i="10"/>
  <c r="I92" i="10"/>
  <c r="I86" i="10"/>
  <c r="I58" i="10"/>
  <c r="I33" i="10"/>
  <c r="I25" i="10"/>
  <c r="I17" i="10"/>
  <c r="I318" i="10"/>
  <c r="L267" i="10"/>
  <c r="L211" i="10"/>
  <c r="I361" i="10"/>
  <c r="I345" i="10"/>
  <c r="I286" i="10"/>
  <c r="I218" i="10"/>
  <c r="L356" i="10"/>
  <c r="L325" i="10"/>
  <c r="L315" i="10"/>
  <c r="L274" i="10"/>
  <c r="I283" i="10"/>
  <c r="L259" i="10"/>
  <c r="I229" i="10"/>
  <c r="I293" i="10"/>
  <c r="L236" i="10"/>
  <c r="L171" i="10"/>
  <c r="L303" i="10"/>
  <c r="I266" i="10"/>
  <c r="I222" i="10"/>
  <c r="I206" i="10"/>
  <c r="I192" i="10"/>
  <c r="I260" i="10"/>
  <c r="I250" i="10"/>
  <c r="I226" i="10"/>
  <c r="I212" i="10"/>
  <c r="I197" i="10"/>
  <c r="I159" i="10"/>
  <c r="I144" i="10"/>
  <c r="L122" i="10"/>
  <c r="I78" i="10"/>
  <c r="L108" i="10"/>
  <c r="I80" i="10"/>
  <c r="I244" i="10"/>
  <c r="I237" i="10"/>
  <c r="I202" i="10"/>
  <c r="I187" i="10"/>
  <c r="I170" i="10"/>
  <c r="I138" i="10"/>
  <c r="I124" i="10"/>
  <c r="I165" i="10"/>
  <c r="I156" i="10"/>
  <c r="I133" i="10"/>
  <c r="L99" i="10"/>
  <c r="I46" i="10"/>
  <c r="L119" i="10"/>
  <c r="I109" i="10"/>
  <c r="L91" i="10"/>
  <c r="I67" i="10"/>
  <c r="L18" i="10"/>
  <c r="I9" i="10"/>
  <c r="I68" i="10"/>
  <c r="I53" i="10"/>
  <c r="I45" i="10"/>
  <c r="I37" i="10"/>
  <c r="I14" i="10"/>
  <c r="L65" i="10"/>
  <c r="L31" i="10"/>
  <c r="I8" i="10"/>
  <c r="L292" i="10"/>
  <c r="L261" i="10"/>
  <c r="I359" i="10"/>
  <c r="I351" i="10"/>
  <c r="I343" i="10"/>
  <c r="I322" i="10"/>
  <c r="I307" i="10"/>
  <c r="I333" i="10"/>
  <c r="I316" i="10"/>
  <c r="I296" i="10"/>
  <c r="L163" i="10"/>
  <c r="I362" i="10"/>
  <c r="I354" i="10"/>
  <c r="I346" i="10"/>
  <c r="I340" i="10"/>
  <c r="I331" i="10"/>
  <c r="I323" i="10"/>
  <c r="I311" i="10"/>
  <c r="I290" i="10"/>
  <c r="I272" i="10"/>
  <c r="L228" i="10"/>
  <c r="I190" i="10"/>
  <c r="I295" i="10"/>
  <c r="L279" i="10"/>
  <c r="I273" i="10"/>
  <c r="L209" i="10"/>
  <c r="I289" i="10"/>
  <c r="I269" i="10"/>
  <c r="I221" i="10"/>
  <c r="L184" i="10"/>
  <c r="I247" i="10"/>
  <c r="I230" i="10"/>
  <c r="I220" i="10"/>
  <c r="L205" i="10"/>
  <c r="I188" i="10"/>
  <c r="I173" i="10"/>
  <c r="L131" i="10"/>
  <c r="I56" i="10"/>
  <c r="I258" i="10"/>
  <c r="I246" i="10"/>
  <c r="I224" i="10"/>
  <c r="I191" i="10"/>
  <c r="I176" i="10"/>
  <c r="L113" i="10"/>
  <c r="L137" i="10"/>
  <c r="I120" i="10"/>
  <c r="L106" i="10"/>
  <c r="I69" i="10"/>
  <c r="I242" i="10"/>
  <c r="I235" i="10"/>
  <c r="I213" i="10"/>
  <c r="I199" i="10"/>
  <c r="I185" i="10"/>
  <c r="I167" i="10"/>
  <c r="I153" i="10"/>
  <c r="I135" i="10"/>
  <c r="I52" i="10"/>
  <c r="I145" i="10"/>
  <c r="I118" i="10"/>
  <c r="I76" i="10"/>
  <c r="L38" i="10"/>
  <c r="I116" i="10"/>
  <c r="I97" i="10"/>
  <c r="I89" i="10"/>
  <c r="I64" i="10"/>
  <c r="L24" i="10"/>
  <c r="L16" i="10"/>
  <c r="I102" i="10"/>
  <c r="I81" i="10"/>
  <c r="I74" i="10"/>
  <c r="I51" i="10"/>
  <c r="I43" i="10"/>
  <c r="I96" i="10"/>
  <c r="I88" i="10"/>
  <c r="I82" i="10"/>
  <c r="I63" i="10"/>
  <c r="I29" i="10"/>
  <c r="I21" i="10"/>
  <c r="I12" i="10"/>
  <c r="I334" i="10"/>
  <c r="I314" i="10"/>
  <c r="I284" i="10"/>
  <c r="L234" i="10"/>
  <c r="L103" i="10"/>
  <c r="I349" i="10"/>
  <c r="I339" i="10"/>
  <c r="I328" i="10"/>
  <c r="L320" i="10"/>
  <c r="I306" i="10"/>
  <c r="L248" i="10"/>
  <c r="I360" i="10"/>
  <c r="I352" i="10"/>
  <c r="I344" i="10"/>
  <c r="I338" i="10"/>
  <c r="L321" i="10"/>
  <c r="I304" i="10"/>
  <c r="I291" i="10"/>
  <c r="L265" i="10"/>
  <c r="I253" i="10"/>
  <c r="L239" i="10"/>
  <c r="I203" i="10"/>
  <c r="I310" i="10"/>
  <c r="I285" i="10"/>
  <c r="I217" i="10"/>
  <c r="I178" i="10"/>
  <c r="I127" i="10"/>
  <c r="I270" i="10"/>
  <c r="I262" i="10"/>
  <c r="I227" i="10"/>
  <c r="I216" i="10"/>
  <c r="I200" i="10"/>
  <c r="L169" i="10"/>
  <c r="I125" i="10"/>
  <c r="I40" i="10"/>
  <c r="I257" i="10"/>
  <c r="I219" i="10"/>
  <c r="I172" i="10"/>
  <c r="I152" i="10"/>
  <c r="I139" i="10"/>
  <c r="L66" i="10"/>
  <c r="I241" i="10"/>
  <c r="I233" i="10"/>
  <c r="I207" i="10"/>
  <c r="I196" i="10"/>
  <c r="I164" i="10"/>
  <c r="I150" i="10"/>
  <c r="I132" i="10"/>
  <c r="I44" i="10"/>
  <c r="I168" i="10"/>
  <c r="I160" i="10"/>
  <c r="I143" i="10"/>
  <c r="I136" i="10"/>
  <c r="I128" i="10"/>
  <c r="I73" i="10"/>
  <c r="I123" i="10"/>
  <c r="I114" i="10"/>
  <c r="I95" i="10"/>
  <c r="I85" i="10"/>
  <c r="I61" i="10"/>
  <c r="I30" i="10"/>
  <c r="I22" i="10"/>
  <c r="I13" i="10"/>
  <c r="I107" i="10"/>
  <c r="I100" i="10"/>
  <c r="I79" i="10"/>
  <c r="I72" i="10"/>
  <c r="I57" i="10"/>
  <c r="I49" i="10"/>
  <c r="I41" i="10"/>
  <c r="I94" i="10"/>
  <c r="I87" i="10"/>
  <c r="I75" i="10"/>
  <c r="I60" i="10"/>
  <c r="I35" i="10"/>
  <c r="I27" i="10"/>
  <c r="I19" i="10"/>
  <c r="I10" i="10"/>
  <c r="I193" i="9"/>
  <c r="L193" i="9" s="1"/>
  <c r="I81" i="9"/>
  <c r="L81" i="9" s="1"/>
  <c r="I27" i="9"/>
  <c r="L27" i="9" s="1"/>
  <c r="I23" i="9"/>
  <c r="L23" i="9" s="1"/>
  <c r="I19" i="9"/>
  <c r="I313" i="9"/>
  <c r="L313" i="9" s="1"/>
  <c r="I291" i="9"/>
  <c r="L291" i="9" s="1"/>
  <c r="I197" i="9"/>
  <c r="L197" i="9" s="1"/>
  <c r="I286" i="9"/>
  <c r="I244" i="9"/>
  <c r="L244" i="9" s="1"/>
  <c r="I190" i="9"/>
  <c r="L190" i="9" s="1"/>
  <c r="I346" i="9"/>
  <c r="L346" i="9" s="1"/>
  <c r="I263" i="9"/>
  <c r="I163" i="9"/>
  <c r="L163" i="9" s="1"/>
  <c r="I157" i="9"/>
  <c r="L157" i="9" s="1"/>
  <c r="I48" i="9"/>
  <c r="L48" i="9" s="1"/>
  <c r="I57" i="9"/>
  <c r="I150" i="9"/>
  <c r="L150" i="9" s="1"/>
  <c r="I109" i="9"/>
  <c r="L109" i="9" s="1"/>
  <c r="I105" i="9"/>
  <c r="L105" i="9" s="1"/>
  <c r="I101" i="9"/>
  <c r="L101" i="9" s="1"/>
  <c r="I293" i="9"/>
  <c r="L293" i="9" s="1"/>
  <c r="I301" i="9"/>
  <c r="L301" i="9" s="1"/>
  <c r="I275" i="9"/>
  <c r="L275" i="9" s="1"/>
  <c r="I323" i="9"/>
  <c r="L323" i="9" s="1"/>
  <c r="I363" i="9"/>
  <c r="L363" i="9" s="1"/>
  <c r="I329" i="9"/>
  <c r="L329" i="9" s="1"/>
  <c r="I336" i="9"/>
  <c r="L336" i="9" s="1"/>
  <c r="I314" i="9"/>
  <c r="L314" i="9" s="1"/>
  <c r="I273" i="9"/>
  <c r="L273" i="9" s="1"/>
  <c r="I356" i="9"/>
  <c r="L356" i="9" s="1"/>
  <c r="I352" i="9"/>
  <c r="L352" i="9" s="1"/>
  <c r="I253" i="9"/>
  <c r="I160" i="9"/>
  <c r="L160" i="9" s="1"/>
  <c r="I177" i="9"/>
  <c r="L177" i="9" s="1"/>
  <c r="I169" i="9"/>
  <c r="L169" i="9" s="1"/>
  <c r="I214" i="9"/>
  <c r="L47" i="9"/>
  <c r="L49" i="9"/>
  <c r="I195" i="9"/>
  <c r="I156" i="9"/>
  <c r="L317" i="9"/>
  <c r="L347" i="9"/>
  <c r="L74" i="9"/>
  <c r="L153" i="9"/>
  <c r="L203" i="9"/>
  <c r="L268" i="9"/>
  <c r="I335" i="9"/>
  <c r="I328" i="9"/>
  <c r="L276" i="9"/>
  <c r="L178" i="9"/>
  <c r="L361" i="9"/>
  <c r="L274" i="9"/>
  <c r="L351" i="9"/>
  <c r="L322" i="9"/>
  <c r="L330" i="9"/>
  <c r="L318" i="9"/>
  <c r="L286" i="9"/>
  <c r="L221" i="9"/>
  <c r="I171" i="9"/>
  <c r="I137" i="9"/>
  <c r="I46" i="9"/>
  <c r="I320" i="9"/>
  <c r="I289" i="9"/>
  <c r="L241" i="9"/>
  <c r="I198" i="9"/>
  <c r="I182" i="9"/>
  <c r="L164" i="9"/>
  <c r="I123" i="9"/>
  <c r="I342" i="9"/>
  <c r="I321" i="9"/>
  <c r="I310" i="9"/>
  <c r="I306" i="9"/>
  <c r="L290" i="9"/>
  <c r="L255" i="9"/>
  <c r="L228" i="9"/>
  <c r="I296" i="9"/>
  <c r="I267" i="9"/>
  <c r="L263" i="9"/>
  <c r="L211" i="9"/>
  <c r="I134" i="9"/>
  <c r="I126" i="9"/>
  <c r="I118" i="9"/>
  <c r="L205" i="9"/>
  <c r="I201" i="9"/>
  <c r="I158" i="9"/>
  <c r="L100" i="9"/>
  <c r="I73" i="9"/>
  <c r="I65" i="9"/>
  <c r="L57" i="9"/>
  <c r="I154" i="9"/>
  <c r="I146" i="9"/>
  <c r="I142" i="9"/>
  <c r="I41" i="9"/>
  <c r="L29" i="9"/>
  <c r="L25" i="9"/>
  <c r="L21" i="9"/>
  <c r="L17" i="9"/>
  <c r="L112" i="9"/>
  <c r="L200" i="9"/>
  <c r="I333" i="9"/>
  <c r="I287" i="9"/>
  <c r="I252" i="9"/>
  <c r="I127" i="9"/>
  <c r="I357" i="9"/>
  <c r="I189" i="9"/>
  <c r="I260" i="9"/>
  <c r="I239" i="9"/>
  <c r="I331" i="9"/>
  <c r="I283" i="9"/>
  <c r="I247" i="9"/>
  <c r="I170" i="9"/>
  <c r="I60" i="9"/>
  <c r="L278" i="9"/>
  <c r="I181" i="9"/>
  <c r="I220" i="9"/>
  <c r="I119" i="9"/>
  <c r="I334" i="9"/>
  <c r="I326" i="9"/>
  <c r="I292" i="9"/>
  <c r="I261" i="9"/>
  <c r="I257" i="9"/>
  <c r="I248" i="9"/>
  <c r="I240" i="9"/>
  <c r="I225" i="9"/>
  <c r="I175" i="9"/>
  <c r="I121" i="9"/>
  <c r="I359" i="9"/>
  <c r="I355" i="9"/>
  <c r="I315" i="9"/>
  <c r="I280" i="9"/>
  <c r="I249" i="9"/>
  <c r="I194" i="9"/>
  <c r="I186" i="9"/>
  <c r="I139" i="9"/>
  <c r="I68" i="9"/>
  <c r="I348" i="9"/>
  <c r="I344" i="9"/>
  <c r="I340" i="9"/>
  <c r="I312" i="9"/>
  <c r="I308" i="9"/>
  <c r="I304" i="9"/>
  <c r="I281" i="9"/>
  <c r="I250" i="9"/>
  <c r="I234" i="9"/>
  <c r="I230" i="9"/>
  <c r="I224" i="9"/>
  <c r="I215" i="9"/>
  <c r="I174" i="9"/>
  <c r="I125" i="9"/>
  <c r="I70" i="9"/>
  <c r="I302" i="9"/>
  <c r="I298" i="9"/>
  <c r="I269" i="9"/>
  <c r="I265" i="9"/>
  <c r="I217" i="9"/>
  <c r="I213" i="9"/>
  <c r="I209" i="9"/>
  <c r="I165" i="9"/>
  <c r="I161" i="9"/>
  <c r="I138" i="9"/>
  <c r="I130" i="9"/>
  <c r="I122" i="9"/>
  <c r="I114" i="9"/>
  <c r="I64" i="9"/>
  <c r="I207" i="9"/>
  <c r="I199" i="9"/>
  <c r="I58" i="9"/>
  <c r="I69" i="9"/>
  <c r="I61" i="9"/>
  <c r="I53" i="9"/>
  <c r="I45" i="9"/>
  <c r="I37" i="9"/>
  <c r="I152" i="9"/>
  <c r="I148" i="9"/>
  <c r="I144" i="9"/>
  <c r="I111" i="9"/>
  <c r="I107" i="9"/>
  <c r="I103" i="9"/>
  <c r="I43" i="9"/>
  <c r="I39" i="9"/>
  <c r="L19" i="9"/>
  <c r="I98" i="9"/>
  <c r="I94" i="9"/>
  <c r="I90" i="9"/>
  <c r="I86" i="9"/>
  <c r="I82" i="9"/>
  <c r="I33" i="9"/>
  <c r="I13" i="9"/>
  <c r="I77" i="9"/>
  <c r="I12" i="9"/>
  <c r="L191" i="9"/>
  <c r="L235" i="9"/>
  <c r="L362" i="9"/>
  <c r="I337" i="9"/>
  <c r="I295" i="9"/>
  <c r="I279" i="9"/>
  <c r="I271" i="9"/>
  <c r="I183" i="9"/>
  <c r="I327" i="9"/>
  <c r="I256" i="9"/>
  <c r="L208" i="9"/>
  <c r="I135" i="9"/>
  <c r="I325" i="9"/>
  <c r="I284" i="9"/>
  <c r="I332" i="9"/>
  <c r="I288" i="9"/>
  <c r="I277" i="9"/>
  <c r="I251" i="9"/>
  <c r="I237" i="9"/>
  <c r="I172" i="9"/>
  <c r="I113" i="9"/>
  <c r="I62" i="9"/>
  <c r="I358" i="9"/>
  <c r="I354" i="9"/>
  <c r="I350" i="9"/>
  <c r="I262" i="9"/>
  <c r="I245" i="9"/>
  <c r="I222" i="9"/>
  <c r="I210" i="9"/>
  <c r="I192" i="9"/>
  <c r="I184" i="9"/>
  <c r="I176" i="9"/>
  <c r="I168" i="9"/>
  <c r="I131" i="9"/>
  <c r="I52" i="9"/>
  <c r="I343" i="9"/>
  <c r="I339" i="9"/>
  <c r="I311" i="9"/>
  <c r="I307" i="9"/>
  <c r="I294" i="9"/>
  <c r="I259" i="9"/>
  <c r="I246" i="9"/>
  <c r="I233" i="9"/>
  <c r="I229" i="9"/>
  <c r="I223" i="9"/>
  <c r="I173" i="9"/>
  <c r="I117" i="9"/>
  <c r="I54" i="9"/>
  <c r="I297" i="9"/>
  <c r="I264" i="9"/>
  <c r="I216" i="9"/>
  <c r="I212" i="9"/>
  <c r="I136" i="9"/>
  <c r="I128" i="9"/>
  <c r="I120" i="9"/>
  <c r="I56" i="9"/>
  <c r="I206" i="9"/>
  <c r="I202" i="9"/>
  <c r="I159" i="9"/>
  <c r="I50" i="9"/>
  <c r="I67" i="9"/>
  <c r="I59" i="9"/>
  <c r="I51" i="9"/>
  <c r="I155" i="9"/>
  <c r="I151" i="9"/>
  <c r="I147" i="9"/>
  <c r="I143" i="9"/>
  <c r="I110" i="9"/>
  <c r="I106" i="9"/>
  <c r="I102" i="9"/>
  <c r="I42" i="9"/>
  <c r="I38" i="9"/>
  <c r="I97" i="9"/>
  <c r="I93" i="9"/>
  <c r="I89" i="9"/>
  <c r="I85" i="9"/>
  <c r="I32" i="9"/>
  <c r="I28" i="9"/>
  <c r="I24" i="9"/>
  <c r="I20" i="9"/>
  <c r="I16" i="9"/>
  <c r="I80" i="9"/>
  <c r="I76" i="9"/>
  <c r="I11" i="9"/>
  <c r="I96" i="9"/>
  <c r="I92" i="9"/>
  <c r="I88" i="9"/>
  <c r="I84" i="9"/>
  <c r="I35" i="9"/>
  <c r="I31" i="9"/>
  <c r="I15" i="9"/>
  <c r="I79" i="9"/>
  <c r="I75" i="9"/>
  <c r="I10" i="9"/>
  <c r="I185" i="9"/>
  <c r="I282" i="9"/>
  <c r="I243" i="9"/>
  <c r="I187" i="9"/>
  <c r="L166" i="9"/>
  <c r="L226" i="9"/>
  <c r="I129" i="9"/>
  <c r="I360" i="9"/>
  <c r="I319" i="9"/>
  <c r="L309" i="9"/>
  <c r="L253" i="9"/>
  <c r="I196" i="9"/>
  <c r="I188" i="9"/>
  <c r="I180" i="9"/>
  <c r="I115" i="9"/>
  <c r="I349" i="9"/>
  <c r="I345" i="9"/>
  <c r="I341" i="9"/>
  <c r="I316" i="9"/>
  <c r="I305" i="9"/>
  <c r="I285" i="9"/>
  <c r="I254" i="9"/>
  <c r="I238" i="9"/>
  <c r="I231" i="9"/>
  <c r="I227" i="9"/>
  <c r="I219" i="9"/>
  <c r="I133" i="9"/>
  <c r="I303" i="9"/>
  <c r="I299" i="9"/>
  <c r="I270" i="9"/>
  <c r="I266" i="9"/>
  <c r="I218" i="9"/>
  <c r="L214" i="9"/>
  <c r="I162" i="9"/>
  <c r="I140" i="9"/>
  <c r="I132" i="9"/>
  <c r="I124" i="9"/>
  <c r="I116" i="9"/>
  <c r="I72" i="9"/>
  <c r="I204" i="9"/>
  <c r="I66" i="9"/>
  <c r="I71" i="9"/>
  <c r="I63" i="9"/>
  <c r="I55" i="9"/>
  <c r="I149" i="9"/>
  <c r="I145" i="9"/>
  <c r="I108" i="9"/>
  <c r="I104" i="9"/>
  <c r="I44" i="9"/>
  <c r="I40" i="9"/>
  <c r="I36" i="9"/>
  <c r="I99" i="9"/>
  <c r="I95" i="9"/>
  <c r="I91" i="9"/>
  <c r="I87" i="9"/>
  <c r="I83" i="9"/>
  <c r="I34" i="9"/>
  <c r="I30" i="9"/>
  <c r="I26" i="9"/>
  <c r="I22" i="9"/>
  <c r="I18" i="9"/>
  <c r="I14" i="9"/>
  <c r="I78" i="9"/>
  <c r="I9" i="9"/>
  <c r="L40" i="8"/>
  <c r="L100" i="8"/>
  <c r="L17" i="8"/>
  <c r="L45" i="8"/>
  <c r="L91" i="8"/>
  <c r="L131" i="8"/>
  <c r="L105" i="8"/>
  <c r="L143" i="8"/>
  <c r="L256" i="8"/>
  <c r="L177" i="8"/>
  <c r="L255" i="8"/>
  <c r="L169" i="8"/>
  <c r="L264" i="8"/>
  <c r="L328" i="8"/>
  <c r="L286" i="8"/>
  <c r="L193" i="8"/>
  <c r="L324" i="8"/>
  <c r="L310" i="8"/>
  <c r="L12" i="8"/>
  <c r="L54" i="8"/>
  <c r="L14" i="8"/>
  <c r="L68" i="8"/>
  <c r="L48" i="8"/>
  <c r="L20" i="8"/>
  <c r="L60" i="8"/>
  <c r="L49" i="8"/>
  <c r="L107" i="8"/>
  <c r="L190" i="8"/>
  <c r="L144" i="8"/>
  <c r="L182" i="8"/>
  <c r="L250" i="8"/>
  <c r="L199" i="8"/>
  <c r="L164" i="8"/>
  <c r="L171" i="8"/>
  <c r="L278" i="8"/>
  <c r="L342" i="8"/>
  <c r="L288" i="8"/>
  <c r="L271" i="8"/>
  <c r="L317" i="8"/>
  <c r="L302" i="8"/>
  <c r="L362" i="8"/>
  <c r="L291" i="8"/>
  <c r="L361" i="8"/>
  <c r="L138" i="8"/>
  <c r="L90" i="8"/>
  <c r="L65" i="8"/>
  <c r="L34" i="8"/>
  <c r="L75" i="8"/>
  <c r="L102" i="8"/>
  <c r="L168" i="8"/>
  <c r="L223" i="8"/>
  <c r="L202" i="8"/>
  <c r="L241" i="8"/>
  <c r="L186" i="8"/>
  <c r="L215" i="8"/>
  <c r="L305" i="8"/>
  <c r="L343" i="8"/>
  <c r="L334" i="8"/>
  <c r="L320" i="8"/>
  <c r="L356" i="8"/>
  <c r="L277" i="8"/>
  <c r="L353" i="8"/>
  <c r="L113" i="8"/>
  <c r="L226" i="8"/>
  <c r="L117" i="8"/>
  <c r="L348" i="8"/>
  <c r="L31" i="8"/>
  <c r="L9" i="8"/>
  <c r="L77" i="8"/>
  <c r="L152" i="8"/>
  <c r="L125" i="8"/>
  <c r="L187" i="8"/>
  <c r="L307" i="8"/>
  <c r="L155" i="8"/>
  <c r="L262" i="8"/>
  <c r="L47" i="8"/>
  <c r="L44" i="8"/>
  <c r="L13" i="8"/>
  <c r="L22" i="8"/>
  <c r="L174" i="8"/>
  <c r="L166" i="8"/>
  <c r="L179" i="8"/>
  <c r="L134" i="8"/>
  <c r="L331" i="8"/>
  <c r="L261" i="8"/>
  <c r="L294" i="8"/>
  <c r="L280" i="8"/>
  <c r="L50" i="8"/>
  <c r="L67" i="8"/>
  <c r="L200" i="8"/>
  <c r="L231" i="8"/>
  <c r="L172" i="8"/>
  <c r="L323" i="8"/>
  <c r="L299" i="8"/>
  <c r="L327" i="8"/>
  <c r="L283" i="8"/>
  <c r="L10" i="8"/>
  <c r="L72" i="8"/>
  <c r="L57" i="8"/>
  <c r="L56" i="8"/>
  <c r="L109" i="8"/>
  <c r="L147" i="8"/>
  <c r="L157" i="8"/>
  <c r="L205" i="8"/>
  <c r="L216" i="8"/>
  <c r="L108" i="8"/>
  <c r="L204" i="8"/>
  <c r="L274" i="8"/>
  <c r="L338" i="8"/>
  <c r="L292" i="8"/>
  <c r="L242" i="8"/>
  <c r="L221" i="8"/>
  <c r="L201" i="8"/>
  <c r="L359" i="8"/>
  <c r="L24" i="8"/>
  <c r="L74" i="8"/>
  <c r="L26" i="8"/>
  <c r="L76" i="8"/>
  <c r="L63" i="8"/>
  <c r="L32" i="8"/>
  <c r="L73" i="8"/>
  <c r="L81" i="8"/>
  <c r="L126" i="8"/>
  <c r="L88" i="8"/>
  <c r="L114" i="8"/>
  <c r="L198" i="8"/>
  <c r="L260" i="8"/>
  <c r="L210" i="8"/>
  <c r="L185" i="8"/>
  <c r="L212" i="8"/>
  <c r="L303" i="8"/>
  <c r="L351" i="8"/>
  <c r="L284" i="8"/>
  <c r="L345" i="8"/>
  <c r="L313" i="8"/>
  <c r="L246" i="8"/>
  <c r="L127" i="8"/>
  <c r="L38" i="8"/>
  <c r="L97" i="8"/>
  <c r="L99" i="8"/>
  <c r="L43" i="8"/>
  <c r="L89" i="8"/>
  <c r="L130" i="8"/>
  <c r="L160" i="8"/>
  <c r="L106" i="8"/>
  <c r="L140" i="8"/>
  <c r="L116" i="8"/>
  <c r="L236" i="8"/>
  <c r="L214" i="8"/>
  <c r="L252" i="8"/>
  <c r="L197" i="8"/>
  <c r="L239" i="8"/>
  <c r="L318" i="8"/>
  <c r="L344" i="8"/>
  <c r="L337" i="8"/>
  <c r="L296" i="8"/>
  <c r="L103" i="8"/>
  <c r="L163" i="8"/>
  <c r="L352" i="8"/>
  <c r="L92" i="8"/>
  <c r="L37" i="8"/>
  <c r="L181" i="8"/>
  <c r="L136" i="8"/>
  <c r="L238" i="8"/>
  <c r="L245" i="8"/>
  <c r="L243" i="8"/>
  <c r="L273" i="8"/>
  <c r="L19" i="8"/>
  <c r="L42" i="8"/>
  <c r="L94" i="8"/>
  <c r="L21" i="8"/>
  <c r="L53" i="8"/>
  <c r="L64" i="8"/>
  <c r="L139" i="8"/>
  <c r="L229" i="8"/>
  <c r="L58" i="8"/>
  <c r="L267" i="8"/>
  <c r="L265" i="8"/>
  <c r="L304" i="8"/>
  <c r="L335" i="8"/>
  <c r="L354" i="8"/>
  <c r="L70" i="8"/>
  <c r="L25" i="8"/>
  <c r="L52" i="8"/>
  <c r="L153" i="8"/>
  <c r="L180" i="8"/>
  <c r="L161" i="8"/>
  <c r="L279" i="8"/>
  <c r="L196" i="8"/>
  <c r="L257" i="8"/>
  <c r="L191" i="8"/>
  <c r="L268" i="8"/>
  <c r="L18" i="8"/>
  <c r="L83" i="8"/>
  <c r="L78" i="8"/>
  <c r="L69" i="8"/>
  <c r="L165" i="8"/>
  <c r="L132" i="8"/>
  <c r="L173" i="8"/>
  <c r="L225" i="8"/>
  <c r="L233" i="8"/>
  <c r="L162" i="8"/>
  <c r="L220" i="8"/>
  <c r="L285" i="8"/>
  <c r="L349" i="8"/>
  <c r="L347" i="8"/>
  <c r="L240" i="8"/>
  <c r="L275" i="8"/>
  <c r="L11" i="8"/>
  <c r="L39" i="8"/>
  <c r="L33" i="8"/>
  <c r="L85" i="8"/>
  <c r="L36" i="8"/>
  <c r="L87" i="8"/>
  <c r="L82" i="8"/>
  <c r="L41" i="8"/>
  <c r="L86" i="8"/>
  <c r="L128" i="8"/>
  <c r="L158" i="8"/>
  <c r="L104" i="8"/>
  <c r="L149" i="8"/>
  <c r="L217" i="8"/>
  <c r="L111" i="8"/>
  <c r="L230" i="8"/>
  <c r="L203" i="8"/>
  <c r="L259" i="8"/>
  <c r="L316" i="8"/>
  <c r="L195" i="8"/>
  <c r="L298" i="8"/>
  <c r="L209" i="8"/>
  <c r="L325" i="8"/>
  <c r="L270" i="8"/>
  <c r="L46" i="8"/>
  <c r="L23" i="8"/>
  <c r="L15" i="8"/>
  <c r="L55" i="8"/>
  <c r="L27" i="8"/>
  <c r="L112" i="8"/>
  <c r="L176" i="8"/>
  <c r="L119" i="8"/>
  <c r="L148" i="8"/>
  <c r="L133" i="8"/>
  <c r="L251" i="8"/>
  <c r="L222" i="8"/>
  <c r="L121" i="8"/>
  <c r="L206" i="8"/>
  <c r="L272" i="8"/>
  <c r="L154" i="8"/>
  <c r="L263" i="8"/>
  <c r="L315" i="8"/>
  <c r="L218" i="8"/>
  <c r="L358" i="8"/>
  <c r="L227" i="8"/>
  <c r="I318" i="7"/>
  <c r="L318" i="7" s="1"/>
  <c r="I314" i="7"/>
  <c r="L314" i="7" s="1"/>
  <c r="I322" i="7"/>
  <c r="L322" i="7" s="1"/>
  <c r="I125" i="7"/>
  <c r="L125" i="7" s="1"/>
  <c r="I231" i="7"/>
  <c r="L231" i="7" s="1"/>
  <c r="I200" i="7"/>
  <c r="I326" i="7"/>
  <c r="L326" i="7" s="1"/>
  <c r="I206" i="7"/>
  <c r="L206" i="7" s="1"/>
  <c r="I254" i="7"/>
  <c r="L254" i="7" s="1"/>
  <c r="I192" i="7"/>
  <c r="L192" i="7" s="1"/>
  <c r="I126" i="7"/>
  <c r="L126" i="7" s="1"/>
  <c r="I89" i="7"/>
  <c r="I347" i="7"/>
  <c r="I253" i="7"/>
  <c r="L253" i="7" s="1"/>
  <c r="I25" i="7"/>
  <c r="L25" i="7" s="1"/>
  <c r="I195" i="7"/>
  <c r="L195" i="7" s="1"/>
  <c r="I82" i="7"/>
  <c r="L82" i="7" s="1"/>
  <c r="I217" i="7"/>
  <c r="L217" i="7" s="1"/>
  <c r="I93" i="7"/>
  <c r="L93" i="7" s="1"/>
  <c r="I101" i="7"/>
  <c r="L101" i="7" s="1"/>
  <c r="I346" i="7"/>
  <c r="L346" i="7" s="1"/>
  <c r="I287" i="7"/>
  <c r="L287" i="7" s="1"/>
  <c r="I160" i="7"/>
  <c r="L160" i="7" s="1"/>
  <c r="I343" i="7"/>
  <c r="I323" i="7"/>
  <c r="I280" i="7"/>
  <c r="I194" i="7"/>
  <c r="L194" i="7" s="1"/>
  <c r="I250" i="7"/>
  <c r="L250" i="7" s="1"/>
  <c r="I176" i="7"/>
  <c r="L176" i="7" s="1"/>
  <c r="I255" i="7"/>
  <c r="I238" i="7"/>
  <c r="L238" i="7" s="1"/>
  <c r="I199" i="7"/>
  <c r="L199" i="7" s="1"/>
  <c r="I171" i="7"/>
  <c r="L171" i="7" s="1"/>
  <c r="I356" i="7"/>
  <c r="I352" i="7"/>
  <c r="L352" i="7" s="1"/>
  <c r="I308" i="7"/>
  <c r="L308" i="7" s="1"/>
  <c r="I175" i="7"/>
  <c r="L175" i="7" s="1"/>
  <c r="I193" i="7"/>
  <c r="L193" i="7" s="1"/>
  <c r="I136" i="7"/>
  <c r="L136" i="7" s="1"/>
  <c r="I106" i="7"/>
  <c r="L106" i="7" s="1"/>
  <c r="I289" i="7"/>
  <c r="L289" i="7" s="1"/>
  <c r="I248" i="7"/>
  <c r="L248" i="7" s="1"/>
  <c r="I244" i="7"/>
  <c r="L244" i="7" s="1"/>
  <c r="I178" i="7"/>
  <c r="L178" i="7" s="1"/>
  <c r="I122" i="7"/>
  <c r="I49" i="7"/>
  <c r="L49" i="7" s="1"/>
  <c r="I41" i="7"/>
  <c r="L41" i="7" s="1"/>
  <c r="I33" i="7"/>
  <c r="L33" i="7" s="1"/>
  <c r="I15" i="7"/>
  <c r="L15" i="7" s="1"/>
  <c r="I103" i="7"/>
  <c r="L103" i="7" s="1"/>
  <c r="I76" i="7"/>
  <c r="L76" i="7" s="1"/>
  <c r="I23" i="7"/>
  <c r="L23" i="7" s="1"/>
  <c r="I62" i="7"/>
  <c r="L62" i="7" s="1"/>
  <c r="I279" i="7"/>
  <c r="L279" i="7" s="1"/>
  <c r="I282" i="7"/>
  <c r="L282" i="7" s="1"/>
  <c r="I274" i="7"/>
  <c r="L274" i="7" s="1"/>
  <c r="I261" i="7"/>
  <c r="L261" i="7" s="1"/>
  <c r="I258" i="7"/>
  <c r="I363" i="7"/>
  <c r="L363" i="7" s="1"/>
  <c r="I359" i="7"/>
  <c r="L359" i="7" s="1"/>
  <c r="I243" i="7"/>
  <c r="L243" i="7" s="1"/>
  <c r="I239" i="7"/>
  <c r="L239" i="7" s="1"/>
  <c r="I131" i="7"/>
  <c r="L131" i="7" s="1"/>
  <c r="I70" i="7"/>
  <c r="L70" i="7" s="1"/>
  <c r="I111" i="7"/>
  <c r="I48" i="7"/>
  <c r="L48" i="7" s="1"/>
  <c r="I14" i="7"/>
  <c r="L14" i="7" s="1"/>
  <c r="I102" i="7"/>
  <c r="L102" i="7" s="1"/>
  <c r="L8" i="7"/>
  <c r="L212" i="7"/>
  <c r="L146" i="7"/>
  <c r="L291" i="7"/>
  <c r="I174" i="7"/>
  <c r="L91" i="7"/>
  <c r="L351" i="7"/>
  <c r="L353" i="7"/>
  <c r="I349" i="7"/>
  <c r="I332" i="7"/>
  <c r="L224" i="7"/>
  <c r="I337" i="7"/>
  <c r="I327" i="7"/>
  <c r="L311" i="7"/>
  <c r="I132" i="7"/>
  <c r="L58" i="7"/>
  <c r="I329" i="7"/>
  <c r="I325" i="7"/>
  <c r="I320" i="7"/>
  <c r="I316" i="7"/>
  <c r="I312" i="7"/>
  <c r="I229" i="7"/>
  <c r="I202" i="7"/>
  <c r="I170" i="7"/>
  <c r="I339" i="7"/>
  <c r="I275" i="7"/>
  <c r="I159" i="7"/>
  <c r="L128" i="7"/>
  <c r="I271" i="7"/>
  <c r="I257" i="7"/>
  <c r="L234" i="7"/>
  <c r="I226" i="7"/>
  <c r="I203" i="7"/>
  <c r="I133" i="7"/>
  <c r="I112" i="7"/>
  <c r="I362" i="7"/>
  <c r="I358" i="7"/>
  <c r="I354" i="7"/>
  <c r="I350" i="7"/>
  <c r="I306" i="7"/>
  <c r="I302" i="7"/>
  <c r="I298" i="7"/>
  <c r="I294" i="7"/>
  <c r="I290" i="7"/>
  <c r="I272" i="7"/>
  <c r="I235" i="7"/>
  <c r="I227" i="7"/>
  <c r="I204" i="7"/>
  <c r="I196" i="7"/>
  <c r="I172" i="7"/>
  <c r="I223" i="7"/>
  <c r="L167" i="7"/>
  <c r="I153" i="7"/>
  <c r="L73" i="7"/>
  <c r="I246" i="7"/>
  <c r="I242" i="7"/>
  <c r="I221" i="7"/>
  <c r="I213" i="7"/>
  <c r="I209" i="7"/>
  <c r="I188" i="7"/>
  <c r="I184" i="7"/>
  <c r="I180" i="7"/>
  <c r="I163" i="7"/>
  <c r="I154" i="7"/>
  <c r="I116" i="7"/>
  <c r="L56" i="7"/>
  <c r="I149" i="7"/>
  <c r="L24" i="7"/>
  <c r="L16" i="7"/>
  <c r="I168" i="7"/>
  <c r="I147" i="7"/>
  <c r="I143" i="7"/>
  <c r="I139" i="7"/>
  <c r="I119" i="7"/>
  <c r="L57" i="7"/>
  <c r="I110" i="7"/>
  <c r="I51" i="7"/>
  <c r="I47" i="7"/>
  <c r="I43" i="7"/>
  <c r="I39" i="7"/>
  <c r="I35" i="7"/>
  <c r="I17" i="7"/>
  <c r="I13" i="7"/>
  <c r="I97" i="7"/>
  <c r="I66" i="7"/>
  <c r="I30" i="7"/>
  <c r="I86" i="7"/>
  <c r="I78" i="7"/>
  <c r="I74" i="7"/>
  <c r="I29" i="7"/>
  <c r="I21" i="7"/>
  <c r="I296" i="7"/>
  <c r="I273" i="7"/>
  <c r="I330" i="7"/>
  <c r="L134" i="7"/>
  <c r="L89" i="7"/>
  <c r="L347" i="7"/>
  <c r="I307" i="7"/>
  <c r="L249" i="7"/>
  <c r="L85" i="7"/>
  <c r="I276" i="7"/>
  <c r="I215" i="7"/>
  <c r="I186" i="7"/>
  <c r="I340" i="7"/>
  <c r="I345" i="7"/>
  <c r="I284" i="7"/>
  <c r="L267" i="7"/>
  <c r="I236" i="7"/>
  <c r="I205" i="7"/>
  <c r="I173" i="7"/>
  <c r="I348" i="7"/>
  <c r="I333" i="7"/>
  <c r="I310" i="7"/>
  <c r="I269" i="7"/>
  <c r="I334" i="7"/>
  <c r="I328" i="7"/>
  <c r="I319" i="7"/>
  <c r="I315" i="7"/>
  <c r="L301" i="7"/>
  <c r="I288" i="7"/>
  <c r="I225" i="7"/>
  <c r="I198" i="7"/>
  <c r="I165" i="7"/>
  <c r="I335" i="7"/>
  <c r="I270" i="7"/>
  <c r="I260" i="7"/>
  <c r="I256" i="7"/>
  <c r="I252" i="7"/>
  <c r="I156" i="7"/>
  <c r="I129" i="7"/>
  <c r="I79" i="7"/>
  <c r="I361" i="7"/>
  <c r="I309" i="7"/>
  <c r="I305" i="7"/>
  <c r="I297" i="7"/>
  <c r="I285" i="7"/>
  <c r="I268" i="7"/>
  <c r="I232" i="7"/>
  <c r="I222" i="7"/>
  <c r="I161" i="7"/>
  <c r="I130" i="7"/>
  <c r="I54" i="7"/>
  <c r="I245" i="7"/>
  <c r="I241" i="7"/>
  <c r="I220" i="7"/>
  <c r="I216" i="7"/>
  <c r="I191" i="7"/>
  <c r="I187" i="7"/>
  <c r="I183" i="7"/>
  <c r="I162" i="7"/>
  <c r="I150" i="7"/>
  <c r="I127" i="7"/>
  <c r="I108" i="7"/>
  <c r="I152" i="7"/>
  <c r="I123" i="7"/>
  <c r="I22" i="7"/>
  <c r="I142" i="7"/>
  <c r="I138" i="7"/>
  <c r="I117" i="7"/>
  <c r="I55" i="7"/>
  <c r="I113" i="7"/>
  <c r="I109" i="7"/>
  <c r="I105" i="7"/>
  <c r="I69" i="7"/>
  <c r="I50" i="7"/>
  <c r="I38" i="7"/>
  <c r="I34" i="7"/>
  <c r="I12" i="7"/>
  <c r="I100" i="7"/>
  <c r="I96" i="7"/>
  <c r="I92" i="7"/>
  <c r="I88" i="7"/>
  <c r="I65" i="7"/>
  <c r="I11" i="7"/>
  <c r="I60" i="7"/>
  <c r="I28" i="7"/>
  <c r="L185" i="7"/>
  <c r="L264" i="7"/>
  <c r="L299" i="7"/>
  <c r="L355" i="7"/>
  <c r="L201" i="7"/>
  <c r="I265" i="7"/>
  <c r="L124" i="7"/>
  <c r="L343" i="7"/>
  <c r="L331" i="7"/>
  <c r="L323" i="7"/>
  <c r="L280" i="7"/>
  <c r="I237" i="7"/>
  <c r="I208" i="7"/>
  <c r="I283" i="7"/>
  <c r="I266" i="7"/>
  <c r="L77" i="7"/>
  <c r="I263" i="7"/>
  <c r="L255" i="7"/>
  <c r="I230" i="7"/>
  <c r="I207" i="7"/>
  <c r="I360" i="7"/>
  <c r="L356" i="7"/>
  <c r="I304" i="7"/>
  <c r="I300" i="7"/>
  <c r="I292" i="7"/>
  <c r="L200" i="7"/>
  <c r="I118" i="7"/>
  <c r="I157" i="7"/>
  <c r="L46" i="7"/>
  <c r="I240" i="7"/>
  <c r="I219" i="7"/>
  <c r="I211" i="7"/>
  <c r="I190" i="7"/>
  <c r="I182" i="7"/>
  <c r="I158" i="7"/>
  <c r="L83" i="7"/>
  <c r="L40" i="7"/>
  <c r="I151" i="7"/>
  <c r="L122" i="7"/>
  <c r="L80" i="7"/>
  <c r="I166" i="7"/>
  <c r="I145" i="7"/>
  <c r="I141" i="7"/>
  <c r="I137" i="7"/>
  <c r="I115" i="7"/>
  <c r="I53" i="7"/>
  <c r="I45" i="7"/>
  <c r="I37" i="7"/>
  <c r="I99" i="7"/>
  <c r="I95" i="7"/>
  <c r="I68" i="7"/>
  <c r="I64" i="7"/>
  <c r="I32" i="7"/>
  <c r="I10" i="7"/>
  <c r="I84" i="7"/>
  <c r="I72" i="7"/>
  <c r="I59" i="7"/>
  <c r="I27" i="7"/>
  <c r="I19" i="7"/>
  <c r="L63" i="7"/>
  <c r="L281" i="7"/>
  <c r="L61" i="7"/>
  <c r="L179" i="7"/>
  <c r="I341" i="7"/>
  <c r="L286" i="7"/>
  <c r="L114" i="7"/>
  <c r="L181" i="7"/>
  <c r="L210" i="7"/>
  <c r="L357" i="7"/>
  <c r="I336" i="7"/>
  <c r="I259" i="7"/>
  <c r="L228" i="7"/>
  <c r="I342" i="7"/>
  <c r="L324" i="7"/>
  <c r="L155" i="7"/>
  <c r="L104" i="7"/>
  <c r="I338" i="7"/>
  <c r="I321" i="7"/>
  <c r="I317" i="7"/>
  <c r="I313" i="7"/>
  <c r="L293" i="7"/>
  <c r="I233" i="7"/>
  <c r="I344" i="7"/>
  <c r="I278" i="7"/>
  <c r="L42" i="7"/>
  <c r="I262" i="7"/>
  <c r="L258" i="7"/>
  <c r="L247" i="7"/>
  <c r="I164" i="7"/>
  <c r="I135" i="7"/>
  <c r="L121" i="7"/>
  <c r="I303" i="7"/>
  <c r="I295" i="7"/>
  <c r="I277" i="7"/>
  <c r="I197" i="7"/>
  <c r="L81" i="7"/>
  <c r="I251" i="7"/>
  <c r="I218" i="7"/>
  <c r="I214" i="7"/>
  <c r="I189" i="7"/>
  <c r="I177" i="7"/>
  <c r="L75" i="7"/>
  <c r="I169" i="7"/>
  <c r="I148" i="7"/>
  <c r="I144" i="7"/>
  <c r="I140" i="7"/>
  <c r="I120" i="7"/>
  <c r="L111" i="7"/>
  <c r="I107" i="7"/>
  <c r="I52" i="7"/>
  <c r="I36" i="7"/>
  <c r="I18" i="7"/>
  <c r="I98" i="7"/>
  <c r="I94" i="7"/>
  <c r="I90" i="7"/>
  <c r="I67" i="7"/>
  <c r="I31" i="7"/>
  <c r="I87" i="7"/>
  <c r="I71" i="7"/>
  <c r="I26" i="7"/>
  <c r="I9" i="7"/>
  <c r="L9" i="6"/>
  <c r="L61" i="6"/>
  <c r="L17" i="6"/>
  <c r="L173" i="6"/>
  <c r="L295" i="6"/>
  <c r="L139" i="6"/>
  <c r="L332" i="6"/>
  <c r="L221" i="6"/>
  <c r="L347" i="6"/>
  <c r="L72" i="6"/>
  <c r="L68" i="6"/>
  <c r="L149" i="6"/>
  <c r="L331" i="6"/>
  <c r="L74" i="6"/>
  <c r="L98" i="6"/>
  <c r="L292" i="6"/>
  <c r="L246" i="6"/>
  <c r="L206" i="6"/>
  <c r="L180" i="6"/>
  <c r="L349" i="6"/>
  <c r="L288" i="6"/>
  <c r="L84" i="6"/>
  <c r="L47" i="6"/>
  <c r="L75" i="6"/>
  <c r="L91" i="6"/>
  <c r="L19" i="6"/>
  <c r="L36" i="6"/>
  <c r="L214" i="6"/>
  <c r="L297" i="6"/>
  <c r="L284" i="6"/>
  <c r="L182" i="6"/>
  <c r="L240" i="6"/>
  <c r="L181" i="6"/>
  <c r="L226" i="6"/>
  <c r="L301" i="6"/>
  <c r="L362" i="6"/>
  <c r="L280" i="6"/>
  <c r="L315" i="6"/>
  <c r="L106" i="6"/>
  <c r="L285" i="6"/>
  <c r="L49" i="6"/>
  <c r="L73" i="6"/>
  <c r="L93" i="6"/>
  <c r="L21" i="6"/>
  <c r="L177" i="6"/>
  <c r="L25" i="6"/>
  <c r="L236" i="6"/>
  <c r="L204" i="6"/>
  <c r="L239" i="6"/>
  <c r="L336" i="6"/>
  <c r="L143" i="6"/>
  <c r="L320" i="6"/>
  <c r="L343" i="6"/>
  <c r="L254" i="6"/>
  <c r="L199" i="6"/>
  <c r="L22" i="6"/>
  <c r="L290" i="6"/>
  <c r="L10" i="6"/>
  <c r="L66" i="6"/>
  <c r="L14" i="6"/>
  <c r="L129" i="6"/>
  <c r="L261" i="6"/>
  <c r="L296" i="6"/>
  <c r="L276" i="6"/>
  <c r="L300" i="6"/>
  <c r="L361" i="6"/>
  <c r="L207" i="6"/>
  <c r="L321" i="6"/>
  <c r="L267" i="6"/>
  <c r="L317" i="6"/>
  <c r="L44" i="6"/>
  <c r="L164" i="6"/>
  <c r="L363" i="6"/>
  <c r="L51" i="6"/>
  <c r="L79" i="6"/>
  <c r="L95" i="6"/>
  <c r="L35" i="6"/>
  <c r="L155" i="6"/>
  <c r="L145" i="6"/>
  <c r="L258" i="6"/>
  <c r="L125" i="6"/>
  <c r="L24" i="6"/>
  <c r="L210" i="6"/>
  <c r="L170" i="6"/>
  <c r="L257" i="6"/>
  <c r="L218" i="6"/>
  <c r="L230" i="6"/>
  <c r="L330" i="6"/>
  <c r="L263" i="6"/>
  <c r="L259" i="6"/>
  <c r="L56" i="6"/>
  <c r="L209" i="6"/>
  <c r="L339" i="6"/>
  <c r="L89" i="6"/>
  <c r="L238" i="6"/>
  <c r="L194" i="6"/>
  <c r="L312" i="6"/>
  <c r="L319" i="6"/>
  <c r="L62" i="6"/>
  <c r="L217" i="6"/>
  <c r="L286" i="6"/>
  <c r="L208" i="6"/>
  <c r="L337" i="6"/>
  <c r="L304" i="6"/>
  <c r="L359" i="6"/>
  <c r="L124" i="6"/>
  <c r="L53" i="6"/>
  <c r="L77" i="6"/>
  <c r="L97" i="6"/>
  <c r="L157" i="6"/>
  <c r="L136" i="6"/>
  <c r="L103" i="6"/>
  <c r="L185" i="6"/>
  <c r="L268" i="6"/>
  <c r="L40" i="6"/>
  <c r="L202" i="6"/>
  <c r="L244" i="6"/>
  <c r="L220" i="6"/>
  <c r="L299" i="6"/>
  <c r="L360" i="6"/>
  <c r="L176" i="6"/>
  <c r="L345" i="6"/>
  <c r="L357" i="6"/>
  <c r="L192" i="6"/>
  <c r="L156" i="6"/>
  <c r="L46" i="6"/>
  <c r="L33" i="6"/>
  <c r="L162" i="6"/>
  <c r="L151" i="6"/>
  <c r="L265" i="6"/>
  <c r="L150" i="6"/>
  <c r="L38" i="6"/>
  <c r="L329" i="6"/>
  <c r="L340" i="6"/>
  <c r="L325" i="6"/>
  <c r="L294" i="6"/>
  <c r="L188" i="6"/>
  <c r="L326" i="6"/>
  <c r="L63" i="6"/>
  <c r="L83" i="6"/>
  <c r="L11" i="6"/>
  <c r="L159" i="6"/>
  <c r="L101" i="6"/>
  <c r="L167" i="6"/>
  <c r="L262" i="6"/>
  <c r="L154" i="6"/>
  <c r="L127" i="6"/>
  <c r="L108" i="6"/>
  <c r="L187" i="6"/>
  <c r="L123" i="6"/>
  <c r="L234" i="6"/>
  <c r="L334" i="6"/>
  <c r="L308" i="6"/>
  <c r="L353" i="6"/>
  <c r="L52" i="6"/>
  <c r="L57" i="6"/>
  <c r="L85" i="6"/>
  <c r="L13" i="6"/>
  <c r="L165" i="6"/>
  <c r="L146" i="6"/>
  <c r="L107" i="6"/>
  <c r="L212" i="6"/>
  <c r="L291" i="6"/>
  <c r="L133" i="6"/>
  <c r="L32" i="6"/>
  <c r="L178" i="6"/>
  <c r="L252" i="6"/>
  <c r="L328" i="6"/>
  <c r="L203" i="6"/>
  <c r="L242" i="6"/>
  <c r="L356" i="6"/>
  <c r="L318" i="6"/>
  <c r="L251" i="6"/>
  <c r="L219" i="6"/>
  <c r="L50" i="6"/>
  <c r="L82" i="6"/>
  <c r="L41" i="6"/>
  <c r="L213" i="6"/>
  <c r="L269" i="6"/>
  <c r="L229" i="6"/>
  <c r="L197" i="6"/>
  <c r="L278" i="6"/>
  <c r="L115" i="6"/>
  <c r="L333" i="6"/>
  <c r="L322" i="6"/>
  <c r="L351" i="6"/>
  <c r="L34" i="6"/>
  <c r="L43" i="6"/>
  <c r="L71" i="6"/>
  <c r="L87" i="6"/>
  <c r="L15" i="6"/>
  <c r="L163" i="6"/>
  <c r="L105" i="6"/>
  <c r="L191" i="6"/>
  <c r="L266" i="6"/>
  <c r="L211" i="6"/>
  <c r="L147" i="6"/>
  <c r="L196" i="6"/>
  <c r="L144" i="6"/>
  <c r="L281" i="6"/>
  <c r="L338" i="6"/>
  <c r="L168" i="6"/>
  <c r="L316" i="6"/>
  <c r="L327" i="6"/>
  <c r="I8" i="5"/>
  <c r="L8" i="5" s="1"/>
  <c r="I328" i="5"/>
  <c r="L328" i="5" s="1"/>
  <c r="I318" i="5"/>
  <c r="L318" i="5" s="1"/>
  <c r="I263" i="5"/>
  <c r="L263" i="5" s="1"/>
  <c r="I301" i="5"/>
  <c r="L301" i="5" s="1"/>
  <c r="I285" i="5"/>
  <c r="L285" i="5" s="1"/>
  <c r="I221" i="5"/>
  <c r="L221" i="5" s="1"/>
  <c r="I360" i="5"/>
  <c r="L360" i="5" s="1"/>
  <c r="I342" i="5"/>
  <c r="L342" i="5" s="1"/>
  <c r="I309" i="5"/>
  <c r="L309" i="5" s="1"/>
  <c r="I305" i="5"/>
  <c r="L305" i="5" s="1"/>
  <c r="I282" i="5"/>
  <c r="L282" i="5" s="1"/>
  <c r="I262" i="5"/>
  <c r="L262" i="5" s="1"/>
  <c r="I339" i="5"/>
  <c r="L339" i="5" s="1"/>
  <c r="I331" i="5"/>
  <c r="L331" i="5" s="1"/>
  <c r="I311" i="5"/>
  <c r="L311" i="5" s="1"/>
  <c r="I235" i="5"/>
  <c r="L235" i="5" s="1"/>
  <c r="I291" i="5"/>
  <c r="L291" i="5" s="1"/>
  <c r="I200" i="5"/>
  <c r="L200" i="5" s="1"/>
  <c r="I350" i="5"/>
  <c r="L350" i="5" s="1"/>
  <c r="I319" i="5"/>
  <c r="L319" i="5" s="1"/>
  <c r="I303" i="5"/>
  <c r="L303" i="5" s="1"/>
  <c r="I287" i="5"/>
  <c r="L287" i="5" s="1"/>
  <c r="I269" i="5"/>
  <c r="I253" i="5"/>
  <c r="L253" i="5" s="1"/>
  <c r="I248" i="5"/>
  <c r="L248" i="5" s="1"/>
  <c r="I148" i="5"/>
  <c r="L148" i="5" s="1"/>
  <c r="I140" i="5"/>
  <c r="I35" i="5"/>
  <c r="L35" i="5" s="1"/>
  <c r="I207" i="5"/>
  <c r="L207" i="5" s="1"/>
  <c r="I242" i="5"/>
  <c r="L242" i="5" s="1"/>
  <c r="I216" i="5"/>
  <c r="L216" i="5" s="1"/>
  <c r="I208" i="5"/>
  <c r="L208" i="5" s="1"/>
  <c r="I168" i="5"/>
  <c r="L168" i="5" s="1"/>
  <c r="I164" i="5"/>
  <c r="L164" i="5" s="1"/>
  <c r="I66" i="5"/>
  <c r="L66" i="5" s="1"/>
  <c r="I181" i="5"/>
  <c r="L181" i="5" s="1"/>
  <c r="I173" i="5"/>
  <c r="L173" i="5" s="1"/>
  <c r="I169" i="5"/>
  <c r="L169" i="5" s="1"/>
  <c r="I138" i="5"/>
  <c r="L138" i="5" s="1"/>
  <c r="I130" i="5"/>
  <c r="L130" i="5" s="1"/>
  <c r="I119" i="5"/>
  <c r="L119" i="5" s="1"/>
  <c r="I97" i="5"/>
  <c r="L97" i="5" s="1"/>
  <c r="I49" i="5"/>
  <c r="L49" i="5" s="1"/>
  <c r="I159" i="5"/>
  <c r="L159" i="5" s="1"/>
  <c r="I155" i="5"/>
  <c r="L155" i="5" s="1"/>
  <c r="I151" i="5"/>
  <c r="L151" i="5" s="1"/>
  <c r="I94" i="5"/>
  <c r="I75" i="5"/>
  <c r="L75" i="5" s="1"/>
  <c r="I72" i="5"/>
  <c r="L72" i="5" s="1"/>
  <c r="I68" i="5"/>
  <c r="L68" i="5" s="1"/>
  <c r="I40" i="5"/>
  <c r="L40" i="5" s="1"/>
  <c r="I266" i="5"/>
  <c r="L266" i="5" s="1"/>
  <c r="I300" i="5"/>
  <c r="L300" i="5" s="1"/>
  <c r="I352" i="5"/>
  <c r="L352" i="5" s="1"/>
  <c r="I271" i="5"/>
  <c r="L271" i="5" s="1"/>
  <c r="I122" i="5"/>
  <c r="L122" i="5" s="1"/>
  <c r="I244" i="5"/>
  <c r="L244" i="5" s="1"/>
  <c r="I240" i="5"/>
  <c r="L240" i="5" s="1"/>
  <c r="I236" i="5"/>
  <c r="L236" i="5" s="1"/>
  <c r="I201" i="5"/>
  <c r="L201" i="5" s="1"/>
  <c r="I214" i="5"/>
  <c r="L214" i="5" s="1"/>
  <c r="I190" i="5"/>
  <c r="L190" i="5" s="1"/>
  <c r="I186" i="5"/>
  <c r="L186" i="5" s="1"/>
  <c r="I125" i="5"/>
  <c r="L125" i="5" s="1"/>
  <c r="I93" i="5"/>
  <c r="L93" i="5" s="1"/>
  <c r="I143" i="5"/>
  <c r="L143" i="5" s="1"/>
  <c r="I136" i="5"/>
  <c r="L136" i="5" s="1"/>
  <c r="I132" i="5"/>
  <c r="L132" i="5" s="1"/>
  <c r="I127" i="5"/>
  <c r="L127" i="5" s="1"/>
  <c r="I113" i="5"/>
  <c r="L113" i="5" s="1"/>
  <c r="I78" i="5"/>
  <c r="L78" i="5" s="1"/>
  <c r="I128" i="5"/>
  <c r="L128" i="5" s="1"/>
  <c r="I98" i="5"/>
  <c r="L98" i="5" s="1"/>
  <c r="I42" i="5"/>
  <c r="L42" i="5" s="1"/>
  <c r="I34" i="5"/>
  <c r="L34" i="5" s="1"/>
  <c r="I275" i="5"/>
  <c r="L275" i="5" s="1"/>
  <c r="L95" i="5"/>
  <c r="L348" i="5"/>
  <c r="L140" i="5"/>
  <c r="I222" i="5"/>
  <c r="I188" i="5"/>
  <c r="L64" i="5"/>
  <c r="I44" i="5"/>
  <c r="I36" i="5"/>
  <c r="I111" i="5"/>
  <c r="I88" i="5"/>
  <c r="I84" i="5"/>
  <c r="I60" i="5"/>
  <c r="I32" i="5"/>
  <c r="I28" i="5"/>
  <c r="I24" i="5"/>
  <c r="I20" i="5"/>
  <c r="I102" i="5"/>
  <c r="I57" i="5"/>
  <c r="I53" i="5"/>
  <c r="I16" i="5"/>
  <c r="I12" i="5"/>
  <c r="L171" i="5"/>
  <c r="L120" i="5"/>
  <c r="I334" i="5"/>
  <c r="L325" i="5"/>
  <c r="I349" i="5"/>
  <c r="I257" i="5"/>
  <c r="I225" i="5"/>
  <c r="I145" i="5"/>
  <c r="I134" i="5"/>
  <c r="I115" i="5"/>
  <c r="L80" i="5"/>
  <c r="L182" i="5"/>
  <c r="L206" i="5"/>
  <c r="L254" i="5"/>
  <c r="I199" i="5"/>
  <c r="I231" i="5"/>
  <c r="I234" i="5"/>
  <c r="I267" i="5"/>
  <c r="I345" i="5"/>
  <c r="L326" i="5"/>
  <c r="L312" i="5"/>
  <c r="I280" i="5"/>
  <c r="I341" i="5"/>
  <c r="I313" i="5"/>
  <c r="I297" i="5"/>
  <c r="I281" i="5"/>
  <c r="L259" i="5"/>
  <c r="L197" i="5"/>
  <c r="I363" i="5"/>
  <c r="I359" i="5"/>
  <c r="I314" i="5"/>
  <c r="I308" i="5"/>
  <c r="I294" i="5"/>
  <c r="I261" i="5"/>
  <c r="I246" i="5"/>
  <c r="I219" i="5"/>
  <c r="I355" i="5"/>
  <c r="I316" i="5"/>
  <c r="I283" i="5"/>
  <c r="L251" i="5"/>
  <c r="I232" i="5"/>
  <c r="I336" i="5"/>
  <c r="I323" i="5"/>
  <c r="I223" i="5"/>
  <c r="I353" i="5"/>
  <c r="I322" i="5"/>
  <c r="I290" i="5"/>
  <c r="I272" i="5"/>
  <c r="I268" i="5"/>
  <c r="I256" i="5"/>
  <c r="I196" i="5"/>
  <c r="I146" i="5"/>
  <c r="I184" i="5"/>
  <c r="I126" i="5"/>
  <c r="I241" i="5"/>
  <c r="I237" i="5"/>
  <c r="I233" i="5"/>
  <c r="I195" i="5"/>
  <c r="L139" i="5"/>
  <c r="L131" i="5"/>
  <c r="I215" i="5"/>
  <c r="I191" i="5"/>
  <c r="I187" i="5"/>
  <c r="I167" i="5"/>
  <c r="I163" i="5"/>
  <c r="I101" i="5"/>
  <c r="L45" i="5"/>
  <c r="I180" i="5"/>
  <c r="I176" i="5"/>
  <c r="I172" i="5"/>
  <c r="I147" i="5"/>
  <c r="I137" i="5"/>
  <c r="I133" i="5"/>
  <c r="I129" i="5"/>
  <c r="I118" i="5"/>
  <c r="I114" i="5"/>
  <c r="L89" i="5"/>
  <c r="I158" i="5"/>
  <c r="I154" i="5"/>
  <c r="I150" i="5"/>
  <c r="I100" i="5"/>
  <c r="I50" i="5"/>
  <c r="I71" i="5"/>
  <c r="I67" i="5"/>
  <c r="I43" i="5"/>
  <c r="I39" i="5"/>
  <c r="L19" i="5"/>
  <c r="I110" i="5"/>
  <c r="I106" i="5"/>
  <c r="I87" i="5"/>
  <c r="I83" i="5"/>
  <c r="I63" i="5"/>
  <c r="I59" i="5"/>
  <c r="I31" i="5"/>
  <c r="I27" i="5"/>
  <c r="I23" i="5"/>
  <c r="I81" i="5"/>
  <c r="I52" i="5"/>
  <c r="I11" i="5"/>
  <c r="L51" i="5"/>
  <c r="I329" i="5"/>
  <c r="L92" i="5"/>
  <c r="L56" i="5"/>
  <c r="L211" i="5"/>
  <c r="L46" i="5"/>
  <c r="L185" i="5"/>
  <c r="L198" i="5"/>
  <c r="L344" i="5"/>
  <c r="L296" i="5"/>
  <c r="I276" i="5"/>
  <c r="L293" i="5"/>
  <c r="I277" i="5"/>
  <c r="I252" i="5"/>
  <c r="L228" i="5"/>
  <c r="L170" i="5"/>
  <c r="I362" i="5"/>
  <c r="I358" i="5"/>
  <c r="I347" i="5"/>
  <c r="I338" i="5"/>
  <c r="I330" i="5"/>
  <c r="I307" i="5"/>
  <c r="I278" i="5"/>
  <c r="I260" i="5"/>
  <c r="L204" i="5"/>
  <c r="I354" i="5"/>
  <c r="L335" i="5"/>
  <c r="I315" i="5"/>
  <c r="I299" i="5"/>
  <c r="I274" i="5"/>
  <c r="L247" i="5"/>
  <c r="I229" i="5"/>
  <c r="I356" i="5"/>
  <c r="I317" i="5"/>
  <c r="L289" i="5"/>
  <c r="I255" i="5"/>
  <c r="I250" i="5"/>
  <c r="I192" i="5"/>
  <c r="I144" i="5"/>
  <c r="I76" i="5"/>
  <c r="L153" i="5"/>
  <c r="I99" i="5"/>
  <c r="I194" i="5"/>
  <c r="I218" i="5"/>
  <c r="I166" i="5"/>
  <c r="I162" i="5"/>
  <c r="I179" i="5"/>
  <c r="I175" i="5"/>
  <c r="L117" i="5"/>
  <c r="I161" i="5"/>
  <c r="I157" i="5"/>
  <c r="I48" i="5"/>
  <c r="I90" i="5"/>
  <c r="L82" i="5"/>
  <c r="L70" i="5"/>
  <c r="L22" i="5"/>
  <c r="I109" i="5"/>
  <c r="I105" i="5"/>
  <c r="I86" i="5"/>
  <c r="I62" i="5"/>
  <c r="I58" i="5"/>
  <c r="I30" i="5"/>
  <c r="I26" i="5"/>
  <c r="I18" i="5"/>
  <c r="I55" i="5"/>
  <c r="I14" i="5"/>
  <c r="I10" i="5"/>
  <c r="L74" i="5"/>
  <c r="L284" i="5"/>
  <c r="I346" i="5"/>
  <c r="I295" i="5"/>
  <c r="L269" i="5"/>
  <c r="I238" i="5"/>
  <c r="I212" i="5"/>
  <c r="I177" i="5"/>
  <c r="L94" i="5"/>
  <c r="L15" i="5"/>
  <c r="I47" i="5"/>
  <c r="L141" i="5"/>
  <c r="I230" i="5"/>
  <c r="L340" i="5"/>
  <c r="I357" i="5"/>
  <c r="I333" i="5"/>
  <c r="I302" i="5"/>
  <c r="I286" i="5"/>
  <c r="I264" i="5"/>
  <c r="L193" i="5"/>
  <c r="I361" i="5"/>
  <c r="I310" i="5"/>
  <c r="I306" i="5"/>
  <c r="I298" i="5"/>
  <c r="I265" i="5"/>
  <c r="I224" i="5"/>
  <c r="I91" i="5"/>
  <c r="I279" i="5"/>
  <c r="I273" i="5"/>
  <c r="I227" i="5"/>
  <c r="I205" i="5"/>
  <c r="I327" i="5"/>
  <c r="I292" i="5"/>
  <c r="I124" i="5"/>
  <c r="I351" i="5"/>
  <c r="I320" i="5"/>
  <c r="I304" i="5"/>
  <c r="I288" i="5"/>
  <c r="I270" i="5"/>
  <c r="I258" i="5"/>
  <c r="I249" i="5"/>
  <c r="I245" i="5"/>
  <c r="I142" i="5"/>
  <c r="I210" i="5"/>
  <c r="I243" i="5"/>
  <c r="I239" i="5"/>
  <c r="I226" i="5"/>
  <c r="L107" i="5"/>
  <c r="I217" i="5"/>
  <c r="I213" i="5"/>
  <c r="I209" i="5"/>
  <c r="I189" i="5"/>
  <c r="I165" i="5"/>
  <c r="I149" i="5"/>
  <c r="I121" i="5"/>
  <c r="I178" i="5"/>
  <c r="I174" i="5"/>
  <c r="I135" i="5"/>
  <c r="I123" i="5"/>
  <c r="I116" i="5"/>
  <c r="I160" i="5"/>
  <c r="I156" i="5"/>
  <c r="I152" i="5"/>
  <c r="I96" i="5"/>
  <c r="I77" i="5"/>
  <c r="I73" i="5"/>
  <c r="I69" i="5"/>
  <c r="I41" i="5"/>
  <c r="I37" i="5"/>
  <c r="L21" i="5"/>
  <c r="I112" i="5"/>
  <c r="I108" i="5"/>
  <c r="I104" i="5"/>
  <c r="I85" i="5"/>
  <c r="I65" i="5"/>
  <c r="I61" i="5"/>
  <c r="I33" i="5"/>
  <c r="I29" i="5"/>
  <c r="I25" i="5"/>
  <c r="I103" i="5"/>
  <c r="I79" i="5"/>
  <c r="I54" i="5"/>
  <c r="I17" i="5"/>
  <c r="I13" i="5"/>
  <c r="I9" i="5"/>
  <c r="I121" i="4"/>
  <c r="L121" i="4" s="1"/>
  <c r="I353" i="4"/>
  <c r="L353" i="4" s="1"/>
  <c r="I287" i="4"/>
  <c r="L287" i="4" s="1"/>
  <c r="I237" i="4"/>
  <c r="L237" i="4" s="1"/>
  <c r="I229" i="4"/>
  <c r="L229" i="4" s="1"/>
  <c r="I225" i="4"/>
  <c r="L225" i="4" s="1"/>
  <c r="I41" i="4"/>
  <c r="L41" i="4" s="1"/>
  <c r="I143" i="4"/>
  <c r="L143" i="4" s="1"/>
  <c r="I71" i="4"/>
  <c r="L71" i="4" s="1"/>
  <c r="I13" i="4"/>
  <c r="L13" i="4" s="1"/>
  <c r="I38" i="4"/>
  <c r="L38" i="4" s="1"/>
  <c r="I196" i="4"/>
  <c r="L196" i="4" s="1"/>
  <c r="I89" i="4"/>
  <c r="L89" i="4" s="1"/>
  <c r="I261" i="4"/>
  <c r="L261" i="4" s="1"/>
  <c r="I343" i="4"/>
  <c r="L343" i="4" s="1"/>
  <c r="I315" i="4"/>
  <c r="L315" i="4" s="1"/>
  <c r="I277" i="4"/>
  <c r="L277" i="4" s="1"/>
  <c r="I202" i="4"/>
  <c r="L202" i="4" s="1"/>
  <c r="I347" i="4"/>
  <c r="L347" i="4" s="1"/>
  <c r="I213" i="4"/>
  <c r="L213" i="4" s="1"/>
  <c r="I207" i="4"/>
  <c r="L207" i="4" s="1"/>
  <c r="I113" i="4"/>
  <c r="L113" i="4" s="1"/>
  <c r="I289" i="4"/>
  <c r="L289" i="4" s="1"/>
  <c r="I285" i="4"/>
  <c r="L285" i="4" s="1"/>
  <c r="I260" i="4"/>
  <c r="L260" i="4" s="1"/>
  <c r="I115" i="4"/>
  <c r="L115" i="4" s="1"/>
  <c r="I354" i="4"/>
  <c r="L354" i="4" s="1"/>
  <c r="I335" i="4"/>
  <c r="L335" i="4" s="1"/>
  <c r="I300" i="4"/>
  <c r="L300" i="4" s="1"/>
  <c r="I337" i="4"/>
  <c r="L337" i="4" s="1"/>
  <c r="I322" i="4"/>
  <c r="L322" i="4" s="1"/>
  <c r="I318" i="4"/>
  <c r="L318" i="4" s="1"/>
  <c r="I314" i="4"/>
  <c r="L314" i="4" s="1"/>
  <c r="I278" i="4"/>
  <c r="L278" i="4" s="1"/>
  <c r="I258" i="4"/>
  <c r="L258" i="4" s="1"/>
  <c r="I254" i="4"/>
  <c r="L254" i="4" s="1"/>
  <c r="I210" i="4"/>
  <c r="L210" i="4" s="1"/>
  <c r="I351" i="4"/>
  <c r="L351" i="4" s="1"/>
  <c r="I333" i="4"/>
  <c r="L333" i="4" s="1"/>
  <c r="I360" i="4"/>
  <c r="L360" i="4" s="1"/>
  <c r="I313" i="4"/>
  <c r="L313" i="4" s="1"/>
  <c r="I309" i="4"/>
  <c r="L309" i="4" s="1"/>
  <c r="I273" i="4"/>
  <c r="L273" i="4" s="1"/>
  <c r="I233" i="4"/>
  <c r="L233" i="4" s="1"/>
  <c r="I204" i="4"/>
  <c r="L204" i="4" s="1"/>
  <c r="I200" i="4"/>
  <c r="L200" i="4" s="1"/>
  <c r="I231" i="4"/>
  <c r="L231" i="4" s="1"/>
  <c r="I227" i="4"/>
  <c r="L227" i="4" s="1"/>
  <c r="I223" i="4"/>
  <c r="L223" i="4" s="1"/>
  <c r="I194" i="4"/>
  <c r="L194" i="4" s="1"/>
  <c r="I120" i="4"/>
  <c r="L120" i="4" s="1"/>
  <c r="I179" i="4"/>
  <c r="L179" i="4" s="1"/>
  <c r="I165" i="4"/>
  <c r="L165" i="4" s="1"/>
  <c r="I156" i="4"/>
  <c r="L156" i="4" s="1"/>
  <c r="I133" i="4"/>
  <c r="L133" i="4" s="1"/>
  <c r="I129" i="4"/>
  <c r="L129" i="4" s="1"/>
  <c r="I146" i="4"/>
  <c r="L146" i="4" s="1"/>
  <c r="I137" i="4"/>
  <c r="L137" i="4" s="1"/>
  <c r="I60" i="4"/>
  <c r="L60" i="4" s="1"/>
  <c r="I23" i="4"/>
  <c r="L23" i="4" s="1"/>
  <c r="I12" i="4"/>
  <c r="L12" i="4" s="1"/>
  <c r="I102" i="4"/>
  <c r="L102" i="4" s="1"/>
  <c r="I57" i="4"/>
  <c r="L57" i="4" s="1"/>
  <c r="I27" i="4"/>
  <c r="L27" i="4" s="1"/>
  <c r="I18" i="4"/>
  <c r="L18" i="4" s="1"/>
  <c r="I249" i="4"/>
  <c r="L249" i="4" s="1"/>
  <c r="I238" i="4"/>
  <c r="L238" i="4" s="1"/>
  <c r="I340" i="4"/>
  <c r="L340" i="4" s="1"/>
  <c r="I325" i="4"/>
  <c r="L325" i="4" s="1"/>
  <c r="I321" i="4"/>
  <c r="L321" i="4" s="1"/>
  <c r="I317" i="4"/>
  <c r="L317" i="4" s="1"/>
  <c r="I257" i="4"/>
  <c r="L257" i="4" s="1"/>
  <c r="I253" i="4"/>
  <c r="L253" i="4" s="1"/>
  <c r="I117" i="4"/>
  <c r="L117" i="4" s="1"/>
  <c r="I363" i="4"/>
  <c r="L363" i="4" s="1"/>
  <c r="I359" i="4"/>
  <c r="L359" i="4" s="1"/>
  <c r="I312" i="4"/>
  <c r="L312" i="4" s="1"/>
  <c r="I272" i="4"/>
  <c r="L272" i="4" s="1"/>
  <c r="I268" i="4"/>
  <c r="L268" i="4" s="1"/>
  <c r="I119" i="4"/>
  <c r="L119" i="4" s="1"/>
  <c r="I203" i="4"/>
  <c r="L203" i="4" s="1"/>
  <c r="I173" i="4"/>
  <c r="L173" i="4" s="1"/>
  <c r="I230" i="4"/>
  <c r="L230" i="4" s="1"/>
  <c r="I197" i="4"/>
  <c r="L197" i="4" s="1"/>
  <c r="I118" i="4"/>
  <c r="L118" i="4" s="1"/>
  <c r="I221" i="4"/>
  <c r="L221" i="4" s="1"/>
  <c r="I182" i="4"/>
  <c r="L182" i="4" s="1"/>
  <c r="I172" i="4"/>
  <c r="L172" i="4" s="1"/>
  <c r="I148" i="4"/>
  <c r="L148" i="4" s="1"/>
  <c r="I63" i="4"/>
  <c r="L63" i="4" s="1"/>
  <c r="I160" i="4"/>
  <c r="L160" i="4" s="1"/>
  <c r="I106" i="4"/>
  <c r="L106" i="4" s="1"/>
  <c r="I87" i="4"/>
  <c r="L87" i="4" s="1"/>
  <c r="I155" i="4"/>
  <c r="L155" i="4" s="1"/>
  <c r="I151" i="4"/>
  <c r="L151" i="4" s="1"/>
  <c r="I132" i="4"/>
  <c r="L132" i="4" s="1"/>
  <c r="I128" i="4"/>
  <c r="L128" i="4" s="1"/>
  <c r="I122" i="4"/>
  <c r="L122" i="4" s="1"/>
  <c r="I85" i="4"/>
  <c r="L85" i="4" s="1"/>
  <c r="I22" i="4"/>
  <c r="I101" i="4"/>
  <c r="L101" i="4" s="1"/>
  <c r="I97" i="4"/>
  <c r="L97" i="4" s="1"/>
  <c r="I49" i="4"/>
  <c r="L49" i="4" s="1"/>
  <c r="I32" i="4"/>
  <c r="L32" i="4" s="1"/>
  <c r="I90" i="4"/>
  <c r="L90" i="4" s="1"/>
  <c r="I26" i="4"/>
  <c r="L26" i="4" s="1"/>
  <c r="I17" i="4"/>
  <c r="L17" i="4" s="1"/>
  <c r="L22" i="4"/>
  <c r="L195" i="4"/>
  <c r="I352" i="4"/>
  <c r="L105" i="4"/>
  <c r="L326" i="4"/>
  <c r="L263" i="4"/>
  <c r="I242" i="4"/>
  <c r="I266" i="4"/>
  <c r="I281" i="4"/>
  <c r="I308" i="4"/>
  <c r="I149" i="4"/>
  <c r="I190" i="4"/>
  <c r="L164" i="4"/>
  <c r="I110" i="4"/>
  <c r="I72" i="4"/>
  <c r="L24" i="4"/>
  <c r="I126" i="4"/>
  <c r="I98" i="4"/>
  <c r="L114" i="4"/>
  <c r="L212" i="4"/>
  <c r="L193" i="4"/>
  <c r="L186" i="4"/>
  <c r="I246" i="4"/>
  <c r="L293" i="4"/>
  <c r="I264" i="4"/>
  <c r="L239" i="4"/>
  <c r="I361" i="4"/>
  <c r="I234" i="4"/>
  <c r="L178" i="4"/>
  <c r="I298" i="4"/>
  <c r="I269" i="4"/>
  <c r="L228" i="4"/>
  <c r="I167" i="4"/>
  <c r="I112" i="4"/>
  <c r="I222" i="4"/>
  <c r="I214" i="4"/>
  <c r="I187" i="4"/>
  <c r="I183" i="4"/>
  <c r="I174" i="4"/>
  <c r="I166" i="4"/>
  <c r="L158" i="4"/>
  <c r="L142" i="4"/>
  <c r="I103" i="4"/>
  <c r="L62" i="4"/>
  <c r="I175" i="4"/>
  <c r="I86" i="4"/>
  <c r="I82" i="4"/>
  <c r="I78" i="4"/>
  <c r="I67" i="4"/>
  <c r="I46" i="4"/>
  <c r="I33" i="4"/>
  <c r="I19" i="4"/>
  <c r="I74" i="4"/>
  <c r="L123" i="4"/>
  <c r="I356" i="4"/>
  <c r="I327" i="4"/>
  <c r="L181" i="4"/>
  <c r="I303" i="4"/>
  <c r="L350" i="4"/>
  <c r="L342" i="4"/>
  <c r="L330" i="4"/>
  <c r="I284" i="4"/>
  <c r="I208" i="4"/>
  <c r="I267" i="4"/>
  <c r="I199" i="4"/>
  <c r="I217" i="4"/>
  <c r="I152" i="4"/>
  <c r="L44" i="4"/>
  <c r="I140" i="4"/>
  <c r="I51" i="4"/>
  <c r="I11" i="4"/>
  <c r="I81" i="4"/>
  <c r="I77" i="4"/>
  <c r="I66" i="4"/>
  <c r="I36" i="4"/>
  <c r="I94" i="4"/>
  <c r="I56" i="4"/>
  <c r="L124" i="4"/>
  <c r="L92" i="4"/>
  <c r="L211" i="4"/>
  <c r="I218" i="4"/>
  <c r="I297" i="4"/>
  <c r="I305" i="4"/>
  <c r="I248" i="4"/>
  <c r="I244" i="4"/>
  <c r="I357" i="4"/>
  <c r="I334" i="4"/>
  <c r="I299" i="4"/>
  <c r="I349" i="4"/>
  <c r="L345" i="4"/>
  <c r="I329" i="4"/>
  <c r="I291" i="4"/>
  <c r="L262" i="4"/>
  <c r="I241" i="4"/>
  <c r="I339" i="4"/>
  <c r="I324" i="4"/>
  <c r="I320" i="4"/>
  <c r="I316" i="4"/>
  <c r="I280" i="4"/>
  <c r="I276" i="4"/>
  <c r="I256" i="4"/>
  <c r="I252" i="4"/>
  <c r="I306" i="4"/>
  <c r="I362" i="4"/>
  <c r="I358" i="4"/>
  <c r="I311" i="4"/>
  <c r="I307" i="4"/>
  <c r="I271" i="4"/>
  <c r="I251" i="4"/>
  <c r="I111" i="4"/>
  <c r="I226" i="4"/>
  <c r="I206" i="4"/>
  <c r="I198" i="4"/>
  <c r="I171" i="4"/>
  <c r="L163" i="4"/>
  <c r="I147" i="4"/>
  <c r="I192" i="4"/>
  <c r="I116" i="4"/>
  <c r="I53" i="4"/>
  <c r="I220" i="4"/>
  <c r="I216" i="4"/>
  <c r="I189" i="4"/>
  <c r="I185" i="4"/>
  <c r="I177" i="4"/>
  <c r="L138" i="4"/>
  <c r="L55" i="4"/>
  <c r="I159" i="4"/>
  <c r="I109" i="4"/>
  <c r="I154" i="4"/>
  <c r="I135" i="4"/>
  <c r="I131" i="4"/>
  <c r="I127" i="4"/>
  <c r="I70" i="4"/>
  <c r="L54" i="4"/>
  <c r="I42" i="4"/>
  <c r="I170" i="4"/>
  <c r="I139" i="4"/>
  <c r="I125" i="4"/>
  <c r="I14" i="4"/>
  <c r="I84" i="4"/>
  <c r="I50" i="4"/>
  <c r="I21" i="4"/>
  <c r="I10" i="4"/>
  <c r="I100" i="4"/>
  <c r="I96" i="4"/>
  <c r="I80" i="4"/>
  <c r="I76" i="4"/>
  <c r="I59" i="4"/>
  <c r="I48" i="4"/>
  <c r="I35" i="4"/>
  <c r="I31" i="4"/>
  <c r="I93" i="4"/>
  <c r="I65" i="4"/>
  <c r="I45" i="4"/>
  <c r="I29" i="4"/>
  <c r="I25" i="4"/>
  <c r="I16" i="4"/>
  <c r="I245" i="4"/>
  <c r="I91" i="4"/>
  <c r="I296" i="4"/>
  <c r="L341" i="4"/>
  <c r="I301" i="4"/>
  <c r="I247" i="4"/>
  <c r="I243" i="4"/>
  <c r="I331" i="4"/>
  <c r="I348" i="4"/>
  <c r="I344" i="4"/>
  <c r="I332" i="4"/>
  <c r="I328" i="4"/>
  <c r="I294" i="4"/>
  <c r="I286" i="4"/>
  <c r="I282" i="4"/>
  <c r="I265" i="4"/>
  <c r="I240" i="4"/>
  <c r="I236" i="4"/>
  <c r="I304" i="4"/>
  <c r="I338" i="4"/>
  <c r="I323" i="4"/>
  <c r="I319" i="4"/>
  <c r="I279" i="4"/>
  <c r="I275" i="4"/>
  <c r="I255" i="4"/>
  <c r="I235" i="4"/>
  <c r="I355" i="4"/>
  <c r="I8" i="4"/>
  <c r="L8" i="4" s="1"/>
  <c r="I336" i="4"/>
  <c r="I310" i="4"/>
  <c r="I274" i="4"/>
  <c r="I270" i="4"/>
  <c r="I250" i="4"/>
  <c r="I73" i="4"/>
  <c r="I205" i="4"/>
  <c r="I201" i="4"/>
  <c r="I169" i="4"/>
  <c r="I161" i="4"/>
  <c r="I145" i="4"/>
  <c r="I232" i="4"/>
  <c r="I224" i="4"/>
  <c r="I191" i="4"/>
  <c r="I219" i="4"/>
  <c r="I215" i="4"/>
  <c r="I188" i="4"/>
  <c r="I184" i="4"/>
  <c r="I180" i="4"/>
  <c r="I176" i="4"/>
  <c r="I168" i="4"/>
  <c r="I144" i="4"/>
  <c r="I39" i="4"/>
  <c r="I162" i="4"/>
  <c r="I136" i="4"/>
  <c r="I157" i="4"/>
  <c r="I153" i="4"/>
  <c r="I134" i="4"/>
  <c r="I130" i="4"/>
  <c r="I104" i="4"/>
  <c r="I64" i="4"/>
  <c r="I52" i="4"/>
  <c r="L40" i="4"/>
  <c r="I150" i="4"/>
  <c r="I88" i="4"/>
  <c r="I83" i="4"/>
  <c r="I69" i="4"/>
  <c r="I37" i="4"/>
  <c r="I20" i="4"/>
  <c r="I9" i="4"/>
  <c r="I99" i="4"/>
  <c r="I95" i="4"/>
  <c r="I79" i="4"/>
  <c r="I68" i="4"/>
  <c r="I58" i="4"/>
  <c r="I47" i="4"/>
  <c r="I34" i="4"/>
  <c r="I30" i="4"/>
  <c r="I75" i="4"/>
  <c r="I28" i="4"/>
  <c r="I15" i="4"/>
  <c r="I8" i="3"/>
  <c r="L8" i="3" s="1"/>
  <c r="I332" i="3"/>
  <c r="L332" i="3" s="1"/>
  <c r="I244" i="3"/>
  <c r="I345" i="3"/>
  <c r="L345" i="3" s="1"/>
  <c r="I313" i="3"/>
  <c r="L313" i="3" s="1"/>
  <c r="I272" i="3"/>
  <c r="L272" i="3" s="1"/>
  <c r="I361" i="3"/>
  <c r="L361" i="3" s="1"/>
  <c r="I336" i="3"/>
  <c r="L336" i="3" s="1"/>
  <c r="I304" i="3"/>
  <c r="L304" i="3" s="1"/>
  <c r="I252" i="3"/>
  <c r="L252" i="3" s="1"/>
  <c r="I355" i="3"/>
  <c r="L355" i="3" s="1"/>
  <c r="I325" i="3"/>
  <c r="L325" i="3" s="1"/>
  <c r="I293" i="3"/>
  <c r="L293" i="3" s="1"/>
  <c r="I216" i="3"/>
  <c r="L216" i="3" s="1"/>
  <c r="I184" i="3"/>
  <c r="L184" i="3" s="1"/>
  <c r="I168" i="3"/>
  <c r="L168" i="3" s="1"/>
  <c r="I152" i="3"/>
  <c r="L152" i="3" s="1"/>
  <c r="I120" i="3"/>
  <c r="L120" i="3" s="1"/>
  <c r="I104" i="3"/>
  <c r="I88" i="3"/>
  <c r="L88" i="3" s="1"/>
  <c r="I56" i="3"/>
  <c r="L56" i="3" s="1"/>
  <c r="I40" i="3"/>
  <c r="L40" i="3" s="1"/>
  <c r="I24" i="3"/>
  <c r="L24" i="3" s="1"/>
  <c r="I347" i="3"/>
  <c r="L347" i="3" s="1"/>
  <c r="I331" i="3"/>
  <c r="L331" i="3" s="1"/>
  <c r="I315" i="3"/>
  <c r="L315" i="3" s="1"/>
  <c r="I283" i="3"/>
  <c r="L283" i="3" s="1"/>
  <c r="I267" i="3"/>
  <c r="L267" i="3" s="1"/>
  <c r="I251" i="3"/>
  <c r="L251" i="3" s="1"/>
  <c r="I219" i="3"/>
  <c r="L219" i="3" s="1"/>
  <c r="I203" i="3"/>
  <c r="L203" i="3" s="1"/>
  <c r="I187" i="3"/>
  <c r="L187" i="3" s="1"/>
  <c r="I155" i="3"/>
  <c r="L155" i="3" s="1"/>
  <c r="I139" i="3"/>
  <c r="L139" i="3" s="1"/>
  <c r="I123" i="3"/>
  <c r="L123" i="3" s="1"/>
  <c r="I91" i="3"/>
  <c r="L91" i="3" s="1"/>
  <c r="I75" i="3"/>
  <c r="L75" i="3" s="1"/>
  <c r="I59" i="3"/>
  <c r="L59" i="3" s="1"/>
  <c r="I43" i="3"/>
  <c r="L43" i="3" s="1"/>
  <c r="I11" i="3"/>
  <c r="L11" i="3" s="1"/>
  <c r="I350" i="3"/>
  <c r="L350" i="3" s="1"/>
  <c r="I334" i="3"/>
  <c r="L334" i="3" s="1"/>
  <c r="I302" i="3"/>
  <c r="L302" i="3" s="1"/>
  <c r="I286" i="3"/>
  <c r="L286" i="3" s="1"/>
  <c r="I270" i="3"/>
  <c r="L270" i="3" s="1"/>
  <c r="I238" i="3"/>
  <c r="L238" i="3" s="1"/>
  <c r="I222" i="3"/>
  <c r="L222" i="3" s="1"/>
  <c r="I206" i="3"/>
  <c r="L206" i="3" s="1"/>
  <c r="I174" i="3"/>
  <c r="L174" i="3" s="1"/>
  <c r="I158" i="3"/>
  <c r="L158" i="3" s="1"/>
  <c r="I142" i="3"/>
  <c r="L142" i="3" s="1"/>
  <c r="I110" i="3"/>
  <c r="L110" i="3" s="1"/>
  <c r="I94" i="3"/>
  <c r="L94" i="3" s="1"/>
  <c r="I78" i="3"/>
  <c r="L78" i="3" s="1"/>
  <c r="I46" i="3"/>
  <c r="I30" i="3"/>
  <c r="L30" i="3" s="1"/>
  <c r="I14" i="3"/>
  <c r="L14" i="3" s="1"/>
  <c r="I281" i="3"/>
  <c r="L281" i="3" s="1"/>
  <c r="I265" i="3"/>
  <c r="L265" i="3" s="1"/>
  <c r="I249" i="3"/>
  <c r="L249" i="3" s="1"/>
  <c r="I233" i="3"/>
  <c r="L233" i="3" s="1"/>
  <c r="I217" i="3"/>
  <c r="L217" i="3" s="1"/>
  <c r="I169" i="3"/>
  <c r="L169" i="3" s="1"/>
  <c r="I153" i="3"/>
  <c r="L153" i="3" s="1"/>
  <c r="I137" i="3"/>
  <c r="L137" i="3" s="1"/>
  <c r="I121" i="3"/>
  <c r="L121" i="3" s="1"/>
  <c r="I105" i="3"/>
  <c r="L105" i="3" s="1"/>
  <c r="I73" i="3"/>
  <c r="L73" i="3" s="1"/>
  <c r="I41" i="3"/>
  <c r="L41" i="3" s="1"/>
  <c r="I296" i="3"/>
  <c r="L296" i="3" s="1"/>
  <c r="L244" i="3"/>
  <c r="I200" i="3"/>
  <c r="I235" i="3"/>
  <c r="I316" i="3"/>
  <c r="I363" i="3"/>
  <c r="I337" i="3"/>
  <c r="I305" i="3"/>
  <c r="I256" i="3"/>
  <c r="I324" i="3"/>
  <c r="I356" i="3"/>
  <c r="I328" i="3"/>
  <c r="I236" i="3"/>
  <c r="I349" i="3"/>
  <c r="I317" i="3"/>
  <c r="I280" i="3"/>
  <c r="I228" i="3"/>
  <c r="I212" i="3"/>
  <c r="I196" i="3"/>
  <c r="I180" i="3"/>
  <c r="I164" i="3"/>
  <c r="I148" i="3"/>
  <c r="I132" i="3"/>
  <c r="I116" i="3"/>
  <c r="I100" i="3"/>
  <c r="I84" i="3"/>
  <c r="I68" i="3"/>
  <c r="I52" i="3"/>
  <c r="I36" i="3"/>
  <c r="I20" i="3"/>
  <c r="I343" i="3"/>
  <c r="I327" i="3"/>
  <c r="I311" i="3"/>
  <c r="I295" i="3"/>
  <c r="I279" i="3"/>
  <c r="I263" i="3"/>
  <c r="I247" i="3"/>
  <c r="I231" i="3"/>
  <c r="I215" i="3"/>
  <c r="I199" i="3"/>
  <c r="I183" i="3"/>
  <c r="I167" i="3"/>
  <c r="I151" i="3"/>
  <c r="I135" i="3"/>
  <c r="I119" i="3"/>
  <c r="I103" i="3"/>
  <c r="I87" i="3"/>
  <c r="I71" i="3"/>
  <c r="I55" i="3"/>
  <c r="I39" i="3"/>
  <c r="I23" i="3"/>
  <c r="I362" i="3"/>
  <c r="I346" i="3"/>
  <c r="I330" i="3"/>
  <c r="I314" i="3"/>
  <c r="I298" i="3"/>
  <c r="I282" i="3"/>
  <c r="I266" i="3"/>
  <c r="I250" i="3"/>
  <c r="I234" i="3"/>
  <c r="I218" i="3"/>
  <c r="I202" i="3"/>
  <c r="I186" i="3"/>
  <c r="I170" i="3"/>
  <c r="I154" i="3"/>
  <c r="I138" i="3"/>
  <c r="I122" i="3"/>
  <c r="I106" i="3"/>
  <c r="I90" i="3"/>
  <c r="I74" i="3"/>
  <c r="I58" i="3"/>
  <c r="I42" i="3"/>
  <c r="I26" i="3"/>
  <c r="I10" i="3"/>
  <c r="I277" i="3"/>
  <c r="I261" i="3"/>
  <c r="I245" i="3"/>
  <c r="I229" i="3"/>
  <c r="I213" i="3"/>
  <c r="I197" i="3"/>
  <c r="I181" i="3"/>
  <c r="I165" i="3"/>
  <c r="I149" i="3"/>
  <c r="I133" i="3"/>
  <c r="I117" i="3"/>
  <c r="I101" i="3"/>
  <c r="I85" i="3"/>
  <c r="I69" i="3"/>
  <c r="I53" i="3"/>
  <c r="I37" i="3"/>
  <c r="I21" i="3"/>
  <c r="I340" i="3"/>
  <c r="I136" i="3"/>
  <c r="L104" i="3"/>
  <c r="I72" i="3"/>
  <c r="I107" i="3"/>
  <c r="I318" i="3"/>
  <c r="I254" i="3"/>
  <c r="I190" i="3"/>
  <c r="I126" i="3"/>
  <c r="I62" i="3"/>
  <c r="L46" i="3"/>
  <c r="I201" i="3"/>
  <c r="I185" i="3"/>
  <c r="I89" i="3"/>
  <c r="I57" i="3"/>
  <c r="I25" i="3"/>
  <c r="I359" i="3"/>
  <c r="I308" i="3"/>
  <c r="I357" i="3"/>
  <c r="I329" i="3"/>
  <c r="I297" i="3"/>
  <c r="I240" i="3"/>
  <c r="I300" i="3"/>
  <c r="I351" i="3"/>
  <c r="I320" i="3"/>
  <c r="I284" i="3"/>
  <c r="I292" i="3"/>
  <c r="I341" i="3"/>
  <c r="I309" i="3"/>
  <c r="I264" i="3"/>
  <c r="I224" i="3"/>
  <c r="I208" i="3"/>
  <c r="I192" i="3"/>
  <c r="I176" i="3"/>
  <c r="I160" i="3"/>
  <c r="I144" i="3"/>
  <c r="I128" i="3"/>
  <c r="I112" i="3"/>
  <c r="I96" i="3"/>
  <c r="I80" i="3"/>
  <c r="I64" i="3"/>
  <c r="I48" i="3"/>
  <c r="I32" i="3"/>
  <c r="I16" i="3"/>
  <c r="I339" i="3"/>
  <c r="I323" i="3"/>
  <c r="I307" i="3"/>
  <c r="I291" i="3"/>
  <c r="I275" i="3"/>
  <c r="I259" i="3"/>
  <c r="I243" i="3"/>
  <c r="I227" i="3"/>
  <c r="I211" i="3"/>
  <c r="I195" i="3"/>
  <c r="I179" i="3"/>
  <c r="I163" i="3"/>
  <c r="I147" i="3"/>
  <c r="I131" i="3"/>
  <c r="I115" i="3"/>
  <c r="I99" i="3"/>
  <c r="I83" i="3"/>
  <c r="I67" i="3"/>
  <c r="I51" i="3"/>
  <c r="I35" i="3"/>
  <c r="I19" i="3"/>
  <c r="I358" i="3"/>
  <c r="I342" i="3"/>
  <c r="I326" i="3"/>
  <c r="I310" i="3"/>
  <c r="I294" i="3"/>
  <c r="I278" i="3"/>
  <c r="I262" i="3"/>
  <c r="I246" i="3"/>
  <c r="I230" i="3"/>
  <c r="I214" i="3"/>
  <c r="I198" i="3"/>
  <c r="I182" i="3"/>
  <c r="I166" i="3"/>
  <c r="I150" i="3"/>
  <c r="I134" i="3"/>
  <c r="I118" i="3"/>
  <c r="I102" i="3"/>
  <c r="I86" i="3"/>
  <c r="I70" i="3"/>
  <c r="I54" i="3"/>
  <c r="I38" i="3"/>
  <c r="I22" i="3"/>
  <c r="I289" i="3"/>
  <c r="I273" i="3"/>
  <c r="I257" i="3"/>
  <c r="I241" i="3"/>
  <c r="I225" i="3"/>
  <c r="I209" i="3"/>
  <c r="I193" i="3"/>
  <c r="I177" i="3"/>
  <c r="I161" i="3"/>
  <c r="I145" i="3"/>
  <c r="I129" i="3"/>
  <c r="I113" i="3"/>
  <c r="I97" i="3"/>
  <c r="I81" i="3"/>
  <c r="I65" i="3"/>
  <c r="I49" i="3"/>
  <c r="I33" i="3"/>
  <c r="I17" i="3"/>
  <c r="I299" i="3"/>
  <c r="I171" i="3"/>
  <c r="I27" i="3"/>
  <c r="I9" i="3"/>
  <c r="I348" i="3"/>
  <c r="I276" i="3"/>
  <c r="I352" i="3"/>
  <c r="I321" i="3"/>
  <c r="I288" i="3"/>
  <c r="I353" i="3"/>
  <c r="I260" i="3"/>
  <c r="I344" i="3"/>
  <c r="I312" i="3"/>
  <c r="I268" i="3"/>
  <c r="I360" i="3"/>
  <c r="I333" i="3"/>
  <c r="I301" i="3"/>
  <c r="I248" i="3"/>
  <c r="I220" i="3"/>
  <c r="I204" i="3"/>
  <c r="I188" i="3"/>
  <c r="I172" i="3"/>
  <c r="I156" i="3"/>
  <c r="I140" i="3"/>
  <c r="I124" i="3"/>
  <c r="I108" i="3"/>
  <c r="I92" i="3"/>
  <c r="I76" i="3"/>
  <c r="I60" i="3"/>
  <c r="I44" i="3"/>
  <c r="I28" i="3"/>
  <c r="I12" i="3"/>
  <c r="I335" i="3"/>
  <c r="I319" i="3"/>
  <c r="I303" i="3"/>
  <c r="I287" i="3"/>
  <c r="I271" i="3"/>
  <c r="I255" i="3"/>
  <c r="I239" i="3"/>
  <c r="I223" i="3"/>
  <c r="I207" i="3"/>
  <c r="I191" i="3"/>
  <c r="I175" i="3"/>
  <c r="I159" i="3"/>
  <c r="I143" i="3"/>
  <c r="I127" i="3"/>
  <c r="I111" i="3"/>
  <c r="I95" i="3"/>
  <c r="I79" i="3"/>
  <c r="I63" i="3"/>
  <c r="I47" i="3"/>
  <c r="I31" i="3"/>
  <c r="I15" i="3"/>
  <c r="I354" i="3"/>
  <c r="I338" i="3"/>
  <c r="I322" i="3"/>
  <c r="I306" i="3"/>
  <c r="I290" i="3"/>
  <c r="I274" i="3"/>
  <c r="I258" i="3"/>
  <c r="I242" i="3"/>
  <c r="I226" i="3"/>
  <c r="I210" i="3"/>
  <c r="I194" i="3"/>
  <c r="I178" i="3"/>
  <c r="I162" i="3"/>
  <c r="I146" i="3"/>
  <c r="I130" i="3"/>
  <c r="I114" i="3"/>
  <c r="I98" i="3"/>
  <c r="I82" i="3"/>
  <c r="I66" i="3"/>
  <c r="I50" i="3"/>
  <c r="I34" i="3"/>
  <c r="I18" i="3"/>
  <c r="I285" i="3"/>
  <c r="I269" i="3"/>
  <c r="I253" i="3"/>
  <c r="I237" i="3"/>
  <c r="I221" i="3"/>
  <c r="I205" i="3"/>
  <c r="I189" i="3"/>
  <c r="I173" i="3"/>
  <c r="I157" i="3"/>
  <c r="I141" i="3"/>
  <c r="I125" i="3"/>
  <c r="I109" i="3"/>
  <c r="I93" i="3"/>
  <c r="I77" i="3"/>
  <c r="I61" i="3"/>
  <c r="I45" i="3"/>
  <c r="I29" i="3"/>
  <c r="I13" i="3"/>
  <c r="I34" i="1"/>
  <c r="L34" i="1" s="1"/>
  <c r="I185" i="1"/>
  <c r="L185" i="1" s="1"/>
  <c r="I303" i="1"/>
  <c r="L303" i="1" s="1"/>
  <c r="I49" i="1"/>
  <c r="L49" i="1" s="1"/>
  <c r="I255" i="1"/>
  <c r="L255" i="1" s="1"/>
  <c r="I254" i="1"/>
  <c r="L254" i="1" s="1"/>
  <c r="I36" i="1"/>
  <c r="L36" i="1" s="1"/>
  <c r="I247" i="1"/>
  <c r="L247" i="1" s="1"/>
  <c r="I345" i="1"/>
  <c r="L345" i="1" s="1"/>
  <c r="I178" i="1"/>
  <c r="L178" i="1" s="1"/>
  <c r="I353" i="1"/>
  <c r="L353" i="1" s="1"/>
  <c r="I249" i="1"/>
  <c r="L249" i="1" s="1"/>
  <c r="I180" i="1"/>
  <c r="L180" i="1" s="1"/>
  <c r="I182" i="1"/>
  <c r="L182" i="1" s="1"/>
  <c r="I293" i="1"/>
  <c r="L293" i="1" s="1"/>
  <c r="I14" i="1"/>
  <c r="I257" i="1"/>
  <c r="L257" i="1" s="1"/>
  <c r="I62" i="1"/>
  <c r="L62" i="1" s="1"/>
  <c r="I81" i="1"/>
  <c r="L81" i="1" s="1"/>
  <c r="I110" i="1"/>
  <c r="L110" i="1" s="1"/>
  <c r="I280" i="1"/>
  <c r="L280" i="1" s="1"/>
  <c r="I90" i="1"/>
  <c r="L90" i="1" s="1"/>
  <c r="I29" i="1"/>
  <c r="L29" i="1" s="1"/>
  <c r="I268" i="1"/>
  <c r="L268" i="1" s="1"/>
  <c r="I224" i="1"/>
  <c r="L224" i="1" s="1"/>
  <c r="I194" i="1"/>
  <c r="L194" i="1" s="1"/>
  <c r="I281" i="1"/>
  <c r="L281" i="1" s="1"/>
  <c r="I70" i="1"/>
  <c r="L70" i="1" s="1"/>
  <c r="I73" i="1"/>
  <c r="L73" i="1" s="1"/>
  <c r="I15" i="1"/>
  <c r="L15" i="1" s="1"/>
  <c r="I42" i="1"/>
  <c r="L42" i="1" s="1"/>
  <c r="I205" i="1"/>
  <c r="L205" i="1" s="1"/>
  <c r="I133" i="1"/>
  <c r="L133" i="1" s="1"/>
  <c r="I279" i="1"/>
  <c r="L279" i="1" s="1"/>
  <c r="I235" i="1"/>
  <c r="L235" i="1" s="1"/>
  <c r="I82" i="1"/>
  <c r="L82" i="1" s="1"/>
  <c r="I226" i="1"/>
  <c r="L226" i="1" s="1"/>
  <c r="I253" i="1"/>
  <c r="L253" i="1" s="1"/>
  <c r="I9" i="1"/>
  <c r="L9" i="1" s="1"/>
  <c r="I152" i="1"/>
  <c r="L152" i="1" s="1"/>
  <c r="I201" i="1"/>
  <c r="L201" i="1" s="1"/>
  <c r="I296" i="1"/>
  <c r="L296" i="1" s="1"/>
  <c r="I186" i="1"/>
  <c r="L186" i="1" s="1"/>
  <c r="I332" i="1"/>
  <c r="L332" i="1" s="1"/>
  <c r="I106" i="1"/>
  <c r="L106" i="1" s="1"/>
  <c r="I155" i="1"/>
  <c r="L155" i="1" s="1"/>
  <c r="I176" i="1"/>
  <c r="L176" i="1" s="1"/>
  <c r="I169" i="1"/>
  <c r="L169" i="1" s="1"/>
  <c r="I173" i="1"/>
  <c r="L173" i="1" s="1"/>
  <c r="I230" i="1"/>
  <c r="L230" i="1" s="1"/>
  <c r="I17" i="1"/>
  <c r="L17" i="1" s="1"/>
  <c r="I51" i="1"/>
  <c r="L51" i="1" s="1"/>
  <c r="I361" i="1"/>
  <c r="L361" i="1" s="1"/>
  <c r="I33" i="1"/>
  <c r="L33" i="1" s="1"/>
  <c r="I168" i="1"/>
  <c r="L168" i="1" s="1"/>
  <c r="I153" i="1"/>
  <c r="L153" i="1" s="1"/>
  <c r="I308" i="1"/>
  <c r="L308" i="1" s="1"/>
  <c r="I288" i="1"/>
  <c r="L288" i="1" s="1"/>
  <c r="I206" i="1"/>
  <c r="L206" i="1" s="1"/>
  <c r="I19" i="1"/>
  <c r="L19" i="1" s="1"/>
  <c r="I18" i="1"/>
  <c r="L18" i="1" s="1"/>
  <c r="I246" i="1"/>
  <c r="L246" i="1" s="1"/>
  <c r="I22" i="1"/>
  <c r="L22" i="1" s="1"/>
  <c r="I104" i="1"/>
  <c r="L104" i="1" s="1"/>
  <c r="I139" i="1"/>
  <c r="L139" i="1" s="1"/>
  <c r="I220" i="1"/>
  <c r="L220" i="1" s="1"/>
  <c r="I289" i="1"/>
  <c r="L289" i="1" s="1"/>
  <c r="I298" i="1"/>
  <c r="L298" i="1" s="1"/>
  <c r="I47" i="1"/>
  <c r="L47" i="1" s="1"/>
  <c r="I316" i="1"/>
  <c r="L316" i="1" s="1"/>
  <c r="I203" i="1"/>
  <c r="L203" i="1" s="1"/>
  <c r="I240" i="1"/>
  <c r="L240" i="1" s="1"/>
  <c r="I348" i="1"/>
  <c r="L348" i="1" s="1"/>
  <c r="I172" i="1"/>
  <c r="L172" i="1" s="1"/>
  <c r="I40" i="1"/>
  <c r="L40" i="1" s="1"/>
  <c r="I202" i="1"/>
  <c r="L202" i="1" s="1"/>
  <c r="I263" i="1"/>
  <c r="L263" i="1" s="1"/>
  <c r="I272" i="1"/>
  <c r="L272" i="1" s="1"/>
  <c r="I141" i="1"/>
  <c r="L141" i="1" s="1"/>
  <c r="I113" i="1"/>
  <c r="L113" i="1" s="1"/>
  <c r="I305" i="1"/>
  <c r="L305" i="1" s="1"/>
  <c r="I83" i="1"/>
  <c r="L83" i="1" s="1"/>
  <c r="I99" i="1"/>
  <c r="L99" i="1" s="1"/>
  <c r="I32" i="1"/>
  <c r="L32" i="1" s="1"/>
  <c r="I335" i="1"/>
  <c r="L335" i="1" s="1"/>
  <c r="I154" i="1"/>
  <c r="L154" i="1" s="1"/>
  <c r="I313" i="1"/>
  <c r="L313" i="1" s="1"/>
  <c r="I338" i="1"/>
  <c r="L338" i="1" s="1"/>
  <c r="I344" i="1"/>
  <c r="L344" i="1" s="1"/>
  <c r="I326" i="1"/>
  <c r="L326" i="1" s="1"/>
  <c r="I241" i="1"/>
  <c r="L241" i="1" s="1"/>
  <c r="I94" i="1"/>
  <c r="L94" i="1" s="1"/>
  <c r="I284" i="1"/>
  <c r="L284" i="1" s="1"/>
  <c r="I54" i="1"/>
  <c r="L54" i="1" s="1"/>
  <c r="I132" i="1"/>
  <c r="L132" i="1" s="1"/>
  <c r="I319" i="1"/>
  <c r="L319" i="1" s="1"/>
  <c r="I78" i="1"/>
  <c r="L78" i="1" s="1"/>
  <c r="I238" i="1"/>
  <c r="L238" i="1" s="1"/>
  <c r="I164" i="1"/>
  <c r="L164" i="1" s="1"/>
  <c r="I26" i="1"/>
  <c r="L26" i="1" s="1"/>
  <c r="I341" i="1"/>
  <c r="L341" i="1" s="1"/>
  <c r="I276" i="1"/>
  <c r="L276" i="1" s="1"/>
  <c r="I11" i="1"/>
  <c r="L11" i="1" s="1"/>
  <c r="I149" i="1"/>
  <c r="L149" i="1" s="1"/>
  <c r="I287" i="1"/>
  <c r="L287" i="1" s="1"/>
  <c r="I322" i="1"/>
  <c r="L322" i="1" s="1"/>
  <c r="I183" i="1"/>
  <c r="L183" i="1" s="1"/>
  <c r="I109" i="1"/>
  <c r="L109" i="1" s="1"/>
  <c r="I101" i="1"/>
  <c r="L101" i="1" s="1"/>
  <c r="I57" i="1"/>
  <c r="L57" i="1" s="1"/>
  <c r="I93" i="1"/>
  <c r="L93" i="1" s="1"/>
  <c r="I311" i="1"/>
  <c r="L311" i="1" s="1"/>
  <c r="I242" i="1"/>
  <c r="L242" i="1" s="1"/>
  <c r="I85" i="1"/>
  <c r="L85" i="1" s="1"/>
  <c r="I76" i="1"/>
  <c r="L76" i="1" s="1"/>
  <c r="I115" i="1"/>
  <c r="L115" i="1" s="1"/>
  <c r="I223" i="1"/>
  <c r="L223" i="1" s="1"/>
  <c r="I44" i="1"/>
  <c r="L44" i="1" s="1"/>
  <c r="I360" i="1"/>
  <c r="L360" i="1" s="1"/>
  <c r="I217" i="1"/>
  <c r="L217" i="1" s="1"/>
  <c r="I138" i="1"/>
  <c r="L138" i="1" s="1"/>
  <c r="I170" i="1"/>
  <c r="L170" i="1" s="1"/>
  <c r="I211" i="1"/>
  <c r="L211" i="1" s="1"/>
  <c r="I295" i="1"/>
  <c r="L295" i="1" s="1"/>
  <c r="I117" i="1"/>
  <c r="L117" i="1" s="1"/>
  <c r="I130" i="1"/>
  <c r="L130" i="1" s="1"/>
  <c r="I156" i="1"/>
  <c r="L156" i="1" s="1"/>
  <c r="I207" i="1"/>
  <c r="L207" i="1" s="1"/>
  <c r="I150" i="1"/>
  <c r="L150" i="1" s="1"/>
  <c r="I184" i="1"/>
  <c r="L184" i="1" s="1"/>
  <c r="I96" i="1"/>
  <c r="L96" i="1" s="1"/>
  <c r="I13" i="1"/>
  <c r="I74" i="1"/>
  <c r="L74" i="1" s="1"/>
  <c r="I98" i="1"/>
  <c r="L98" i="1" s="1"/>
  <c r="I273" i="1"/>
  <c r="L273" i="1" s="1"/>
  <c r="I142" i="1"/>
  <c r="L142" i="1" s="1"/>
  <c r="I199" i="1"/>
  <c r="L199" i="1" s="1"/>
  <c r="I65" i="1"/>
  <c r="L65" i="1" s="1"/>
  <c r="I80" i="1"/>
  <c r="L80" i="1" s="1"/>
  <c r="I60" i="1"/>
  <c r="L60" i="1" s="1"/>
  <c r="I25" i="1"/>
  <c r="L25" i="1" s="1"/>
  <c r="I100" i="1"/>
  <c r="L100" i="1" s="1"/>
  <c r="I71" i="1"/>
  <c r="L71" i="1" s="1"/>
  <c r="I63" i="1"/>
  <c r="L63" i="1" s="1"/>
  <c r="I43" i="1"/>
  <c r="L43" i="1" s="1"/>
  <c r="I46" i="1"/>
  <c r="L46" i="1" s="1"/>
  <c r="I21" i="1"/>
  <c r="L21" i="1" s="1"/>
  <c r="I243" i="1"/>
  <c r="L243" i="1" s="1"/>
  <c r="I297" i="1"/>
  <c r="L297" i="1" s="1"/>
  <c r="I278" i="1"/>
  <c r="L278" i="1" s="1"/>
  <c r="I123" i="1"/>
  <c r="L123" i="1" s="1"/>
  <c r="I267" i="1"/>
  <c r="L267" i="1" s="1"/>
  <c r="I66" i="1"/>
  <c r="L66" i="1" s="1"/>
  <c r="I209" i="1"/>
  <c r="L209" i="1" s="1"/>
  <c r="I68" i="1"/>
  <c r="L68" i="1" s="1"/>
  <c r="I259" i="1"/>
  <c r="L259" i="1" s="1"/>
  <c r="I79" i="1"/>
  <c r="L79" i="1" s="1"/>
  <c r="I92" i="1"/>
  <c r="L92" i="1" s="1"/>
  <c r="I175" i="1"/>
  <c r="L175" i="1" s="1"/>
  <c r="I237" i="1"/>
  <c r="L237" i="1" s="1"/>
  <c r="I193" i="1"/>
  <c r="L193" i="1" s="1"/>
  <c r="I53" i="1"/>
  <c r="L53" i="1" s="1"/>
  <c r="I23" i="1"/>
  <c r="L23" i="1" s="1"/>
  <c r="I27" i="1"/>
  <c r="L27" i="1" s="1"/>
  <c r="I171" i="1"/>
  <c r="L171" i="1" s="1"/>
  <c r="I125" i="1"/>
  <c r="L125" i="1" s="1"/>
  <c r="I248" i="1"/>
  <c r="L248" i="1" s="1"/>
  <c r="I315" i="1"/>
  <c r="L315" i="1" s="1"/>
  <c r="I329" i="1"/>
  <c r="L329" i="1" s="1"/>
  <c r="I270" i="1"/>
  <c r="L270" i="1" s="1"/>
  <c r="I262" i="1"/>
  <c r="L262" i="1" s="1"/>
  <c r="I309" i="1"/>
  <c r="L309" i="1" s="1"/>
  <c r="I55" i="1"/>
  <c r="L55" i="1" s="1"/>
  <c r="I231" i="1"/>
  <c r="L231" i="1" s="1"/>
  <c r="I285" i="1"/>
  <c r="L285" i="1" s="1"/>
  <c r="I271" i="1"/>
  <c r="L271" i="1" s="1"/>
  <c r="I277" i="1"/>
  <c r="L277" i="1" s="1"/>
  <c r="I88" i="1"/>
  <c r="L88" i="1" s="1"/>
  <c r="I218" i="1"/>
  <c r="L218" i="1" s="1"/>
  <c r="I146" i="1"/>
  <c r="L146" i="1" s="1"/>
  <c r="I157" i="1"/>
  <c r="L157" i="1" s="1"/>
  <c r="I105" i="1"/>
  <c r="L105" i="1" s="1"/>
  <c r="I28" i="1"/>
  <c r="L28" i="1" s="1"/>
  <c r="I214" i="1"/>
  <c r="L214" i="1" s="1"/>
  <c r="I38" i="1"/>
  <c r="L38" i="1" s="1"/>
  <c r="I286" i="1"/>
  <c r="L286" i="1" s="1"/>
  <c r="I118" i="1"/>
  <c r="L118" i="1" s="1"/>
  <c r="I102" i="1"/>
  <c r="L102" i="1" s="1"/>
  <c r="I200" i="1"/>
  <c r="L200" i="1" s="1"/>
  <c r="I56" i="1"/>
  <c r="L56" i="1" s="1"/>
  <c r="I225" i="1"/>
  <c r="L225" i="1" s="1"/>
  <c r="I91" i="1"/>
  <c r="L91" i="1" s="1"/>
  <c r="I145" i="1"/>
  <c r="L145" i="1" s="1"/>
  <c r="I35" i="1"/>
  <c r="L35" i="1" s="1"/>
  <c r="I111" i="1"/>
  <c r="L111" i="1" s="1"/>
  <c r="I174" i="1"/>
  <c r="L174" i="1" s="1"/>
  <c r="I236" i="1"/>
  <c r="L236" i="1" s="1"/>
  <c r="I128" i="1"/>
  <c r="L128" i="1" s="1"/>
  <c r="I251" i="1"/>
  <c r="L251" i="1" s="1"/>
  <c r="I330" i="1"/>
  <c r="L330" i="1" s="1"/>
  <c r="I140" i="1"/>
  <c r="L140" i="1" s="1"/>
  <c r="I334" i="1"/>
  <c r="L334" i="1" s="1"/>
  <c r="I162" i="1"/>
  <c r="L162" i="1" s="1"/>
  <c r="I290" i="1"/>
  <c r="L290" i="1" s="1"/>
  <c r="I274" i="1"/>
  <c r="L274" i="1" s="1"/>
  <c r="I350" i="1"/>
  <c r="L350" i="1" s="1"/>
  <c r="I357" i="1"/>
  <c r="L357" i="1" s="1"/>
  <c r="I8" i="1"/>
  <c r="L8" i="1" s="1"/>
  <c r="I64" i="1"/>
  <c r="L64" i="1" s="1"/>
  <c r="I72" i="1"/>
  <c r="L72" i="1" s="1"/>
  <c r="I195" i="1"/>
  <c r="L195" i="1" s="1"/>
  <c r="I137" i="1"/>
  <c r="L137" i="1" s="1"/>
  <c r="I134" i="1"/>
  <c r="L134" i="1" s="1"/>
  <c r="I349" i="1"/>
  <c r="L349" i="1" s="1"/>
  <c r="I229" i="1"/>
  <c r="L229" i="1" s="1"/>
  <c r="I77" i="1"/>
  <c r="L77" i="1" s="1"/>
  <c r="I10" i="1"/>
  <c r="L10" i="1" s="1"/>
  <c r="I292" i="1"/>
  <c r="L292" i="1" s="1"/>
  <c r="I269" i="1"/>
  <c r="L269" i="1" s="1"/>
  <c r="I151" i="1"/>
  <c r="L151" i="1" s="1"/>
  <c r="I41" i="1"/>
  <c r="L41" i="1" s="1"/>
  <c r="I122" i="1"/>
  <c r="L122" i="1" s="1"/>
  <c r="I48" i="1"/>
  <c r="L48" i="1" s="1"/>
  <c r="I264" i="1"/>
  <c r="L264" i="1" s="1"/>
  <c r="I131" i="1"/>
  <c r="L131" i="1" s="1"/>
  <c r="I86" i="1"/>
  <c r="L86" i="1" s="1"/>
  <c r="I256" i="1"/>
  <c r="L256" i="1" s="1"/>
  <c r="I59" i="1"/>
  <c r="L59" i="1" s="1"/>
  <c r="I108" i="1"/>
  <c r="L108" i="1" s="1"/>
  <c r="I148" i="1"/>
  <c r="L148" i="1" s="1"/>
  <c r="I213" i="1"/>
  <c r="L213" i="1" s="1"/>
  <c r="I114" i="1"/>
  <c r="L114" i="1" s="1"/>
  <c r="I135" i="1"/>
  <c r="L135" i="1" s="1"/>
  <c r="I266" i="1"/>
  <c r="L266" i="1" s="1"/>
  <c r="I337" i="1"/>
  <c r="L337" i="1" s="1"/>
  <c r="I159" i="1"/>
  <c r="L159" i="1" s="1"/>
  <c r="I336" i="1"/>
  <c r="L336" i="1" s="1"/>
  <c r="I188" i="1"/>
  <c r="L188" i="1" s="1"/>
  <c r="I306" i="1"/>
  <c r="L306" i="1" s="1"/>
  <c r="I300" i="1"/>
  <c r="L300" i="1" s="1"/>
  <c r="I327" i="1"/>
  <c r="L327" i="1" s="1"/>
  <c r="I129" i="1"/>
  <c r="L129" i="1" s="1"/>
  <c r="I58" i="1"/>
  <c r="L58" i="1" s="1"/>
  <c r="I250" i="1"/>
  <c r="L250" i="1" s="1"/>
  <c r="I328" i="1"/>
  <c r="L328" i="1" s="1"/>
  <c r="I124" i="1"/>
  <c r="L124" i="1" s="1"/>
  <c r="I317" i="1"/>
  <c r="L317" i="1" s="1"/>
  <c r="I30" i="1"/>
  <c r="L30" i="1" s="1"/>
  <c r="I167" i="1"/>
  <c r="L167" i="1" s="1"/>
  <c r="I126" i="1"/>
  <c r="L126" i="1" s="1"/>
  <c r="I50" i="1"/>
  <c r="L50" i="1" s="1"/>
  <c r="I325" i="1"/>
  <c r="L325" i="1" s="1"/>
  <c r="I45" i="1"/>
  <c r="L45" i="1" s="1"/>
  <c r="I52" i="1"/>
  <c r="L52" i="1" s="1"/>
  <c r="I339" i="1"/>
  <c r="L339" i="1" s="1"/>
  <c r="I192" i="1"/>
  <c r="L192" i="1" s="1"/>
  <c r="I37" i="1"/>
  <c r="L37" i="1" s="1"/>
  <c r="I24" i="1"/>
  <c r="L24" i="1" s="1"/>
  <c r="I107" i="1"/>
  <c r="L107" i="1" s="1"/>
  <c r="I196" i="1"/>
  <c r="L196" i="1" s="1"/>
  <c r="I216" i="1"/>
  <c r="L216" i="1" s="1"/>
  <c r="I318" i="1"/>
  <c r="L318" i="1" s="1"/>
  <c r="I75" i="1"/>
  <c r="L75" i="1" s="1"/>
  <c r="I191" i="1"/>
  <c r="L191" i="1" s="1"/>
  <c r="I160" i="1"/>
  <c r="L160" i="1" s="1"/>
  <c r="I181" i="1"/>
  <c r="L181" i="1" s="1"/>
  <c r="I144" i="1"/>
  <c r="L144" i="1" s="1"/>
  <c r="I342" i="1"/>
  <c r="L342" i="1" s="1"/>
  <c r="I354" i="1"/>
  <c r="L354" i="1" s="1"/>
  <c r="I166" i="1"/>
  <c r="L166" i="1" s="1"/>
  <c r="I260" i="1"/>
  <c r="L260" i="1" s="1"/>
  <c r="I314" i="1"/>
  <c r="L314" i="1" s="1"/>
  <c r="I299" i="1"/>
  <c r="L299" i="1" s="1"/>
  <c r="I355" i="1"/>
  <c r="L355" i="1" s="1"/>
  <c r="I340" i="1"/>
  <c r="L340" i="1" s="1"/>
  <c r="I215" i="1"/>
  <c r="L215" i="1" s="1"/>
  <c r="I89" i="1"/>
  <c r="L89" i="1" s="1"/>
  <c r="I324" i="1"/>
  <c r="L324" i="1" s="1"/>
  <c r="I127" i="1"/>
  <c r="L127" i="1" s="1"/>
  <c r="I95" i="1"/>
  <c r="L95" i="1" s="1"/>
  <c r="I31" i="1"/>
  <c r="L31" i="1" s="1"/>
  <c r="I147" i="1"/>
  <c r="L147" i="1" s="1"/>
  <c r="I103" i="1"/>
  <c r="L103" i="1" s="1"/>
  <c r="I261" i="1"/>
  <c r="L261" i="1" s="1"/>
  <c r="I120" i="1"/>
  <c r="L120" i="1" s="1"/>
  <c r="I227" i="1"/>
  <c r="L227" i="1" s="1"/>
  <c r="I187" i="1"/>
  <c r="L187" i="1" s="1"/>
  <c r="I291" i="1"/>
  <c r="L291" i="1" s="1"/>
  <c r="I362" i="1"/>
  <c r="L362" i="1" s="1"/>
  <c r="I265" i="1"/>
  <c r="L265" i="1" s="1"/>
  <c r="I346" i="1"/>
  <c r="L346" i="1" s="1"/>
  <c r="I208" i="1"/>
  <c r="L208" i="1" s="1"/>
  <c r="I331" i="1"/>
  <c r="L331" i="1" s="1"/>
  <c r="I302" i="1"/>
  <c r="L302" i="1" s="1"/>
  <c r="I221" i="1"/>
  <c r="L221" i="1" s="1"/>
  <c r="I333" i="1"/>
  <c r="L333" i="1" s="1"/>
  <c r="I116" i="1"/>
  <c r="L116" i="1" s="1"/>
  <c r="I356" i="1"/>
  <c r="L356" i="1" s="1"/>
  <c r="I69" i="1"/>
  <c r="L69" i="1" s="1"/>
  <c r="I190" i="1"/>
  <c r="L190" i="1" s="1"/>
  <c r="I121" i="1"/>
  <c r="L121" i="1" s="1"/>
  <c r="I61" i="1"/>
  <c r="L61" i="1" s="1"/>
  <c r="I84" i="1"/>
  <c r="L84" i="1" s="1"/>
  <c r="I158" i="1"/>
  <c r="L158" i="1" s="1"/>
  <c r="I347" i="1"/>
  <c r="L347" i="1" s="1"/>
  <c r="I20" i="1"/>
  <c r="L20" i="1" s="1"/>
  <c r="I67" i="1"/>
  <c r="L67" i="1" s="1"/>
  <c r="I189" i="1"/>
  <c r="L189" i="1" s="1"/>
  <c r="I294" i="1"/>
  <c r="L294" i="1" s="1"/>
  <c r="I112" i="1"/>
  <c r="L112" i="1" s="1"/>
  <c r="I359" i="1"/>
  <c r="L359" i="1" s="1"/>
  <c r="I232" i="1"/>
  <c r="L232" i="1" s="1"/>
  <c r="I351" i="1"/>
  <c r="L351" i="1" s="1"/>
  <c r="I179" i="1"/>
  <c r="L179" i="1" s="1"/>
  <c r="I258" i="1"/>
  <c r="L258" i="1" s="1"/>
  <c r="I301" i="1"/>
  <c r="L301" i="1" s="1"/>
  <c r="I97" i="1"/>
  <c r="L97" i="1" s="1"/>
  <c r="I136" i="1"/>
  <c r="L136" i="1" s="1"/>
  <c r="I234" i="1"/>
  <c r="L234" i="1" s="1"/>
  <c r="I304" i="1"/>
  <c r="L304" i="1" s="1"/>
  <c r="I87" i="1"/>
  <c r="L87" i="1" s="1"/>
  <c r="I212" i="1"/>
  <c r="L212" i="1" s="1"/>
  <c r="I352" i="1"/>
  <c r="L352" i="1" s="1"/>
  <c r="I165" i="1"/>
  <c r="L165" i="1" s="1"/>
  <c r="I310" i="1"/>
  <c r="L310" i="1" s="1"/>
  <c r="I358" i="1"/>
  <c r="L358" i="1" s="1"/>
  <c r="I283" i="1"/>
  <c r="L283" i="1" s="1"/>
  <c r="I244" i="1"/>
  <c r="L244" i="1" s="1"/>
  <c r="I343" i="1"/>
  <c r="L343" i="1" s="1"/>
  <c r="I233" i="1"/>
  <c r="L233" i="1" s="1"/>
  <c r="I307" i="1"/>
  <c r="L307" i="1" s="1"/>
  <c r="I275" i="1"/>
  <c r="L275" i="1" s="1"/>
  <c r="I119" i="1"/>
  <c r="L119" i="1" s="1"/>
  <c r="I197" i="1"/>
  <c r="L197" i="1" s="1"/>
  <c r="I143" i="1"/>
  <c r="L143" i="1" s="1"/>
  <c r="I252" i="1"/>
  <c r="L252" i="1" s="1"/>
  <c r="I323" i="1"/>
  <c r="L323" i="1" s="1"/>
  <c r="I363" i="1"/>
  <c r="L363" i="1" s="1"/>
  <c r="L366" i="8" l="1"/>
  <c r="L366" i="6"/>
  <c r="L35" i="10"/>
  <c r="L237" i="10"/>
  <c r="L10" i="10"/>
  <c r="L60" i="10"/>
  <c r="L41" i="10"/>
  <c r="L79" i="10"/>
  <c r="L22" i="10"/>
  <c r="L95" i="10"/>
  <c r="L128" i="10"/>
  <c r="L168" i="10"/>
  <c r="L132" i="10"/>
  <c r="L241" i="10"/>
  <c r="L152" i="10"/>
  <c r="L219" i="10"/>
  <c r="L227" i="10"/>
  <c r="L270" i="10"/>
  <c r="L178" i="10"/>
  <c r="L352" i="10"/>
  <c r="L284" i="10"/>
  <c r="L21" i="10"/>
  <c r="L88" i="10"/>
  <c r="L74" i="10"/>
  <c r="L116" i="10"/>
  <c r="L118" i="10"/>
  <c r="L185" i="10"/>
  <c r="L242" i="10"/>
  <c r="L120" i="10"/>
  <c r="L246" i="10"/>
  <c r="L221" i="10"/>
  <c r="L295" i="10"/>
  <c r="L272" i="10"/>
  <c r="L331" i="10"/>
  <c r="L362" i="10"/>
  <c r="L316" i="10"/>
  <c r="L359" i="10"/>
  <c r="L45" i="10"/>
  <c r="L46" i="10"/>
  <c r="L156" i="10"/>
  <c r="L202" i="10"/>
  <c r="L244" i="10"/>
  <c r="L212" i="10"/>
  <c r="L192" i="10"/>
  <c r="L283" i="10"/>
  <c r="L286" i="10"/>
  <c r="L361" i="10"/>
  <c r="L17" i="10"/>
  <c r="L86" i="10"/>
  <c r="L55" i="10"/>
  <c r="L98" i="10"/>
  <c r="L28" i="10"/>
  <c r="L112" i="10"/>
  <c r="L126" i="10"/>
  <c r="L71" i="10"/>
  <c r="L162" i="10"/>
  <c r="L231" i="10"/>
  <c r="L146" i="10"/>
  <c r="L225" i="10"/>
  <c r="L50" i="10"/>
  <c r="L243" i="10"/>
  <c r="L193" i="10"/>
  <c r="L319" i="10"/>
  <c r="L350" i="10"/>
  <c r="L214" i="10"/>
  <c r="L317" i="10"/>
  <c r="L363" i="10"/>
  <c r="L19" i="10"/>
  <c r="L75" i="10"/>
  <c r="L49" i="10"/>
  <c r="L100" i="10"/>
  <c r="L30" i="10"/>
  <c r="L114" i="10"/>
  <c r="L136" i="10"/>
  <c r="L44" i="10"/>
  <c r="L150" i="10"/>
  <c r="L196" i="10"/>
  <c r="L172" i="10"/>
  <c r="L257" i="10"/>
  <c r="L127" i="10"/>
  <c r="L217" i="10"/>
  <c r="L310" i="10"/>
  <c r="L253" i="10"/>
  <c r="L360" i="10"/>
  <c r="L328" i="10"/>
  <c r="L314" i="10"/>
  <c r="L29" i="10"/>
  <c r="L96" i="10"/>
  <c r="L81" i="10"/>
  <c r="L64" i="10"/>
  <c r="L145" i="10"/>
  <c r="L135" i="10"/>
  <c r="L199" i="10"/>
  <c r="L69" i="10"/>
  <c r="L176" i="10"/>
  <c r="L258" i="10"/>
  <c r="L173" i="10"/>
  <c r="L220" i="10"/>
  <c r="L269" i="10"/>
  <c r="L273" i="10"/>
  <c r="L190" i="10"/>
  <c r="L290" i="10"/>
  <c r="L340" i="10"/>
  <c r="L333" i="10"/>
  <c r="L8" i="10"/>
  <c r="L53" i="10"/>
  <c r="L109" i="10"/>
  <c r="L165" i="10"/>
  <c r="L80" i="10"/>
  <c r="L144" i="10"/>
  <c r="L226" i="10"/>
  <c r="L206" i="10"/>
  <c r="L266" i="10"/>
  <c r="L218" i="10"/>
  <c r="L345" i="10"/>
  <c r="L25" i="10"/>
  <c r="L92" i="10"/>
  <c r="L62" i="10"/>
  <c r="L105" i="10"/>
  <c r="L59" i="10"/>
  <c r="L121" i="10"/>
  <c r="L141" i="10"/>
  <c r="L104" i="10"/>
  <c r="L179" i="10"/>
  <c r="L238" i="10"/>
  <c r="L129" i="10"/>
  <c r="L183" i="10"/>
  <c r="L161" i="10"/>
  <c r="L240" i="10"/>
  <c r="L151" i="10"/>
  <c r="L281" i="10"/>
  <c r="L275" i="10"/>
  <c r="L327" i="10"/>
  <c r="L358" i="10"/>
  <c r="L326" i="10"/>
  <c r="L175" i="10"/>
  <c r="L27" i="10"/>
  <c r="L87" i="10"/>
  <c r="L57" i="10"/>
  <c r="L107" i="10"/>
  <c r="L61" i="10"/>
  <c r="L123" i="10"/>
  <c r="L143" i="10"/>
  <c r="L164" i="10"/>
  <c r="L207" i="10"/>
  <c r="L40" i="10"/>
  <c r="L200" i="10"/>
  <c r="L285" i="10"/>
  <c r="L203" i="10"/>
  <c r="L291" i="10"/>
  <c r="L338" i="10"/>
  <c r="L306" i="10"/>
  <c r="L339" i="10"/>
  <c r="L334" i="10"/>
  <c r="L63" i="10"/>
  <c r="L43" i="10"/>
  <c r="L102" i="10"/>
  <c r="L89" i="10"/>
  <c r="L52" i="10"/>
  <c r="L153" i="10"/>
  <c r="L213" i="10"/>
  <c r="L191" i="10"/>
  <c r="L56" i="10"/>
  <c r="L188" i="10"/>
  <c r="L230" i="10"/>
  <c r="L289" i="10"/>
  <c r="L311" i="10"/>
  <c r="L346" i="10"/>
  <c r="L307" i="10"/>
  <c r="L343" i="10"/>
  <c r="L14" i="10"/>
  <c r="L68" i="10"/>
  <c r="L67" i="10"/>
  <c r="L124" i="10"/>
  <c r="L170" i="10"/>
  <c r="L78" i="10"/>
  <c r="L159" i="10"/>
  <c r="L250" i="10"/>
  <c r="L222" i="10"/>
  <c r="L293" i="10"/>
  <c r="L33" i="10"/>
  <c r="L39" i="10"/>
  <c r="L70" i="10"/>
  <c r="L11" i="10"/>
  <c r="L83" i="10"/>
  <c r="L54" i="10"/>
  <c r="L158" i="10"/>
  <c r="L130" i="10"/>
  <c r="L194" i="10"/>
  <c r="L48" i="10"/>
  <c r="L149" i="10"/>
  <c r="L215" i="10"/>
  <c r="L181" i="10"/>
  <c r="L254" i="10"/>
  <c r="L174" i="10"/>
  <c r="L297" i="10"/>
  <c r="L287" i="10"/>
  <c r="L337" i="10"/>
  <c r="L280" i="10"/>
  <c r="L347" i="10"/>
  <c r="L276" i="10"/>
  <c r="L94" i="10"/>
  <c r="L72" i="10"/>
  <c r="L13" i="10"/>
  <c r="L85" i="10"/>
  <c r="L73" i="10"/>
  <c r="L160" i="10"/>
  <c r="L233" i="10"/>
  <c r="L139" i="10"/>
  <c r="L125" i="10"/>
  <c r="L216" i="10"/>
  <c r="L262" i="10"/>
  <c r="L304" i="10"/>
  <c r="L344" i="10"/>
  <c r="L349" i="10"/>
  <c r="L12" i="10"/>
  <c r="L82" i="10"/>
  <c r="L51" i="10"/>
  <c r="L97" i="10"/>
  <c r="L76" i="10"/>
  <c r="L167" i="10"/>
  <c r="L235" i="10"/>
  <c r="L224" i="10"/>
  <c r="L247" i="10"/>
  <c r="L323" i="10"/>
  <c r="L354" i="10"/>
  <c r="L296" i="10"/>
  <c r="L322" i="10"/>
  <c r="L351" i="10"/>
  <c r="L37" i="10"/>
  <c r="L9" i="10"/>
  <c r="L133" i="10"/>
  <c r="L138" i="10"/>
  <c r="L187" i="10"/>
  <c r="L197" i="10"/>
  <c r="L260" i="10"/>
  <c r="L229" i="10"/>
  <c r="L318" i="10"/>
  <c r="L58" i="10"/>
  <c r="L47" i="10"/>
  <c r="L77" i="10"/>
  <c r="L20" i="10"/>
  <c r="L93" i="10"/>
  <c r="L111" i="10"/>
  <c r="L36" i="10"/>
  <c r="L147" i="10"/>
  <c r="L204" i="10"/>
  <c r="L232" i="10"/>
  <c r="L195" i="10"/>
  <c r="L268" i="10"/>
  <c r="L210" i="10"/>
  <c r="L308" i="10"/>
  <c r="L186" i="10"/>
  <c r="L342" i="10"/>
  <c r="L312" i="10"/>
  <c r="L294" i="10"/>
  <c r="L355" i="10"/>
  <c r="L332" i="10"/>
  <c r="L305" i="9"/>
  <c r="L180" i="9"/>
  <c r="L79" i="9"/>
  <c r="L11" i="9"/>
  <c r="L85" i="9"/>
  <c r="L110" i="9"/>
  <c r="L50" i="9"/>
  <c r="L212" i="9"/>
  <c r="L229" i="9"/>
  <c r="L343" i="9"/>
  <c r="L222" i="9"/>
  <c r="L172" i="9"/>
  <c r="L135" i="9"/>
  <c r="L295" i="9"/>
  <c r="L12" i="9"/>
  <c r="L98" i="9"/>
  <c r="L43" i="9"/>
  <c r="L45" i="9"/>
  <c r="L114" i="9"/>
  <c r="L217" i="9"/>
  <c r="L215" i="9"/>
  <c r="L312" i="9"/>
  <c r="L249" i="9"/>
  <c r="L175" i="9"/>
  <c r="L260" i="9"/>
  <c r="L252" i="9"/>
  <c r="L154" i="9"/>
  <c r="L201" i="9"/>
  <c r="L123" i="9"/>
  <c r="L137" i="9"/>
  <c r="L14" i="9"/>
  <c r="L30" i="9"/>
  <c r="L91" i="9"/>
  <c r="L40" i="9"/>
  <c r="L145" i="9"/>
  <c r="L71" i="9"/>
  <c r="L116" i="9"/>
  <c r="L162" i="9"/>
  <c r="L266" i="9"/>
  <c r="L133" i="9"/>
  <c r="L238" i="9"/>
  <c r="L316" i="9"/>
  <c r="L115" i="9"/>
  <c r="L188" i="9"/>
  <c r="L129" i="9"/>
  <c r="L15" i="9"/>
  <c r="L88" i="9"/>
  <c r="L76" i="9"/>
  <c r="L24" i="9"/>
  <c r="L89" i="9"/>
  <c r="L42" i="9"/>
  <c r="L143" i="9"/>
  <c r="L51" i="9"/>
  <c r="L159" i="9"/>
  <c r="L120" i="9"/>
  <c r="L216" i="9"/>
  <c r="L117" i="9"/>
  <c r="L233" i="9"/>
  <c r="L307" i="9"/>
  <c r="L52" i="9"/>
  <c r="L184" i="9"/>
  <c r="L245" i="9"/>
  <c r="L358" i="9"/>
  <c r="L237" i="9"/>
  <c r="L332" i="9"/>
  <c r="L183" i="9"/>
  <c r="L337" i="9"/>
  <c r="L77" i="9"/>
  <c r="L86" i="9"/>
  <c r="L103" i="9"/>
  <c r="L148" i="9"/>
  <c r="L53" i="9"/>
  <c r="L199" i="9"/>
  <c r="L122" i="9"/>
  <c r="L165" i="9"/>
  <c r="L265" i="9"/>
  <c r="L70" i="9"/>
  <c r="L224" i="9"/>
  <c r="L281" i="9"/>
  <c r="L340" i="9"/>
  <c r="L139" i="9"/>
  <c r="L280" i="9"/>
  <c r="L225" i="9"/>
  <c r="L261" i="9"/>
  <c r="L119" i="9"/>
  <c r="L283" i="9"/>
  <c r="L41" i="9"/>
  <c r="L146" i="9"/>
  <c r="L118" i="9"/>
  <c r="L342" i="9"/>
  <c r="L171" i="9"/>
  <c r="L195" i="9"/>
  <c r="L78" i="9"/>
  <c r="L26" i="9"/>
  <c r="L87" i="9"/>
  <c r="L36" i="9"/>
  <c r="L108" i="9"/>
  <c r="L63" i="9"/>
  <c r="L72" i="9"/>
  <c r="L140" i="9"/>
  <c r="L218" i="9"/>
  <c r="L303" i="9"/>
  <c r="L231" i="9"/>
  <c r="L349" i="9"/>
  <c r="L360" i="9"/>
  <c r="L84" i="9"/>
  <c r="L20" i="9"/>
  <c r="L38" i="9"/>
  <c r="L155" i="9"/>
  <c r="L56" i="9"/>
  <c r="L54" i="9"/>
  <c r="L294" i="9"/>
  <c r="L176" i="9"/>
  <c r="L354" i="9"/>
  <c r="L288" i="9"/>
  <c r="L327" i="9"/>
  <c r="L82" i="9"/>
  <c r="L144" i="9"/>
  <c r="L58" i="9"/>
  <c r="L161" i="9"/>
  <c r="L302" i="9"/>
  <c r="L250" i="9"/>
  <c r="L68" i="9"/>
  <c r="L359" i="9"/>
  <c r="L257" i="9"/>
  <c r="L334" i="9"/>
  <c r="L247" i="9"/>
  <c r="L142" i="9"/>
  <c r="L73" i="9"/>
  <c r="L321" i="9"/>
  <c r="L320" i="9"/>
  <c r="L156" i="9"/>
  <c r="L18" i="9"/>
  <c r="L34" i="9"/>
  <c r="L95" i="9"/>
  <c r="L44" i="9"/>
  <c r="L149" i="9"/>
  <c r="L66" i="9"/>
  <c r="L124" i="9"/>
  <c r="L270" i="9"/>
  <c r="L219" i="9"/>
  <c r="L254" i="9"/>
  <c r="L341" i="9"/>
  <c r="L196" i="9"/>
  <c r="L187" i="9"/>
  <c r="L282" i="9"/>
  <c r="L10" i="9"/>
  <c r="L31" i="9"/>
  <c r="L92" i="9"/>
  <c r="L80" i="9"/>
  <c r="L28" i="9"/>
  <c r="L93" i="9"/>
  <c r="L102" i="9"/>
  <c r="L147" i="9"/>
  <c r="L59" i="9"/>
  <c r="L202" i="9"/>
  <c r="L128" i="9"/>
  <c r="L264" i="9"/>
  <c r="L173" i="9"/>
  <c r="L246" i="9"/>
  <c r="L311" i="9"/>
  <c r="L131" i="9"/>
  <c r="L192" i="9"/>
  <c r="L262" i="9"/>
  <c r="L62" i="9"/>
  <c r="L251" i="9"/>
  <c r="L284" i="9"/>
  <c r="L271" i="9"/>
  <c r="L13" i="9"/>
  <c r="L90" i="9"/>
  <c r="L107" i="9"/>
  <c r="L152" i="9"/>
  <c r="L61" i="9"/>
  <c r="L207" i="9"/>
  <c r="L130" i="9"/>
  <c r="L209" i="9"/>
  <c r="L269" i="9"/>
  <c r="L125" i="9"/>
  <c r="L230" i="9"/>
  <c r="L304" i="9"/>
  <c r="L344" i="9"/>
  <c r="L186" i="9"/>
  <c r="L315" i="9"/>
  <c r="L240" i="9"/>
  <c r="L292" i="9"/>
  <c r="L220" i="9"/>
  <c r="L60" i="9"/>
  <c r="L331" i="9"/>
  <c r="L357" i="9"/>
  <c r="L333" i="9"/>
  <c r="L126" i="9"/>
  <c r="L267" i="9"/>
  <c r="L306" i="9"/>
  <c r="L198" i="9"/>
  <c r="L328" i="9"/>
  <c r="L9" i="9"/>
  <c r="L22" i="9"/>
  <c r="L83" i="9"/>
  <c r="L99" i="9"/>
  <c r="L104" i="9"/>
  <c r="L55" i="9"/>
  <c r="L204" i="9"/>
  <c r="L132" i="9"/>
  <c r="L299" i="9"/>
  <c r="L227" i="9"/>
  <c r="L285" i="9"/>
  <c r="L345" i="9"/>
  <c r="L319" i="9"/>
  <c r="L243" i="9"/>
  <c r="L185" i="9"/>
  <c r="L75" i="9"/>
  <c r="L35" i="9"/>
  <c r="L96" i="9"/>
  <c r="L16" i="9"/>
  <c r="L32" i="9"/>
  <c r="L97" i="9"/>
  <c r="L106" i="9"/>
  <c r="L151" i="9"/>
  <c r="L67" i="9"/>
  <c r="L206" i="9"/>
  <c r="L136" i="9"/>
  <c r="L297" i="9"/>
  <c r="L223" i="9"/>
  <c r="L259" i="9"/>
  <c r="L339" i="9"/>
  <c r="L168" i="9"/>
  <c r="L210" i="9"/>
  <c r="L350" i="9"/>
  <c r="L113" i="9"/>
  <c r="L277" i="9"/>
  <c r="L325" i="9"/>
  <c r="L256" i="9"/>
  <c r="L279" i="9"/>
  <c r="L33" i="9"/>
  <c r="L94" i="9"/>
  <c r="L39" i="9"/>
  <c r="L111" i="9"/>
  <c r="L37" i="9"/>
  <c r="L69" i="9"/>
  <c r="L64" i="9"/>
  <c r="L138" i="9"/>
  <c r="L213" i="9"/>
  <c r="L298" i="9"/>
  <c r="L174" i="9"/>
  <c r="L234" i="9"/>
  <c r="L308" i="9"/>
  <c r="L348" i="9"/>
  <c r="L194" i="9"/>
  <c r="L355" i="9"/>
  <c r="L121" i="9"/>
  <c r="L248" i="9"/>
  <c r="L326" i="9"/>
  <c r="L181" i="9"/>
  <c r="L170" i="9"/>
  <c r="L239" i="9"/>
  <c r="L189" i="9"/>
  <c r="L127" i="9"/>
  <c r="L287" i="9"/>
  <c r="L65" i="9"/>
  <c r="L158" i="9"/>
  <c r="L134" i="9"/>
  <c r="L296" i="9"/>
  <c r="L310" i="9"/>
  <c r="L182" i="9"/>
  <c r="L289" i="9"/>
  <c r="L46" i="9"/>
  <c r="L335" i="9"/>
  <c r="I368" i="8"/>
  <c r="J364" i="8" s="1"/>
  <c r="L9" i="7"/>
  <c r="L31" i="7"/>
  <c r="L98" i="7"/>
  <c r="L148" i="7"/>
  <c r="L177" i="7"/>
  <c r="L251" i="7"/>
  <c r="L277" i="7"/>
  <c r="L278" i="7"/>
  <c r="L233" i="7"/>
  <c r="L317" i="7"/>
  <c r="L338" i="7"/>
  <c r="L259" i="7"/>
  <c r="L341" i="7"/>
  <c r="L27" i="7"/>
  <c r="L64" i="7"/>
  <c r="L53" i="7"/>
  <c r="L145" i="7"/>
  <c r="L151" i="7"/>
  <c r="L182" i="7"/>
  <c r="L240" i="7"/>
  <c r="L118" i="7"/>
  <c r="L300" i="7"/>
  <c r="L360" i="7"/>
  <c r="L208" i="7"/>
  <c r="L60" i="7"/>
  <c r="L92" i="7"/>
  <c r="L34" i="7"/>
  <c r="L105" i="7"/>
  <c r="L117" i="7"/>
  <c r="L108" i="7"/>
  <c r="L183" i="7"/>
  <c r="L220" i="7"/>
  <c r="L130" i="7"/>
  <c r="L268" i="7"/>
  <c r="L309" i="7"/>
  <c r="L156" i="7"/>
  <c r="L225" i="7"/>
  <c r="L328" i="7"/>
  <c r="L333" i="7"/>
  <c r="L236" i="7"/>
  <c r="L345" i="7"/>
  <c r="L276" i="7"/>
  <c r="L330" i="7"/>
  <c r="L29" i="7"/>
  <c r="L30" i="7"/>
  <c r="L17" i="7"/>
  <c r="L47" i="7"/>
  <c r="L147" i="7"/>
  <c r="L180" i="7"/>
  <c r="L213" i="7"/>
  <c r="L204" i="7"/>
  <c r="L290" i="7"/>
  <c r="L306" i="7"/>
  <c r="L362" i="7"/>
  <c r="L226" i="7"/>
  <c r="L271" i="7"/>
  <c r="L275" i="7"/>
  <c r="L229" i="7"/>
  <c r="L325" i="7"/>
  <c r="L132" i="7"/>
  <c r="L337" i="7"/>
  <c r="L349" i="7"/>
  <c r="L26" i="7"/>
  <c r="L67" i="7"/>
  <c r="L18" i="7"/>
  <c r="L52" i="7"/>
  <c r="L120" i="7"/>
  <c r="L169" i="7"/>
  <c r="L189" i="7"/>
  <c r="L295" i="7"/>
  <c r="L135" i="7"/>
  <c r="L262" i="7"/>
  <c r="L344" i="7"/>
  <c r="L321" i="7"/>
  <c r="L342" i="7"/>
  <c r="L336" i="7"/>
  <c r="L19" i="7"/>
  <c r="L59" i="7"/>
  <c r="L84" i="7"/>
  <c r="L68" i="7"/>
  <c r="L45" i="7"/>
  <c r="L115" i="7"/>
  <c r="L166" i="7"/>
  <c r="L158" i="7"/>
  <c r="L190" i="7"/>
  <c r="L157" i="7"/>
  <c r="L304" i="7"/>
  <c r="L207" i="7"/>
  <c r="L237" i="7"/>
  <c r="L11" i="7"/>
  <c r="L96" i="7"/>
  <c r="L38" i="7"/>
  <c r="L109" i="7"/>
  <c r="L138" i="7"/>
  <c r="L127" i="7"/>
  <c r="L187" i="7"/>
  <c r="L241" i="7"/>
  <c r="L161" i="7"/>
  <c r="L285" i="7"/>
  <c r="L361" i="7"/>
  <c r="L252" i="7"/>
  <c r="L334" i="7"/>
  <c r="L348" i="7"/>
  <c r="L340" i="7"/>
  <c r="L307" i="7"/>
  <c r="L273" i="7"/>
  <c r="L74" i="7"/>
  <c r="L66" i="7"/>
  <c r="L35" i="7"/>
  <c r="L51" i="7"/>
  <c r="L119" i="7"/>
  <c r="L168" i="7"/>
  <c r="L116" i="7"/>
  <c r="L184" i="7"/>
  <c r="L221" i="7"/>
  <c r="L223" i="7"/>
  <c r="L227" i="7"/>
  <c r="L294" i="7"/>
  <c r="L350" i="7"/>
  <c r="L112" i="7"/>
  <c r="L339" i="7"/>
  <c r="L312" i="7"/>
  <c r="L329" i="7"/>
  <c r="L71" i="7"/>
  <c r="L90" i="7"/>
  <c r="L36" i="7"/>
  <c r="L107" i="7"/>
  <c r="L140" i="7"/>
  <c r="L214" i="7"/>
  <c r="L303" i="7"/>
  <c r="L164" i="7"/>
  <c r="L72" i="7"/>
  <c r="L10" i="7"/>
  <c r="L95" i="7"/>
  <c r="L37" i="7"/>
  <c r="L137" i="7"/>
  <c r="L211" i="7"/>
  <c r="L230" i="7"/>
  <c r="L266" i="7"/>
  <c r="L265" i="7"/>
  <c r="L65" i="7"/>
  <c r="L100" i="7"/>
  <c r="L50" i="7"/>
  <c r="L113" i="7"/>
  <c r="L142" i="7"/>
  <c r="L123" i="7"/>
  <c r="L150" i="7"/>
  <c r="L191" i="7"/>
  <c r="L245" i="7"/>
  <c r="L222" i="7"/>
  <c r="L297" i="7"/>
  <c r="L79" i="7"/>
  <c r="L256" i="7"/>
  <c r="L270" i="7"/>
  <c r="L165" i="7"/>
  <c r="L315" i="7"/>
  <c r="L269" i="7"/>
  <c r="L173" i="7"/>
  <c r="L186" i="7"/>
  <c r="L296" i="7"/>
  <c r="L78" i="7"/>
  <c r="L97" i="7"/>
  <c r="L39" i="7"/>
  <c r="L110" i="7"/>
  <c r="L139" i="7"/>
  <c r="L149" i="7"/>
  <c r="L154" i="7"/>
  <c r="L188" i="7"/>
  <c r="L242" i="7"/>
  <c r="L153" i="7"/>
  <c r="L172" i="7"/>
  <c r="L235" i="7"/>
  <c r="L298" i="7"/>
  <c r="L354" i="7"/>
  <c r="L133" i="7"/>
  <c r="L170" i="7"/>
  <c r="L316" i="7"/>
  <c r="L87" i="7"/>
  <c r="L94" i="7"/>
  <c r="L144" i="7"/>
  <c r="L218" i="7"/>
  <c r="L197" i="7"/>
  <c r="L313" i="7"/>
  <c r="L32" i="7"/>
  <c r="L99" i="7"/>
  <c r="L141" i="7"/>
  <c r="L219" i="7"/>
  <c r="L292" i="7"/>
  <c r="L263" i="7"/>
  <c r="L283" i="7"/>
  <c r="L28" i="7"/>
  <c r="L88" i="7"/>
  <c r="L12" i="7"/>
  <c r="L69" i="7"/>
  <c r="L55" i="7"/>
  <c r="L22" i="7"/>
  <c r="L152" i="7"/>
  <c r="L162" i="7"/>
  <c r="L216" i="7"/>
  <c r="L54" i="7"/>
  <c r="L232" i="7"/>
  <c r="L305" i="7"/>
  <c r="L129" i="7"/>
  <c r="L260" i="7"/>
  <c r="L335" i="7"/>
  <c r="L198" i="7"/>
  <c r="L288" i="7"/>
  <c r="L319" i="7"/>
  <c r="L310" i="7"/>
  <c r="L205" i="7"/>
  <c r="L284" i="7"/>
  <c r="L215" i="7"/>
  <c r="L21" i="7"/>
  <c r="L86" i="7"/>
  <c r="L13" i="7"/>
  <c r="L43" i="7"/>
  <c r="L143" i="7"/>
  <c r="L163" i="7"/>
  <c r="L209" i="7"/>
  <c r="L246" i="7"/>
  <c r="L196" i="7"/>
  <c r="L272" i="7"/>
  <c r="L302" i="7"/>
  <c r="L358" i="7"/>
  <c r="L203" i="7"/>
  <c r="L257" i="7"/>
  <c r="L159" i="7"/>
  <c r="L202" i="7"/>
  <c r="L320" i="7"/>
  <c r="L327" i="7"/>
  <c r="L332" i="7"/>
  <c r="L174" i="7"/>
  <c r="I368" i="6"/>
  <c r="J40" i="6"/>
  <c r="K40" i="6" s="1"/>
  <c r="M40" i="6" s="1"/>
  <c r="J68" i="6"/>
  <c r="K68" i="6" s="1"/>
  <c r="M68" i="6" s="1"/>
  <c r="J138" i="6"/>
  <c r="K138" i="6" s="1"/>
  <c r="M138" i="6" s="1"/>
  <c r="J51" i="6"/>
  <c r="K51" i="6" s="1"/>
  <c r="M51" i="6" s="1"/>
  <c r="J67" i="6"/>
  <c r="K67" i="6" s="1"/>
  <c r="M67" i="6" s="1"/>
  <c r="J148" i="6"/>
  <c r="K148" i="6" s="1"/>
  <c r="M148" i="6" s="1"/>
  <c r="J182" i="6"/>
  <c r="K182" i="6" s="1"/>
  <c r="M182" i="6" s="1"/>
  <c r="J234" i="6"/>
  <c r="K234" i="6" s="1"/>
  <c r="M234" i="6" s="1"/>
  <c r="J242" i="6"/>
  <c r="K242" i="6" s="1"/>
  <c r="M242" i="6" s="1"/>
  <c r="J277" i="6"/>
  <c r="K277" i="6" s="1"/>
  <c r="M277" i="6" s="1"/>
  <c r="J285" i="6"/>
  <c r="K285" i="6" s="1"/>
  <c r="M285" i="6" s="1"/>
  <c r="J136" i="6"/>
  <c r="K136" i="6" s="1"/>
  <c r="M136" i="6" s="1"/>
  <c r="J213" i="6"/>
  <c r="K213" i="6" s="1"/>
  <c r="M213" i="6" s="1"/>
  <c r="J319" i="6"/>
  <c r="K319" i="6" s="1"/>
  <c r="M319" i="6" s="1"/>
  <c r="J9" i="6"/>
  <c r="K9" i="6" s="1"/>
  <c r="M9" i="6" s="1"/>
  <c r="J98" i="6"/>
  <c r="K98" i="6" s="1"/>
  <c r="M98" i="6" s="1"/>
  <c r="J122" i="6"/>
  <c r="K122" i="6" s="1"/>
  <c r="M122" i="6" s="1"/>
  <c r="J159" i="6"/>
  <c r="K159" i="6" s="1"/>
  <c r="M159" i="6" s="1"/>
  <c r="J203" i="6"/>
  <c r="K203" i="6" s="1"/>
  <c r="M203" i="6" s="1"/>
  <c r="J14" i="6"/>
  <c r="K14" i="6" s="1"/>
  <c r="M14" i="6" s="1"/>
  <c r="J56" i="6"/>
  <c r="K56" i="6" s="1"/>
  <c r="M56" i="6" s="1"/>
  <c r="J116" i="6"/>
  <c r="K116" i="6" s="1"/>
  <c r="M116" i="6" s="1"/>
  <c r="J132" i="6"/>
  <c r="K132" i="6" s="1"/>
  <c r="M132" i="6" s="1"/>
  <c r="J153" i="6"/>
  <c r="K153" i="6" s="1"/>
  <c r="M153" i="6" s="1"/>
  <c r="J202" i="6"/>
  <c r="K202" i="6" s="1"/>
  <c r="M202" i="6" s="1"/>
  <c r="J215" i="6"/>
  <c r="K215" i="6" s="1"/>
  <c r="M215" i="6" s="1"/>
  <c r="J267" i="6"/>
  <c r="K267" i="6" s="1"/>
  <c r="M267" i="6" s="1"/>
  <c r="J54" i="6"/>
  <c r="K54" i="6" s="1"/>
  <c r="M54" i="6" s="1"/>
  <c r="J93" i="6"/>
  <c r="K93" i="6" s="1"/>
  <c r="M93" i="6" s="1"/>
  <c r="J126" i="6"/>
  <c r="K126" i="6" s="1"/>
  <c r="M126" i="6" s="1"/>
  <c r="J178" i="6"/>
  <c r="K178" i="6" s="1"/>
  <c r="M178" i="6" s="1"/>
  <c r="J201" i="6"/>
  <c r="K201" i="6" s="1"/>
  <c r="M201" i="6" s="1"/>
  <c r="J253" i="6"/>
  <c r="K253" i="6" s="1"/>
  <c r="M253" i="6" s="1"/>
  <c r="J304" i="6"/>
  <c r="K304" i="6" s="1"/>
  <c r="M304" i="6" s="1"/>
  <c r="J308" i="6"/>
  <c r="K308" i="6" s="1"/>
  <c r="M308" i="6" s="1"/>
  <c r="J311" i="6"/>
  <c r="K311" i="6" s="1"/>
  <c r="M311" i="6" s="1"/>
  <c r="N311" i="7" s="1"/>
  <c r="J316" i="6"/>
  <c r="K316" i="6" s="1"/>
  <c r="M316" i="6" s="1"/>
  <c r="J343" i="6"/>
  <c r="K343" i="6" s="1"/>
  <c r="M343" i="6" s="1"/>
  <c r="J346" i="6"/>
  <c r="K346" i="6" s="1"/>
  <c r="M346" i="6" s="1"/>
  <c r="J351" i="6"/>
  <c r="K351" i="6" s="1"/>
  <c r="M351" i="6" s="1"/>
  <c r="J354" i="6"/>
  <c r="K354" i="6" s="1"/>
  <c r="M354" i="6" s="1"/>
  <c r="J103" i="6"/>
  <c r="K103" i="6" s="1"/>
  <c r="M103" i="6" s="1"/>
  <c r="J194" i="6"/>
  <c r="K194" i="6" s="1"/>
  <c r="M194" i="6" s="1"/>
  <c r="J208" i="6"/>
  <c r="K208" i="6" s="1"/>
  <c r="M208" i="6" s="1"/>
  <c r="J291" i="6"/>
  <c r="K291" i="6" s="1"/>
  <c r="M291" i="6" s="1"/>
  <c r="J325" i="6"/>
  <c r="K325" i="6" s="1"/>
  <c r="M325" i="6" s="1"/>
  <c r="J270" i="6"/>
  <c r="K270" i="6" s="1"/>
  <c r="M270" i="6" s="1"/>
  <c r="J360" i="6"/>
  <c r="K360" i="6" s="1"/>
  <c r="M360" i="6" s="1"/>
  <c r="J220" i="6"/>
  <c r="K220" i="6" s="1"/>
  <c r="M220" i="6" s="1"/>
  <c r="J226" i="6"/>
  <c r="K226" i="6" s="1"/>
  <c r="M226" i="6" s="1"/>
  <c r="J230" i="6"/>
  <c r="K230" i="6" s="1"/>
  <c r="M230" i="6" s="1"/>
  <c r="J328" i="6"/>
  <c r="K328" i="6" s="1"/>
  <c r="M328" i="6" s="1"/>
  <c r="J332" i="6"/>
  <c r="K332" i="6" s="1"/>
  <c r="M332" i="6" s="1"/>
  <c r="J359" i="6"/>
  <c r="K359" i="6" s="1"/>
  <c r="M359" i="6" s="1"/>
  <c r="J217" i="6"/>
  <c r="K217" i="6" s="1"/>
  <c r="M217" i="6" s="1"/>
  <c r="N217" i="7" s="1"/>
  <c r="J221" i="6"/>
  <c r="K221" i="6" s="1"/>
  <c r="M221" i="6" s="1"/>
  <c r="J227" i="6"/>
  <c r="K227" i="6" s="1"/>
  <c r="M227" i="6" s="1"/>
  <c r="J233" i="6"/>
  <c r="K233" i="6" s="1"/>
  <c r="M233" i="6" s="1"/>
  <c r="J298" i="6"/>
  <c r="K298" i="6" s="1"/>
  <c r="M298" i="6" s="1"/>
  <c r="J329" i="6"/>
  <c r="K329" i="6" s="1"/>
  <c r="M329" i="6" s="1"/>
  <c r="J335" i="6"/>
  <c r="K335" i="6" s="1"/>
  <c r="M335" i="6" s="1"/>
  <c r="J339" i="6"/>
  <c r="K339" i="6" s="1"/>
  <c r="M339" i="6" s="1"/>
  <c r="J342" i="6"/>
  <c r="K342" i="6" s="1"/>
  <c r="M342" i="6" s="1"/>
  <c r="J264" i="6"/>
  <c r="K264" i="6" s="1"/>
  <c r="M264" i="6" s="1"/>
  <c r="J357" i="6"/>
  <c r="K357" i="6" s="1"/>
  <c r="M357" i="6" s="1"/>
  <c r="L304" i="5"/>
  <c r="L9" i="5"/>
  <c r="L79" i="5"/>
  <c r="L33" i="5"/>
  <c r="L104" i="5"/>
  <c r="L73" i="5"/>
  <c r="L156" i="5"/>
  <c r="L135" i="5"/>
  <c r="L149" i="5"/>
  <c r="L213" i="5"/>
  <c r="L226" i="5"/>
  <c r="L142" i="5"/>
  <c r="L270" i="5"/>
  <c r="L351" i="5"/>
  <c r="L205" i="5"/>
  <c r="L91" i="5"/>
  <c r="L361" i="5"/>
  <c r="L286" i="5"/>
  <c r="L177" i="5"/>
  <c r="L238" i="5"/>
  <c r="L14" i="5"/>
  <c r="L30" i="5"/>
  <c r="L105" i="5"/>
  <c r="L157" i="5"/>
  <c r="L175" i="5"/>
  <c r="L99" i="5"/>
  <c r="L144" i="5"/>
  <c r="L250" i="5"/>
  <c r="L354" i="5"/>
  <c r="L330" i="5"/>
  <c r="L362" i="5"/>
  <c r="L52" i="5"/>
  <c r="L31" i="5"/>
  <c r="L87" i="5"/>
  <c r="L71" i="5"/>
  <c r="L154" i="5"/>
  <c r="L114" i="5"/>
  <c r="L137" i="5"/>
  <c r="L180" i="5"/>
  <c r="L163" i="5"/>
  <c r="L215" i="5"/>
  <c r="L241" i="5"/>
  <c r="L196" i="5"/>
  <c r="L290" i="5"/>
  <c r="L323" i="5"/>
  <c r="L219" i="5"/>
  <c r="L308" i="5"/>
  <c r="L281" i="5"/>
  <c r="L280" i="5"/>
  <c r="L231" i="5"/>
  <c r="L115" i="5"/>
  <c r="L334" i="5"/>
  <c r="L57" i="5"/>
  <c r="L28" i="5"/>
  <c r="L88" i="5"/>
  <c r="L13" i="5"/>
  <c r="L103" i="5"/>
  <c r="L61" i="5"/>
  <c r="L108" i="5"/>
  <c r="L37" i="5"/>
  <c r="L77" i="5"/>
  <c r="L160" i="5"/>
  <c r="L174" i="5"/>
  <c r="L165" i="5"/>
  <c r="L217" i="5"/>
  <c r="L239" i="5"/>
  <c r="L245" i="5"/>
  <c r="L288" i="5"/>
  <c r="L124" i="5"/>
  <c r="L227" i="5"/>
  <c r="L224" i="5"/>
  <c r="L298" i="5"/>
  <c r="L302" i="5"/>
  <c r="L47" i="5"/>
  <c r="L295" i="5"/>
  <c r="L55" i="5"/>
  <c r="L58" i="5"/>
  <c r="L109" i="5"/>
  <c r="L161" i="5"/>
  <c r="L179" i="5"/>
  <c r="L76" i="5"/>
  <c r="L192" i="5"/>
  <c r="L255" i="5"/>
  <c r="L356" i="5"/>
  <c r="L274" i="5"/>
  <c r="L338" i="5"/>
  <c r="L252" i="5"/>
  <c r="L81" i="5"/>
  <c r="L59" i="5"/>
  <c r="L106" i="5"/>
  <c r="L39" i="5"/>
  <c r="L50" i="5"/>
  <c r="L158" i="5"/>
  <c r="L118" i="5"/>
  <c r="L147" i="5"/>
  <c r="L167" i="5"/>
  <c r="L195" i="5"/>
  <c r="L126" i="5"/>
  <c r="L256" i="5"/>
  <c r="L322" i="5"/>
  <c r="L336" i="5"/>
  <c r="L283" i="5"/>
  <c r="L246" i="5"/>
  <c r="L314" i="5"/>
  <c r="L297" i="5"/>
  <c r="L345" i="5"/>
  <c r="L199" i="5"/>
  <c r="L134" i="5"/>
  <c r="L225" i="5"/>
  <c r="L349" i="5"/>
  <c r="L12" i="5"/>
  <c r="L102" i="5"/>
  <c r="L32" i="5"/>
  <c r="L111" i="5"/>
  <c r="L44" i="5"/>
  <c r="L222" i="5"/>
  <c r="L17" i="5"/>
  <c r="L25" i="5"/>
  <c r="L65" i="5"/>
  <c r="L112" i="5"/>
  <c r="L41" i="5"/>
  <c r="L96" i="5"/>
  <c r="L116" i="5"/>
  <c r="L178" i="5"/>
  <c r="L189" i="5"/>
  <c r="L243" i="5"/>
  <c r="L249" i="5"/>
  <c r="L292" i="5"/>
  <c r="L273" i="5"/>
  <c r="L265" i="5"/>
  <c r="L306" i="5"/>
  <c r="L333" i="5"/>
  <c r="L230" i="5"/>
  <c r="L346" i="5"/>
  <c r="L18" i="5"/>
  <c r="L62" i="5"/>
  <c r="L90" i="5"/>
  <c r="L162" i="5"/>
  <c r="L218" i="5"/>
  <c r="L317" i="5"/>
  <c r="L229" i="5"/>
  <c r="L299" i="5"/>
  <c r="L278" i="5"/>
  <c r="L347" i="5"/>
  <c r="L277" i="5"/>
  <c r="L329" i="5"/>
  <c r="L23" i="5"/>
  <c r="L63" i="5"/>
  <c r="L110" i="5"/>
  <c r="L43" i="5"/>
  <c r="L100" i="5"/>
  <c r="L129" i="5"/>
  <c r="L172" i="5"/>
  <c r="L187" i="5"/>
  <c r="L233" i="5"/>
  <c r="L184" i="5"/>
  <c r="L268" i="5"/>
  <c r="L353" i="5"/>
  <c r="L232" i="5"/>
  <c r="L316" i="5"/>
  <c r="L261" i="5"/>
  <c r="L359" i="5"/>
  <c r="L313" i="5"/>
  <c r="L267" i="5"/>
  <c r="L145" i="5"/>
  <c r="L257" i="5"/>
  <c r="L16" i="5"/>
  <c r="L20" i="5"/>
  <c r="L60" i="5"/>
  <c r="L36" i="5"/>
  <c r="L188" i="5"/>
  <c r="L54" i="5"/>
  <c r="L29" i="5"/>
  <c r="L85" i="5"/>
  <c r="L69" i="5"/>
  <c r="L152" i="5"/>
  <c r="L123" i="5"/>
  <c r="L121" i="5"/>
  <c r="L209" i="5"/>
  <c r="L210" i="5"/>
  <c r="L258" i="5"/>
  <c r="L320" i="5"/>
  <c r="L327" i="5"/>
  <c r="L279" i="5"/>
  <c r="L310" i="5"/>
  <c r="L264" i="5"/>
  <c r="L357" i="5"/>
  <c r="L212" i="5"/>
  <c r="L10" i="5"/>
  <c r="L26" i="5"/>
  <c r="L86" i="5"/>
  <c r="L48" i="5"/>
  <c r="L166" i="5"/>
  <c r="L194" i="5"/>
  <c r="L315" i="5"/>
  <c r="L260" i="5"/>
  <c r="L307" i="5"/>
  <c r="L358" i="5"/>
  <c r="L276" i="5"/>
  <c r="L11" i="5"/>
  <c r="L27" i="5"/>
  <c r="L83" i="5"/>
  <c r="L67" i="5"/>
  <c r="L150" i="5"/>
  <c r="L133" i="5"/>
  <c r="L176" i="5"/>
  <c r="L101" i="5"/>
  <c r="L191" i="5"/>
  <c r="L237" i="5"/>
  <c r="L146" i="5"/>
  <c r="L272" i="5"/>
  <c r="L223" i="5"/>
  <c r="L355" i="5"/>
  <c r="L294" i="5"/>
  <c r="L363" i="5"/>
  <c r="L341" i="5"/>
  <c r="L234" i="5"/>
  <c r="L53" i="5"/>
  <c r="L24" i="5"/>
  <c r="L84" i="5"/>
  <c r="L68" i="4"/>
  <c r="L136" i="4"/>
  <c r="L188" i="4"/>
  <c r="L169" i="4"/>
  <c r="L250" i="4"/>
  <c r="L255" i="4"/>
  <c r="L240" i="4"/>
  <c r="L332" i="4"/>
  <c r="L243" i="4"/>
  <c r="L65" i="4"/>
  <c r="L96" i="4"/>
  <c r="L139" i="4"/>
  <c r="L135" i="4"/>
  <c r="L220" i="4"/>
  <c r="L307" i="4"/>
  <c r="L280" i="4"/>
  <c r="L349" i="4"/>
  <c r="L218" i="4"/>
  <c r="L208" i="4"/>
  <c r="L78" i="4"/>
  <c r="L110" i="4"/>
  <c r="L149" i="4"/>
  <c r="L242" i="4"/>
  <c r="L15" i="4"/>
  <c r="L34" i="4"/>
  <c r="L79" i="4"/>
  <c r="L20" i="4"/>
  <c r="L88" i="4"/>
  <c r="L52" i="4"/>
  <c r="L134" i="4"/>
  <c r="L162" i="4"/>
  <c r="L176" i="4"/>
  <c r="L215" i="4"/>
  <c r="L232" i="4"/>
  <c r="L201" i="4"/>
  <c r="L270" i="4"/>
  <c r="L275" i="4"/>
  <c r="L338" i="4"/>
  <c r="L265" i="4"/>
  <c r="L344" i="4"/>
  <c r="L247" i="4"/>
  <c r="L296" i="4"/>
  <c r="L25" i="4"/>
  <c r="L93" i="4"/>
  <c r="L59" i="4"/>
  <c r="L100" i="4"/>
  <c r="L84" i="4"/>
  <c r="L170" i="4"/>
  <c r="L70" i="4"/>
  <c r="L154" i="4"/>
  <c r="L185" i="4"/>
  <c r="L53" i="4"/>
  <c r="L192" i="4"/>
  <c r="L171" i="4"/>
  <c r="L111" i="4"/>
  <c r="L311" i="4"/>
  <c r="L252" i="4"/>
  <c r="L316" i="4"/>
  <c r="L329" i="4"/>
  <c r="L299" i="4"/>
  <c r="L248" i="4"/>
  <c r="L56" i="4"/>
  <c r="L11" i="4"/>
  <c r="L217" i="4"/>
  <c r="L267" i="4"/>
  <c r="L284" i="4"/>
  <c r="L74" i="4"/>
  <c r="L82" i="4"/>
  <c r="L166" i="4"/>
  <c r="L183" i="4"/>
  <c r="L112" i="4"/>
  <c r="L269" i="4"/>
  <c r="L234" i="4"/>
  <c r="L264" i="4"/>
  <c r="L98" i="4"/>
  <c r="L72" i="4"/>
  <c r="L190" i="4"/>
  <c r="L308" i="4"/>
  <c r="L266" i="4"/>
  <c r="L352" i="4"/>
  <c r="L28" i="4"/>
  <c r="L47" i="4"/>
  <c r="L95" i="4"/>
  <c r="L37" i="4"/>
  <c r="L150" i="4"/>
  <c r="L64" i="4"/>
  <c r="L153" i="4"/>
  <c r="L39" i="4"/>
  <c r="L180" i="4"/>
  <c r="L219" i="4"/>
  <c r="L145" i="4"/>
  <c r="L205" i="4"/>
  <c r="L274" i="4"/>
  <c r="L355" i="4"/>
  <c r="L279" i="4"/>
  <c r="L304" i="4"/>
  <c r="L282" i="4"/>
  <c r="L294" i="4"/>
  <c r="L348" i="4"/>
  <c r="L301" i="4"/>
  <c r="L91" i="4"/>
  <c r="L29" i="4"/>
  <c r="L31" i="4"/>
  <c r="L76" i="4"/>
  <c r="L10" i="4"/>
  <c r="L14" i="4"/>
  <c r="L42" i="4"/>
  <c r="L127" i="4"/>
  <c r="L109" i="4"/>
  <c r="L189" i="4"/>
  <c r="L147" i="4"/>
  <c r="L198" i="4"/>
  <c r="L251" i="4"/>
  <c r="L358" i="4"/>
  <c r="L256" i="4"/>
  <c r="L320" i="4"/>
  <c r="L334" i="4"/>
  <c r="L305" i="4"/>
  <c r="L66" i="4"/>
  <c r="L51" i="4"/>
  <c r="L199" i="4"/>
  <c r="L303" i="4"/>
  <c r="L19" i="4"/>
  <c r="L86" i="4"/>
  <c r="L174" i="4"/>
  <c r="L187" i="4"/>
  <c r="L167" i="4"/>
  <c r="L298" i="4"/>
  <c r="L126" i="4"/>
  <c r="L281" i="4"/>
  <c r="L30" i="4"/>
  <c r="L9" i="4"/>
  <c r="L83" i="4"/>
  <c r="L130" i="4"/>
  <c r="L168" i="4"/>
  <c r="L224" i="4"/>
  <c r="L336" i="4"/>
  <c r="L323" i="4"/>
  <c r="L16" i="4"/>
  <c r="L48" i="4"/>
  <c r="L50" i="4"/>
  <c r="L177" i="4"/>
  <c r="L116" i="4"/>
  <c r="L226" i="4"/>
  <c r="L306" i="4"/>
  <c r="L339" i="4"/>
  <c r="L291" i="4"/>
  <c r="L244" i="4"/>
  <c r="L94" i="4"/>
  <c r="L81" i="4"/>
  <c r="L152" i="4"/>
  <c r="L356" i="4"/>
  <c r="L46" i="4"/>
  <c r="L103" i="4"/>
  <c r="L222" i="4"/>
  <c r="L361" i="4"/>
  <c r="L246" i="4"/>
  <c r="L75" i="4"/>
  <c r="L58" i="4"/>
  <c r="L99" i="4"/>
  <c r="L69" i="4"/>
  <c r="L104" i="4"/>
  <c r="L157" i="4"/>
  <c r="L144" i="4"/>
  <c r="L184" i="4"/>
  <c r="L191" i="4"/>
  <c r="L161" i="4"/>
  <c r="L73" i="4"/>
  <c r="L310" i="4"/>
  <c r="L235" i="4"/>
  <c r="L319" i="4"/>
  <c r="L236" i="4"/>
  <c r="L286" i="4"/>
  <c r="L328" i="4"/>
  <c r="L331" i="4"/>
  <c r="L245" i="4"/>
  <c r="L45" i="4"/>
  <c r="L35" i="4"/>
  <c r="L80" i="4"/>
  <c r="L21" i="4"/>
  <c r="L125" i="4"/>
  <c r="L131" i="4"/>
  <c r="L159" i="4"/>
  <c r="L216" i="4"/>
  <c r="L206" i="4"/>
  <c r="L271" i="4"/>
  <c r="L362" i="4"/>
  <c r="L276" i="4"/>
  <c r="L324" i="4"/>
  <c r="L241" i="4"/>
  <c r="L357" i="4"/>
  <c r="L297" i="4"/>
  <c r="L36" i="4"/>
  <c r="L77" i="4"/>
  <c r="L140" i="4"/>
  <c r="L327" i="4"/>
  <c r="L33" i="4"/>
  <c r="L67" i="4"/>
  <c r="L175" i="4"/>
  <c r="L214" i="4"/>
  <c r="L61" i="3"/>
  <c r="L125" i="3"/>
  <c r="L189" i="3"/>
  <c r="L253" i="3"/>
  <c r="L34" i="3"/>
  <c r="L98" i="3"/>
  <c r="L162" i="3"/>
  <c r="L226" i="3"/>
  <c r="L290" i="3"/>
  <c r="L354" i="3"/>
  <c r="L63" i="3"/>
  <c r="L127" i="3"/>
  <c r="L191" i="3"/>
  <c r="L255" i="3"/>
  <c r="L319" i="3"/>
  <c r="L44" i="3"/>
  <c r="L108" i="3"/>
  <c r="L172" i="3"/>
  <c r="L248" i="3"/>
  <c r="L268" i="3"/>
  <c r="L353" i="3"/>
  <c r="L276" i="3"/>
  <c r="L49" i="3"/>
  <c r="L113" i="3"/>
  <c r="L177" i="3"/>
  <c r="L241" i="3"/>
  <c r="L22" i="3"/>
  <c r="L86" i="3"/>
  <c r="L150" i="3"/>
  <c r="L214" i="3"/>
  <c r="L278" i="3"/>
  <c r="L342" i="3"/>
  <c r="L51" i="3"/>
  <c r="L115" i="3"/>
  <c r="L179" i="3"/>
  <c r="L243" i="3"/>
  <c r="L307" i="3"/>
  <c r="L32" i="3"/>
  <c r="L96" i="3"/>
  <c r="L160" i="3"/>
  <c r="L224" i="3"/>
  <c r="L292" i="3"/>
  <c r="L300" i="3"/>
  <c r="L357" i="3"/>
  <c r="L57" i="3"/>
  <c r="L62" i="3"/>
  <c r="L318" i="3"/>
  <c r="L72" i="3"/>
  <c r="L340" i="3"/>
  <c r="L37" i="3"/>
  <c r="L101" i="3"/>
  <c r="L165" i="3"/>
  <c r="L229" i="3"/>
  <c r="L10" i="3"/>
  <c r="L74" i="3"/>
  <c r="L138" i="3"/>
  <c r="L202" i="3"/>
  <c r="L266" i="3"/>
  <c r="L330" i="3"/>
  <c r="L39" i="3"/>
  <c r="L103" i="3"/>
  <c r="L167" i="3"/>
  <c r="L231" i="3"/>
  <c r="L295" i="3"/>
  <c r="L20" i="3"/>
  <c r="L84" i="3"/>
  <c r="L148" i="3"/>
  <c r="L212" i="3"/>
  <c r="L349" i="3"/>
  <c r="L328" i="3"/>
  <c r="L305" i="3"/>
  <c r="L13" i="3"/>
  <c r="L77" i="3"/>
  <c r="L141" i="3"/>
  <c r="L205" i="3"/>
  <c r="L269" i="3"/>
  <c r="L50" i="3"/>
  <c r="L114" i="3"/>
  <c r="L178" i="3"/>
  <c r="L242" i="3"/>
  <c r="L306" i="3"/>
  <c r="L15" i="3"/>
  <c r="L79" i="3"/>
  <c r="L143" i="3"/>
  <c r="L207" i="3"/>
  <c r="L271" i="3"/>
  <c r="L335" i="3"/>
  <c r="L60" i="3"/>
  <c r="L124" i="3"/>
  <c r="L188" i="3"/>
  <c r="L301" i="3"/>
  <c r="L312" i="3"/>
  <c r="L288" i="3"/>
  <c r="L348" i="3"/>
  <c r="L27" i="3"/>
  <c r="L65" i="3"/>
  <c r="L129" i="3"/>
  <c r="L193" i="3"/>
  <c r="L257" i="3"/>
  <c r="L38" i="3"/>
  <c r="L102" i="3"/>
  <c r="L166" i="3"/>
  <c r="L230" i="3"/>
  <c r="L294" i="3"/>
  <c r="L358" i="3"/>
  <c r="L67" i="3"/>
  <c r="L131" i="3"/>
  <c r="L195" i="3"/>
  <c r="L259" i="3"/>
  <c r="L323" i="3"/>
  <c r="L48" i="3"/>
  <c r="L112" i="3"/>
  <c r="L176" i="3"/>
  <c r="L264" i="3"/>
  <c r="L284" i="3"/>
  <c r="L240" i="3"/>
  <c r="L308" i="3"/>
  <c r="L107" i="3"/>
  <c r="L53" i="3"/>
  <c r="L117" i="3"/>
  <c r="L181" i="3"/>
  <c r="L245" i="3"/>
  <c r="L26" i="3"/>
  <c r="L90" i="3"/>
  <c r="L154" i="3"/>
  <c r="L218" i="3"/>
  <c r="L282" i="3"/>
  <c r="L346" i="3"/>
  <c r="L55" i="3"/>
  <c r="L119" i="3"/>
  <c r="L183" i="3"/>
  <c r="L247" i="3"/>
  <c r="L311" i="3"/>
  <c r="L36" i="3"/>
  <c r="L100" i="3"/>
  <c r="L164" i="3"/>
  <c r="L228" i="3"/>
  <c r="L236" i="3"/>
  <c r="L356" i="3"/>
  <c r="L337" i="3"/>
  <c r="L29" i="3"/>
  <c r="L93" i="3"/>
  <c r="L157" i="3"/>
  <c r="L221" i="3"/>
  <c r="L285" i="3"/>
  <c r="L66" i="3"/>
  <c r="L130" i="3"/>
  <c r="L194" i="3"/>
  <c r="L258" i="3"/>
  <c r="L322" i="3"/>
  <c r="L31" i="3"/>
  <c r="L95" i="3"/>
  <c r="L159" i="3"/>
  <c r="L223" i="3"/>
  <c r="L287" i="3"/>
  <c r="L12" i="3"/>
  <c r="L76" i="3"/>
  <c r="L140" i="3"/>
  <c r="L204" i="3"/>
  <c r="L333" i="3"/>
  <c r="L344" i="3"/>
  <c r="L321" i="3"/>
  <c r="L9" i="3"/>
  <c r="L171" i="3"/>
  <c r="L17" i="3"/>
  <c r="L81" i="3"/>
  <c r="L145" i="3"/>
  <c r="L209" i="3"/>
  <c r="L273" i="3"/>
  <c r="L54" i="3"/>
  <c r="L118" i="3"/>
  <c r="L182" i="3"/>
  <c r="L246" i="3"/>
  <c r="L310" i="3"/>
  <c r="L19" i="3"/>
  <c r="L83" i="3"/>
  <c r="L147" i="3"/>
  <c r="L211" i="3"/>
  <c r="L275" i="3"/>
  <c r="L339" i="3"/>
  <c r="L64" i="3"/>
  <c r="L128" i="3"/>
  <c r="L192" i="3"/>
  <c r="L309" i="3"/>
  <c r="L320" i="3"/>
  <c r="L297" i="3"/>
  <c r="L359" i="3"/>
  <c r="L185" i="3"/>
  <c r="L190" i="3"/>
  <c r="L69" i="3"/>
  <c r="L133" i="3"/>
  <c r="L197" i="3"/>
  <c r="L261" i="3"/>
  <c r="L42" i="3"/>
  <c r="L106" i="3"/>
  <c r="L170" i="3"/>
  <c r="L234" i="3"/>
  <c r="L298" i="3"/>
  <c r="L362" i="3"/>
  <c r="L71" i="3"/>
  <c r="L135" i="3"/>
  <c r="L199" i="3"/>
  <c r="L263" i="3"/>
  <c r="L327" i="3"/>
  <c r="L52" i="3"/>
  <c r="L116" i="3"/>
  <c r="L180" i="3"/>
  <c r="L280" i="3"/>
  <c r="L324" i="3"/>
  <c r="L363" i="3"/>
  <c r="L235" i="3"/>
  <c r="L45" i="3"/>
  <c r="L109" i="3"/>
  <c r="L173" i="3"/>
  <c r="L237" i="3"/>
  <c r="L18" i="3"/>
  <c r="L82" i="3"/>
  <c r="L146" i="3"/>
  <c r="L210" i="3"/>
  <c r="L274" i="3"/>
  <c r="L338" i="3"/>
  <c r="L47" i="3"/>
  <c r="L111" i="3"/>
  <c r="L175" i="3"/>
  <c r="L239" i="3"/>
  <c r="L303" i="3"/>
  <c r="L28" i="3"/>
  <c r="L92" i="3"/>
  <c r="L156" i="3"/>
  <c r="L220" i="3"/>
  <c r="L360" i="3"/>
  <c r="L260" i="3"/>
  <c r="L352" i="3"/>
  <c r="L299" i="3"/>
  <c r="L33" i="3"/>
  <c r="L97" i="3"/>
  <c r="L161" i="3"/>
  <c r="L225" i="3"/>
  <c r="L289" i="3"/>
  <c r="L70" i="3"/>
  <c r="L134" i="3"/>
  <c r="L198" i="3"/>
  <c r="L262" i="3"/>
  <c r="L326" i="3"/>
  <c r="L35" i="3"/>
  <c r="L99" i="3"/>
  <c r="L163" i="3"/>
  <c r="L227" i="3"/>
  <c r="L291" i="3"/>
  <c r="L16" i="3"/>
  <c r="L80" i="3"/>
  <c r="L144" i="3"/>
  <c r="L208" i="3"/>
  <c r="L341" i="3"/>
  <c r="L351" i="3"/>
  <c r="L329" i="3"/>
  <c r="L25" i="3"/>
  <c r="L89" i="3"/>
  <c r="L201" i="3"/>
  <c r="L126" i="3"/>
  <c r="L254" i="3"/>
  <c r="L136" i="3"/>
  <c r="L21" i="3"/>
  <c r="L85" i="3"/>
  <c r="L149" i="3"/>
  <c r="L213" i="3"/>
  <c r="L277" i="3"/>
  <c r="L58" i="3"/>
  <c r="L122" i="3"/>
  <c r="L186" i="3"/>
  <c r="L250" i="3"/>
  <c r="L314" i="3"/>
  <c r="L23" i="3"/>
  <c r="L87" i="3"/>
  <c r="L151" i="3"/>
  <c r="L215" i="3"/>
  <c r="L279" i="3"/>
  <c r="L343" i="3"/>
  <c r="L68" i="3"/>
  <c r="L132" i="3"/>
  <c r="L196" i="3"/>
  <c r="L317" i="3"/>
  <c r="L256" i="3"/>
  <c r="L316" i="3"/>
  <c r="L200" i="3"/>
  <c r="L13" i="1"/>
  <c r="L14" i="1"/>
  <c r="N291" i="7"/>
  <c r="N351" i="7"/>
  <c r="L366" i="3" l="1"/>
  <c r="D368" i="3" s="1"/>
  <c r="L366" i="1"/>
  <c r="I368" i="1" s="1"/>
  <c r="D368" i="4"/>
  <c r="L366" i="7"/>
  <c r="D368" i="5"/>
  <c r="L366" i="9"/>
  <c r="D368" i="9" s="1"/>
  <c r="L366" i="10"/>
  <c r="D368" i="10" s="1"/>
  <c r="J33" i="6"/>
  <c r="K33" i="6" s="1"/>
  <c r="M33" i="6" s="1"/>
  <c r="D368" i="6"/>
  <c r="J8" i="8"/>
  <c r="K8" i="8" s="1"/>
  <c r="M8" i="8" s="1"/>
  <c r="J48" i="8"/>
  <c r="K48" i="8" s="1"/>
  <c r="M48" i="8" s="1"/>
  <c r="J63" i="8"/>
  <c r="K63" i="8" s="1"/>
  <c r="M63" i="8" s="1"/>
  <c r="J82" i="8"/>
  <c r="K82" i="8" s="1"/>
  <c r="M82" i="8" s="1"/>
  <c r="J13" i="8"/>
  <c r="K13" i="8" s="1"/>
  <c r="M13" i="8" s="1"/>
  <c r="J20" i="8"/>
  <c r="K20" i="8" s="1"/>
  <c r="M20" i="8" s="1"/>
  <c r="J32" i="8"/>
  <c r="K32" i="8" s="1"/>
  <c r="M32" i="8" s="1"/>
  <c r="J41" i="8"/>
  <c r="K41" i="8" s="1"/>
  <c r="M41" i="8" s="1"/>
  <c r="J53" i="8"/>
  <c r="K53" i="8" s="1"/>
  <c r="M53" i="8" s="1"/>
  <c r="J60" i="8"/>
  <c r="K60" i="8" s="1"/>
  <c r="M60" i="8" s="1"/>
  <c r="J73" i="8"/>
  <c r="K73" i="8" s="1"/>
  <c r="M73" i="8" s="1"/>
  <c r="J86" i="8"/>
  <c r="K86" i="8" s="1"/>
  <c r="M86" i="8" s="1"/>
  <c r="J96" i="8"/>
  <c r="K96" i="8" s="1"/>
  <c r="M96" i="8" s="1"/>
  <c r="J27" i="8"/>
  <c r="K27" i="8" s="1"/>
  <c r="M27" i="8" s="1"/>
  <c r="J58" i="8"/>
  <c r="K58" i="8" s="1"/>
  <c r="M58" i="8" s="1"/>
  <c r="J79" i="8"/>
  <c r="K79" i="8" s="1"/>
  <c r="M79" i="8" s="1"/>
  <c r="J26" i="8"/>
  <c r="K26" i="8" s="1"/>
  <c r="M26" i="8" s="1"/>
  <c r="J95" i="8"/>
  <c r="K95" i="8" s="1"/>
  <c r="M95" i="8" s="1"/>
  <c r="J106" i="8"/>
  <c r="K106" i="8" s="1"/>
  <c r="M106" i="8" s="1"/>
  <c r="J113" i="8"/>
  <c r="K113" i="8" s="1"/>
  <c r="M113" i="8" s="1"/>
  <c r="J120" i="8"/>
  <c r="K120" i="8" s="1"/>
  <c r="M120" i="8" s="1"/>
  <c r="J132" i="8"/>
  <c r="K132" i="8" s="1"/>
  <c r="M132" i="8" s="1"/>
  <c r="J144" i="8"/>
  <c r="K144" i="8" s="1"/>
  <c r="M144" i="8" s="1"/>
  <c r="J152" i="8"/>
  <c r="K152" i="8" s="1"/>
  <c r="M152" i="8" s="1"/>
  <c r="J68" i="8"/>
  <c r="K68" i="8" s="1"/>
  <c r="M68" i="8" s="1"/>
  <c r="J76" i="8"/>
  <c r="K76" i="8" s="1"/>
  <c r="M76" i="8" s="1"/>
  <c r="J127" i="8"/>
  <c r="K127" i="8" s="1"/>
  <c r="M127" i="8" s="1"/>
  <c r="J139" i="8"/>
  <c r="K139" i="8" s="1"/>
  <c r="M139" i="8" s="1"/>
  <c r="J153" i="8"/>
  <c r="K153" i="8" s="1"/>
  <c r="M153" i="8" s="1"/>
  <c r="J169" i="8"/>
  <c r="K169" i="8" s="1"/>
  <c r="M169" i="8" s="1"/>
  <c r="J185" i="8"/>
  <c r="K185" i="8" s="1"/>
  <c r="M185" i="8" s="1"/>
  <c r="J36" i="8"/>
  <c r="K36" i="8" s="1"/>
  <c r="M36" i="8" s="1"/>
  <c r="J121" i="8"/>
  <c r="K121" i="8" s="1"/>
  <c r="M121" i="8" s="1"/>
  <c r="J10" i="8"/>
  <c r="K10" i="8" s="1"/>
  <c r="M10" i="8" s="1"/>
  <c r="J33" i="8"/>
  <c r="K33" i="8" s="1"/>
  <c r="M33" i="8" s="1"/>
  <c r="J92" i="8"/>
  <c r="K92" i="8" s="1"/>
  <c r="M92" i="8" s="1"/>
  <c r="J135" i="8"/>
  <c r="K135" i="8" s="1"/>
  <c r="M135" i="8" s="1"/>
  <c r="J154" i="8"/>
  <c r="K154" i="8" s="1"/>
  <c r="M154" i="8" s="1"/>
  <c r="J170" i="8"/>
  <c r="K170" i="8" s="1"/>
  <c r="M170" i="8" s="1"/>
  <c r="J186" i="8"/>
  <c r="K186" i="8" s="1"/>
  <c r="M186" i="8" s="1"/>
  <c r="J202" i="8"/>
  <c r="K202" i="8" s="1"/>
  <c r="M202" i="8" s="1"/>
  <c r="J213" i="8"/>
  <c r="K213" i="8" s="1"/>
  <c r="M213" i="8" s="1"/>
  <c r="J234" i="8"/>
  <c r="K234" i="8" s="1"/>
  <c r="M234" i="8" s="1"/>
  <c r="J244" i="8"/>
  <c r="K244" i="8" s="1"/>
  <c r="M244" i="8" s="1"/>
  <c r="J16" i="8"/>
  <c r="K16" i="8" s="1"/>
  <c r="M16" i="8" s="1"/>
  <c r="J176" i="8"/>
  <c r="K176" i="8" s="1"/>
  <c r="M176" i="8" s="1"/>
  <c r="J200" i="8"/>
  <c r="K200" i="8" s="1"/>
  <c r="M200" i="8" s="1"/>
  <c r="J217" i="8"/>
  <c r="K217" i="8" s="1"/>
  <c r="M217" i="8" s="1"/>
  <c r="J239" i="8"/>
  <c r="K239" i="8" s="1"/>
  <c r="M239" i="8" s="1"/>
  <c r="J256" i="8"/>
  <c r="K256" i="8" s="1"/>
  <c r="M256" i="8" s="1"/>
  <c r="J166" i="8"/>
  <c r="K166" i="8" s="1"/>
  <c r="M166" i="8" s="1"/>
  <c r="J196" i="8"/>
  <c r="K196" i="8" s="1"/>
  <c r="M196" i="8" s="1"/>
  <c r="J94" i="8"/>
  <c r="K94" i="8" s="1"/>
  <c r="M94" i="8" s="1"/>
  <c r="J167" i="8"/>
  <c r="K167" i="8" s="1"/>
  <c r="M167" i="8" s="1"/>
  <c r="J205" i="8"/>
  <c r="K205" i="8" s="1"/>
  <c r="M205" i="8" s="1"/>
  <c r="J219" i="8"/>
  <c r="K219" i="8" s="1"/>
  <c r="M219" i="8" s="1"/>
  <c r="J237" i="8"/>
  <c r="K237" i="8" s="1"/>
  <c r="M237" i="8" s="1"/>
  <c r="J252" i="8"/>
  <c r="K252" i="8" s="1"/>
  <c r="M252" i="8" s="1"/>
  <c r="J263" i="8"/>
  <c r="K263" i="8" s="1"/>
  <c r="M263" i="8" s="1"/>
  <c r="J289" i="8"/>
  <c r="K289" i="8" s="1"/>
  <c r="M289" i="8" s="1"/>
  <c r="J302" i="8"/>
  <c r="K302" i="8" s="1"/>
  <c r="M302" i="8" s="1"/>
  <c r="J320" i="8"/>
  <c r="K320" i="8" s="1"/>
  <c r="M320" i="8" s="1"/>
  <c r="J327" i="8"/>
  <c r="K327" i="8" s="1"/>
  <c r="M327" i="8" s="1"/>
  <c r="J353" i="8"/>
  <c r="K353" i="8" s="1"/>
  <c r="M353" i="8" s="1"/>
  <c r="J175" i="8"/>
  <c r="K175" i="8" s="1"/>
  <c r="M175" i="8" s="1"/>
  <c r="J251" i="8"/>
  <c r="K251" i="8" s="1"/>
  <c r="M251" i="8" s="1"/>
  <c r="J274" i="8"/>
  <c r="K274" i="8" s="1"/>
  <c r="M274" i="8" s="1"/>
  <c r="J294" i="8"/>
  <c r="K294" i="8" s="1"/>
  <c r="M294" i="8" s="1"/>
  <c r="J307" i="8"/>
  <c r="K307" i="8" s="1"/>
  <c r="M307" i="8" s="1"/>
  <c r="J325" i="8"/>
  <c r="K325" i="8" s="1"/>
  <c r="M325" i="8" s="1"/>
  <c r="J340" i="8"/>
  <c r="K340" i="8" s="1"/>
  <c r="M340" i="8" s="1"/>
  <c r="J192" i="8"/>
  <c r="K192" i="8" s="1"/>
  <c r="M192" i="8" s="1"/>
  <c r="J258" i="8"/>
  <c r="K258" i="8" s="1"/>
  <c r="M258" i="8" s="1"/>
  <c r="J277" i="8"/>
  <c r="K277" i="8" s="1"/>
  <c r="M277" i="8" s="1"/>
  <c r="J296" i="8"/>
  <c r="K296" i="8" s="1"/>
  <c r="M296" i="8" s="1"/>
  <c r="J318" i="8"/>
  <c r="K318" i="8" s="1"/>
  <c r="M318" i="8" s="1"/>
  <c r="J343" i="8"/>
  <c r="K343" i="8" s="1"/>
  <c r="M343" i="8" s="1"/>
  <c r="J208" i="8"/>
  <c r="K208" i="8" s="1"/>
  <c r="M208" i="8" s="1"/>
  <c r="J250" i="8"/>
  <c r="K250" i="8" s="1"/>
  <c r="M250" i="8" s="1"/>
  <c r="J278" i="8"/>
  <c r="K278" i="8" s="1"/>
  <c r="M278" i="8" s="1"/>
  <c r="J297" i="8"/>
  <c r="K297" i="8" s="1"/>
  <c r="M297" i="8" s="1"/>
  <c r="J319" i="8"/>
  <c r="K319" i="8" s="1"/>
  <c r="M319" i="8" s="1"/>
  <c r="J336" i="8"/>
  <c r="K336" i="8" s="1"/>
  <c r="M336" i="8" s="1"/>
  <c r="J349" i="8"/>
  <c r="K349" i="8" s="1"/>
  <c r="M349" i="8" s="1"/>
  <c r="J230" i="8"/>
  <c r="K230" i="8" s="1"/>
  <c r="M230" i="8" s="1"/>
  <c r="J273" i="8"/>
  <c r="K273" i="8" s="1"/>
  <c r="M273" i="8" s="1"/>
  <c r="J301" i="8"/>
  <c r="K301" i="8" s="1"/>
  <c r="M301" i="8" s="1"/>
  <c r="J339" i="8"/>
  <c r="K339" i="8" s="1"/>
  <c r="M339" i="8" s="1"/>
  <c r="J361" i="8"/>
  <c r="K361" i="8" s="1"/>
  <c r="M361" i="8" s="1"/>
  <c r="J21" i="8"/>
  <c r="K21" i="8" s="1"/>
  <c r="M21" i="8" s="1"/>
  <c r="J50" i="8"/>
  <c r="K50" i="8" s="1"/>
  <c r="M50" i="8" s="1"/>
  <c r="J65" i="8"/>
  <c r="K65" i="8" s="1"/>
  <c r="M65" i="8" s="1"/>
  <c r="J99" i="8"/>
  <c r="K99" i="8" s="1"/>
  <c r="M99" i="8" s="1"/>
  <c r="J15" i="8"/>
  <c r="K15" i="8" s="1"/>
  <c r="M15" i="8" s="1"/>
  <c r="J25" i="8"/>
  <c r="K25" i="8" s="1"/>
  <c r="M25" i="8" s="1"/>
  <c r="J34" i="8"/>
  <c r="K34" i="8" s="1"/>
  <c r="M34" i="8" s="1"/>
  <c r="J43" i="8"/>
  <c r="K43" i="8" s="1"/>
  <c r="M43" i="8" s="1"/>
  <c r="J55" i="8"/>
  <c r="K55" i="8" s="1"/>
  <c r="M55" i="8" s="1"/>
  <c r="J67" i="8"/>
  <c r="K67" i="8" s="1"/>
  <c r="M67" i="8" s="1"/>
  <c r="J75" i="8"/>
  <c r="K75" i="8" s="1"/>
  <c r="M75" i="8" s="1"/>
  <c r="J89" i="8"/>
  <c r="K89" i="8" s="1"/>
  <c r="M89" i="8" s="1"/>
  <c r="J98" i="8"/>
  <c r="K98" i="8" s="1"/>
  <c r="M98" i="8" s="1"/>
  <c r="J49" i="8"/>
  <c r="K49" i="8" s="1"/>
  <c r="M49" i="8" s="1"/>
  <c r="J62" i="8"/>
  <c r="K62" i="8" s="1"/>
  <c r="M62" i="8" s="1"/>
  <c r="J81" i="8"/>
  <c r="K81" i="8" s="1"/>
  <c r="M81" i="8" s="1"/>
  <c r="J83" i="8"/>
  <c r="K83" i="8" s="1"/>
  <c r="M83" i="8" s="1"/>
  <c r="J100" i="8"/>
  <c r="K100" i="8" s="1"/>
  <c r="M100" i="8" s="1"/>
  <c r="J107" i="8"/>
  <c r="K107" i="8" s="1"/>
  <c r="M107" i="8" s="1"/>
  <c r="J115" i="8"/>
  <c r="K115" i="8" s="1"/>
  <c r="M115" i="8" s="1"/>
  <c r="J122" i="8"/>
  <c r="K122" i="8" s="1"/>
  <c r="M122" i="8" s="1"/>
  <c r="J134" i="8"/>
  <c r="K134" i="8" s="1"/>
  <c r="M134" i="8" s="1"/>
  <c r="J146" i="8"/>
  <c r="K146" i="8" s="1"/>
  <c r="M146" i="8" s="1"/>
  <c r="J14" i="8"/>
  <c r="K14" i="8" s="1"/>
  <c r="M14" i="8" s="1"/>
  <c r="J70" i="8"/>
  <c r="K70" i="8" s="1"/>
  <c r="M70" i="8" s="1"/>
  <c r="J97" i="8"/>
  <c r="K97" i="8" s="1"/>
  <c r="M97" i="8" s="1"/>
  <c r="J129" i="8"/>
  <c r="K129" i="8" s="1"/>
  <c r="M129" i="8" s="1"/>
  <c r="J140" i="8"/>
  <c r="K140" i="8" s="1"/>
  <c r="M140" i="8" s="1"/>
  <c r="J155" i="8"/>
  <c r="K155" i="8" s="1"/>
  <c r="M155" i="8" s="1"/>
  <c r="J171" i="8"/>
  <c r="K171" i="8" s="1"/>
  <c r="M171" i="8" s="1"/>
  <c r="J187" i="8"/>
  <c r="K187" i="8" s="1"/>
  <c r="M187" i="8" s="1"/>
  <c r="J44" i="8"/>
  <c r="K44" i="8" s="1"/>
  <c r="M44" i="8" s="1"/>
  <c r="J125" i="8"/>
  <c r="K125" i="8" s="1"/>
  <c r="M125" i="8" s="1"/>
  <c r="J18" i="8"/>
  <c r="K18" i="8" s="1"/>
  <c r="M18" i="8" s="1"/>
  <c r="J42" i="8"/>
  <c r="K42" i="8" s="1"/>
  <c r="M42" i="8" s="1"/>
  <c r="J112" i="8"/>
  <c r="K112" i="8" s="1"/>
  <c r="M112" i="8" s="1"/>
  <c r="J137" i="8"/>
  <c r="K137" i="8" s="1"/>
  <c r="M137" i="8" s="1"/>
  <c r="J156" i="8"/>
  <c r="K156" i="8" s="1"/>
  <c r="M156" i="8" s="1"/>
  <c r="J172" i="8"/>
  <c r="K172" i="8" s="1"/>
  <c r="M172" i="8" s="1"/>
  <c r="J188" i="8"/>
  <c r="K188" i="8" s="1"/>
  <c r="M188" i="8" s="1"/>
  <c r="J204" i="8"/>
  <c r="K204" i="8" s="1"/>
  <c r="M204" i="8" s="1"/>
  <c r="J220" i="8"/>
  <c r="K220" i="8" s="1"/>
  <c r="M220" i="8" s="1"/>
  <c r="J235" i="8"/>
  <c r="K235" i="8" s="1"/>
  <c r="M235" i="8" s="1"/>
  <c r="J246" i="8"/>
  <c r="K246" i="8" s="1"/>
  <c r="M246" i="8" s="1"/>
  <c r="J40" i="8"/>
  <c r="K40" i="8" s="1"/>
  <c r="M40" i="8" s="1"/>
  <c r="J182" i="8"/>
  <c r="K182" i="8" s="1"/>
  <c r="M182" i="8" s="1"/>
  <c r="J206" i="8"/>
  <c r="K206" i="8" s="1"/>
  <c r="M206" i="8" s="1"/>
  <c r="J223" i="8"/>
  <c r="K223" i="8" s="1"/>
  <c r="M223" i="8" s="1"/>
  <c r="J243" i="8"/>
  <c r="K243" i="8" s="1"/>
  <c r="M243" i="8" s="1"/>
  <c r="J104" i="8"/>
  <c r="K104" i="8" s="1"/>
  <c r="M104" i="8" s="1"/>
  <c r="J173" i="8"/>
  <c r="K173" i="8" s="1"/>
  <c r="M173" i="8" s="1"/>
  <c r="J198" i="8"/>
  <c r="K198" i="8" s="1"/>
  <c r="M198" i="8" s="1"/>
  <c r="J109" i="8"/>
  <c r="K109" i="8" s="1"/>
  <c r="M109" i="8" s="1"/>
  <c r="J174" i="8"/>
  <c r="K174" i="8" s="1"/>
  <c r="M174" i="8" s="1"/>
  <c r="J210" i="8"/>
  <c r="K210" i="8" s="1"/>
  <c r="M210" i="8" s="1"/>
  <c r="J224" i="8"/>
  <c r="K224" i="8" s="1"/>
  <c r="M224" i="8" s="1"/>
  <c r="J241" i="8"/>
  <c r="K241" i="8" s="1"/>
  <c r="M241" i="8" s="1"/>
  <c r="J257" i="8"/>
  <c r="K257" i="8" s="1"/>
  <c r="M257" i="8" s="1"/>
  <c r="J269" i="8"/>
  <c r="K269" i="8" s="1"/>
  <c r="M269" i="8" s="1"/>
  <c r="J291" i="8"/>
  <c r="K291" i="8" s="1"/>
  <c r="M291" i="8" s="1"/>
  <c r="J312" i="8"/>
  <c r="K312" i="8" s="1"/>
  <c r="M312" i="8" s="1"/>
  <c r="J322" i="8"/>
  <c r="K322" i="8" s="1"/>
  <c r="M322" i="8" s="1"/>
  <c r="J333" i="8"/>
  <c r="K333" i="8" s="1"/>
  <c r="M333" i="8" s="1"/>
  <c r="J355" i="8"/>
  <c r="K355" i="8" s="1"/>
  <c r="M355" i="8" s="1"/>
  <c r="J181" i="8"/>
  <c r="K181" i="8" s="1"/>
  <c r="M181" i="8" s="1"/>
  <c r="J255" i="8"/>
  <c r="K255" i="8" s="1"/>
  <c r="M255" i="8" s="1"/>
  <c r="J279" i="8"/>
  <c r="K279" i="8" s="1"/>
  <c r="M279" i="8" s="1"/>
  <c r="J298" i="8"/>
  <c r="K298" i="8" s="1"/>
  <c r="M298" i="8" s="1"/>
  <c r="J313" i="8"/>
  <c r="K313" i="8" s="1"/>
  <c r="M313" i="8" s="1"/>
  <c r="J329" i="8"/>
  <c r="K329" i="8" s="1"/>
  <c r="M329" i="8" s="1"/>
  <c r="J346" i="8"/>
  <c r="K346" i="8" s="1"/>
  <c r="M346" i="8" s="1"/>
  <c r="J199" i="8"/>
  <c r="K199" i="8" s="1"/>
  <c r="M199" i="8" s="1"/>
  <c r="J264" i="8"/>
  <c r="K264" i="8" s="1"/>
  <c r="M264" i="8" s="1"/>
  <c r="J280" i="8"/>
  <c r="K280" i="8" s="1"/>
  <c r="M280" i="8" s="1"/>
  <c r="J305" i="8"/>
  <c r="K305" i="8" s="1"/>
  <c r="M305" i="8" s="1"/>
  <c r="J330" i="8"/>
  <c r="K330" i="8" s="1"/>
  <c r="M330" i="8" s="1"/>
  <c r="J348" i="8"/>
  <c r="K348" i="8" s="1"/>
  <c r="M348" i="8" s="1"/>
  <c r="J226" i="8"/>
  <c r="K226" i="8" s="1"/>
  <c r="M226" i="8" s="1"/>
  <c r="J259" i="8"/>
  <c r="K259" i="8" s="1"/>
  <c r="M259" i="8" s="1"/>
  <c r="J288" i="8"/>
  <c r="K288" i="8" s="1"/>
  <c r="M288" i="8" s="1"/>
  <c r="J303" i="8"/>
  <c r="K303" i="8" s="1"/>
  <c r="M303" i="8" s="1"/>
  <c r="J323" i="8"/>
  <c r="K323" i="8" s="1"/>
  <c r="M323" i="8" s="1"/>
  <c r="J341" i="8"/>
  <c r="K341" i="8" s="1"/>
  <c r="M341" i="8" s="1"/>
  <c r="J358" i="8"/>
  <c r="K358" i="8" s="1"/>
  <c r="M358" i="8" s="1"/>
  <c r="J261" i="8"/>
  <c r="K261" i="8" s="1"/>
  <c r="M261" i="8" s="1"/>
  <c r="J276" i="8"/>
  <c r="K276" i="8" s="1"/>
  <c r="M276" i="8" s="1"/>
  <c r="J306" i="8"/>
  <c r="K306" i="8" s="1"/>
  <c r="M306" i="8" s="1"/>
  <c r="J342" i="8"/>
  <c r="K342" i="8" s="1"/>
  <c r="M342" i="8" s="1"/>
  <c r="J360" i="8"/>
  <c r="K360" i="8" s="1"/>
  <c r="M360" i="8" s="1"/>
  <c r="J61" i="8"/>
  <c r="K61" i="8" s="1"/>
  <c r="M61" i="8" s="1"/>
  <c r="J11" i="8"/>
  <c r="K11" i="8" s="1"/>
  <c r="M11" i="8" s="1"/>
  <c r="J30" i="8"/>
  <c r="K30" i="8" s="1"/>
  <c r="M30" i="8" s="1"/>
  <c r="J47" i="8"/>
  <c r="K47" i="8" s="1"/>
  <c r="M47" i="8" s="1"/>
  <c r="J71" i="8"/>
  <c r="K71" i="8" s="1"/>
  <c r="M71" i="8" s="1"/>
  <c r="J93" i="8"/>
  <c r="K93" i="8" s="1"/>
  <c r="M93" i="8" s="1"/>
  <c r="J52" i="8"/>
  <c r="K52" i="8" s="1"/>
  <c r="M52" i="8" s="1"/>
  <c r="J24" i="8"/>
  <c r="K24" i="8" s="1"/>
  <c r="M24" i="8" s="1"/>
  <c r="J105" i="8"/>
  <c r="K105" i="8" s="1"/>
  <c r="M105" i="8" s="1"/>
  <c r="J118" i="8"/>
  <c r="K118" i="8" s="1"/>
  <c r="M118" i="8" s="1"/>
  <c r="J143" i="8"/>
  <c r="K143" i="8" s="1"/>
  <c r="M143" i="8" s="1"/>
  <c r="J46" i="8"/>
  <c r="K46" i="8" s="1"/>
  <c r="M46" i="8" s="1"/>
  <c r="J114" i="8"/>
  <c r="K114" i="8" s="1"/>
  <c r="M114" i="8" s="1"/>
  <c r="J149" i="8"/>
  <c r="K149" i="8" s="1"/>
  <c r="M149" i="8" s="1"/>
  <c r="J180" i="8"/>
  <c r="K180" i="8" s="1"/>
  <c r="M180" i="8" s="1"/>
  <c r="J117" i="8"/>
  <c r="K117" i="8" s="1"/>
  <c r="M117" i="8" s="1"/>
  <c r="J31" i="8"/>
  <c r="K31" i="8" s="1"/>
  <c r="M31" i="8" s="1"/>
  <c r="J131" i="8"/>
  <c r="K131" i="8" s="1"/>
  <c r="M131" i="8" s="1"/>
  <c r="J163" i="8"/>
  <c r="K163" i="8" s="1"/>
  <c r="M163" i="8" s="1"/>
  <c r="J195" i="8"/>
  <c r="K195" i="8" s="1"/>
  <c r="M195" i="8" s="1"/>
  <c r="J232" i="8"/>
  <c r="K232" i="8" s="1"/>
  <c r="M232" i="8" s="1"/>
  <c r="J253" i="8"/>
  <c r="K253" i="8" s="1"/>
  <c r="M253" i="8" s="1"/>
  <c r="J197" i="8"/>
  <c r="K197" i="8" s="1"/>
  <c r="M197" i="8" s="1"/>
  <c r="J236" i="8"/>
  <c r="K236" i="8" s="1"/>
  <c r="M236" i="8" s="1"/>
  <c r="J160" i="8"/>
  <c r="K160" i="8" s="1"/>
  <c r="M160" i="8" s="1"/>
  <c r="J207" i="8"/>
  <c r="K207" i="8" s="1"/>
  <c r="M207" i="8" s="1"/>
  <c r="J191" i="8"/>
  <c r="K191" i="8" s="1"/>
  <c r="M191" i="8" s="1"/>
  <c r="J233" i="8"/>
  <c r="K233" i="8" s="1"/>
  <c r="M233" i="8" s="1"/>
  <c r="J262" i="8"/>
  <c r="K262" i="8" s="1"/>
  <c r="M262" i="8" s="1"/>
  <c r="J300" i="8"/>
  <c r="K300" i="8" s="1"/>
  <c r="M300" i="8" s="1"/>
  <c r="J326" i="8"/>
  <c r="K326" i="8" s="1"/>
  <c r="M326" i="8" s="1"/>
  <c r="J142" i="8"/>
  <c r="K142" i="8" s="1"/>
  <c r="M142" i="8" s="1"/>
  <c r="J271" i="8"/>
  <c r="K271" i="8" s="1"/>
  <c r="M271" i="8" s="1"/>
  <c r="J304" i="8"/>
  <c r="K304" i="8" s="1"/>
  <c r="M304" i="8" s="1"/>
  <c r="J337" i="8"/>
  <c r="K337" i="8" s="1"/>
  <c r="M337" i="8" s="1"/>
  <c r="J225" i="8"/>
  <c r="K225" i="8" s="1"/>
  <c r="M225" i="8" s="1"/>
  <c r="J285" i="8"/>
  <c r="K285" i="8" s="1"/>
  <c r="M285" i="8" s="1"/>
  <c r="J338" i="8"/>
  <c r="K338" i="8" s="1"/>
  <c r="M338" i="8" s="1"/>
  <c r="J231" i="8"/>
  <c r="K231" i="8" s="1"/>
  <c r="M231" i="8" s="1"/>
  <c r="J295" i="8"/>
  <c r="K295" i="8" s="1"/>
  <c r="M295" i="8" s="1"/>
  <c r="J334" i="8"/>
  <c r="K334" i="8" s="1"/>
  <c r="M334" i="8" s="1"/>
  <c r="J203" i="8"/>
  <c r="K203" i="8" s="1"/>
  <c r="M203" i="8" s="1"/>
  <c r="J286" i="8"/>
  <c r="K286" i="8" s="1"/>
  <c r="M286" i="8" s="1"/>
  <c r="J356" i="8"/>
  <c r="K356" i="8" s="1"/>
  <c r="M356" i="8" s="1"/>
  <c r="J28" i="8"/>
  <c r="K28" i="8" s="1"/>
  <c r="M28" i="8" s="1"/>
  <c r="J69" i="8"/>
  <c r="K69" i="8" s="1"/>
  <c r="M69" i="8" s="1"/>
  <c r="J88" i="8"/>
  <c r="K88" i="8" s="1"/>
  <c r="M88" i="8" s="1"/>
  <c r="J38" i="8"/>
  <c r="K38" i="8" s="1"/>
  <c r="M38" i="8" s="1"/>
  <c r="J145" i="8"/>
  <c r="K145" i="8" s="1"/>
  <c r="M145" i="8" s="1"/>
  <c r="J102" i="8"/>
  <c r="K102" i="8" s="1"/>
  <c r="M102" i="8" s="1"/>
  <c r="J161" i="8"/>
  <c r="K161" i="8" s="1"/>
  <c r="M161" i="8" s="1"/>
  <c r="J222" i="8"/>
  <c r="K222" i="8" s="1"/>
  <c r="M222" i="8" s="1"/>
  <c r="J228" i="8"/>
  <c r="K228" i="8" s="1"/>
  <c r="M228" i="8" s="1"/>
  <c r="J184" i="8"/>
  <c r="K184" i="8" s="1"/>
  <c r="M184" i="8" s="1"/>
  <c r="J293" i="8"/>
  <c r="K293" i="8" s="1"/>
  <c r="M293" i="8" s="1"/>
  <c r="J357" i="8"/>
  <c r="K357" i="8" s="1"/>
  <c r="M357" i="8" s="1"/>
  <c r="J332" i="8"/>
  <c r="K332" i="8" s="1"/>
  <c r="M332" i="8" s="1"/>
  <c r="J335" i="8"/>
  <c r="K335" i="8" s="1"/>
  <c r="M335" i="8" s="1"/>
  <c r="J328" i="8"/>
  <c r="K328" i="8" s="1"/>
  <c r="M328" i="8" s="1"/>
  <c r="J352" i="8"/>
  <c r="K352" i="8" s="1"/>
  <c r="M352" i="8" s="1"/>
  <c r="J23" i="8"/>
  <c r="K23" i="8" s="1"/>
  <c r="M23" i="8" s="1"/>
  <c r="J78" i="8"/>
  <c r="K78" i="8" s="1"/>
  <c r="M78" i="8" s="1"/>
  <c r="J17" i="8"/>
  <c r="K17" i="8" s="1"/>
  <c r="M17" i="8" s="1"/>
  <c r="J37" i="8"/>
  <c r="K37" i="8" s="1"/>
  <c r="M37" i="8" s="1"/>
  <c r="J56" i="8"/>
  <c r="K56" i="8" s="1"/>
  <c r="M56" i="8" s="1"/>
  <c r="J77" i="8"/>
  <c r="K77" i="8" s="1"/>
  <c r="M77" i="8" s="1"/>
  <c r="J101" i="8"/>
  <c r="K101" i="8" s="1"/>
  <c r="M101" i="8" s="1"/>
  <c r="J64" i="8"/>
  <c r="K64" i="8" s="1"/>
  <c r="M64" i="8" s="1"/>
  <c r="J85" i="8"/>
  <c r="K85" i="8" s="1"/>
  <c r="M85" i="8" s="1"/>
  <c r="J108" i="8"/>
  <c r="K108" i="8" s="1"/>
  <c r="M108" i="8" s="1"/>
  <c r="J124" i="8"/>
  <c r="K124" i="8" s="1"/>
  <c r="M124" i="8" s="1"/>
  <c r="J148" i="8"/>
  <c r="K148" i="8" s="1"/>
  <c r="M148" i="8" s="1"/>
  <c r="J72" i="8"/>
  <c r="K72" i="8" s="1"/>
  <c r="M72" i="8" s="1"/>
  <c r="J133" i="8"/>
  <c r="K133" i="8" s="1"/>
  <c r="M133" i="8" s="1"/>
  <c r="J162" i="8"/>
  <c r="K162" i="8" s="1"/>
  <c r="M162" i="8" s="1"/>
  <c r="J194" i="8"/>
  <c r="K194" i="8" s="1"/>
  <c r="M194" i="8" s="1"/>
  <c r="J130" i="8"/>
  <c r="K130" i="8" s="1"/>
  <c r="M130" i="8" s="1"/>
  <c r="J54" i="8"/>
  <c r="K54" i="8" s="1"/>
  <c r="M54" i="8" s="1"/>
  <c r="J147" i="8"/>
  <c r="K147" i="8" s="1"/>
  <c r="M147" i="8" s="1"/>
  <c r="J177" i="8"/>
  <c r="K177" i="8" s="1"/>
  <c r="M177" i="8" s="1"/>
  <c r="J209" i="8"/>
  <c r="K209" i="8" s="1"/>
  <c r="M209" i="8" s="1"/>
  <c r="J240" i="8"/>
  <c r="K240" i="8" s="1"/>
  <c r="M240" i="8" s="1"/>
  <c r="J159" i="8"/>
  <c r="K159" i="8" s="1"/>
  <c r="M159" i="8" s="1"/>
  <c r="J212" i="8"/>
  <c r="K212" i="8" s="1"/>
  <c r="M212" i="8" s="1"/>
  <c r="J248" i="8"/>
  <c r="K248" i="8" s="1"/>
  <c r="M248" i="8" s="1"/>
  <c r="J183" i="8"/>
  <c r="K183" i="8" s="1"/>
  <c r="M183" i="8" s="1"/>
  <c r="J119" i="8"/>
  <c r="K119" i="8" s="1"/>
  <c r="M119" i="8" s="1"/>
  <c r="J214" i="8"/>
  <c r="K214" i="8" s="1"/>
  <c r="M214" i="8" s="1"/>
  <c r="J245" i="8"/>
  <c r="K245" i="8" s="1"/>
  <c r="M245" i="8" s="1"/>
  <c r="J281" i="8"/>
  <c r="K281" i="8" s="1"/>
  <c r="M281" i="8" s="1"/>
  <c r="J314" i="8"/>
  <c r="K314" i="8" s="1"/>
  <c r="M314" i="8" s="1"/>
  <c r="J345" i="8"/>
  <c r="K345" i="8" s="1"/>
  <c r="M345" i="8" s="1"/>
  <c r="J221" i="8"/>
  <c r="K221" i="8" s="1"/>
  <c r="M221" i="8" s="1"/>
  <c r="J284" i="8"/>
  <c r="K284" i="8" s="1"/>
  <c r="M284" i="8" s="1"/>
  <c r="J317" i="8"/>
  <c r="K317" i="8" s="1"/>
  <c r="M317" i="8" s="1"/>
  <c r="J350" i="8"/>
  <c r="K350" i="8" s="1"/>
  <c r="M350" i="8" s="1"/>
  <c r="J270" i="8"/>
  <c r="K270" i="8" s="1"/>
  <c r="M270" i="8" s="1"/>
  <c r="J310" i="8"/>
  <c r="K310" i="8" s="1"/>
  <c r="M310" i="8" s="1"/>
  <c r="J354" i="8"/>
  <c r="K354" i="8" s="1"/>
  <c r="M354" i="8" s="1"/>
  <c r="J267" i="8"/>
  <c r="K267" i="8" s="1"/>
  <c r="M267" i="8" s="1"/>
  <c r="J308" i="8"/>
  <c r="K308" i="8" s="1"/>
  <c r="M308" i="8" s="1"/>
  <c r="J344" i="8"/>
  <c r="K344" i="8" s="1"/>
  <c r="M344" i="8" s="1"/>
  <c r="J265" i="8"/>
  <c r="K265" i="8" s="1"/>
  <c r="M265" i="8" s="1"/>
  <c r="J309" i="8"/>
  <c r="K309" i="8" s="1"/>
  <c r="M309" i="8" s="1"/>
  <c r="J362" i="8"/>
  <c r="K362" i="8" s="1"/>
  <c r="M362" i="8" s="1"/>
  <c r="J57" i="8"/>
  <c r="K57" i="8" s="1"/>
  <c r="M57" i="8" s="1"/>
  <c r="J45" i="8"/>
  <c r="K45" i="8" s="1"/>
  <c r="M45" i="8" s="1"/>
  <c r="J91" i="8"/>
  <c r="K91" i="8" s="1"/>
  <c r="M91" i="8" s="1"/>
  <c r="J103" i="8"/>
  <c r="K103" i="8" s="1"/>
  <c r="M103" i="8" s="1"/>
  <c r="J141" i="8"/>
  <c r="K141" i="8" s="1"/>
  <c r="M141" i="8" s="1"/>
  <c r="J178" i="8"/>
  <c r="K178" i="8" s="1"/>
  <c r="M178" i="8" s="1"/>
  <c r="J128" i="8"/>
  <c r="K128" i="8" s="1"/>
  <c r="M128" i="8" s="1"/>
  <c r="J247" i="8"/>
  <c r="K247" i="8" s="1"/>
  <c r="M247" i="8" s="1"/>
  <c r="J123" i="8"/>
  <c r="K123" i="8" s="1"/>
  <c r="M123" i="8" s="1"/>
  <c r="J227" i="8"/>
  <c r="K227" i="8" s="1"/>
  <c r="M227" i="8" s="1"/>
  <c r="J324" i="8"/>
  <c r="K324" i="8" s="1"/>
  <c r="M324" i="8" s="1"/>
  <c r="J299" i="8"/>
  <c r="K299" i="8" s="1"/>
  <c r="M299" i="8" s="1"/>
  <c r="J283" i="8"/>
  <c r="K283" i="8" s="1"/>
  <c r="M283" i="8" s="1"/>
  <c r="J229" i="8"/>
  <c r="K229" i="8" s="1"/>
  <c r="M229" i="8" s="1"/>
  <c r="J359" i="8"/>
  <c r="K359" i="8" s="1"/>
  <c r="M359" i="8" s="1"/>
  <c r="J35" i="8"/>
  <c r="K35" i="8" s="1"/>
  <c r="M35" i="8" s="1"/>
  <c r="J80" i="8"/>
  <c r="K80" i="8" s="1"/>
  <c r="M80" i="8" s="1"/>
  <c r="J19" i="8"/>
  <c r="K19" i="8" s="1"/>
  <c r="M19" i="8" s="1"/>
  <c r="J39" i="8"/>
  <c r="K39" i="8" s="1"/>
  <c r="M39" i="8" s="1"/>
  <c r="J59" i="8"/>
  <c r="K59" i="8" s="1"/>
  <c r="M59" i="8" s="1"/>
  <c r="J84" i="8"/>
  <c r="K84" i="8" s="1"/>
  <c r="M84" i="8" s="1"/>
  <c r="J22" i="8"/>
  <c r="K22" i="8" s="1"/>
  <c r="M22" i="8" s="1"/>
  <c r="J66" i="8"/>
  <c r="K66" i="8" s="1"/>
  <c r="M66" i="8" s="1"/>
  <c r="J87" i="8"/>
  <c r="K87" i="8" s="1"/>
  <c r="M87" i="8" s="1"/>
  <c r="J111" i="8"/>
  <c r="K111" i="8" s="1"/>
  <c r="M111" i="8" s="1"/>
  <c r="J126" i="8"/>
  <c r="K126" i="8" s="1"/>
  <c r="M126" i="8" s="1"/>
  <c r="J150" i="8"/>
  <c r="K150" i="8" s="1"/>
  <c r="M150" i="8" s="1"/>
  <c r="J74" i="8"/>
  <c r="K74" i="8" s="1"/>
  <c r="M74" i="8" s="1"/>
  <c r="J138" i="8"/>
  <c r="K138" i="8" s="1"/>
  <c r="M138" i="8" s="1"/>
  <c r="J164" i="8"/>
  <c r="K164" i="8" s="1"/>
  <c r="M164" i="8" s="1"/>
  <c r="J12" i="8"/>
  <c r="K12" i="8" s="1"/>
  <c r="M12" i="8" s="1"/>
  <c r="J136" i="8"/>
  <c r="K136" i="8" s="1"/>
  <c r="M136" i="8" s="1"/>
  <c r="J90" i="8"/>
  <c r="K90" i="8" s="1"/>
  <c r="M90" i="8" s="1"/>
  <c r="J151" i="8"/>
  <c r="K151" i="8" s="1"/>
  <c r="M151" i="8" s="1"/>
  <c r="J179" i="8"/>
  <c r="K179" i="8" s="1"/>
  <c r="M179" i="8" s="1"/>
  <c r="J211" i="8"/>
  <c r="K211" i="8" s="1"/>
  <c r="M211" i="8" s="1"/>
  <c r="J242" i="8"/>
  <c r="K242" i="8" s="1"/>
  <c r="M242" i="8" s="1"/>
  <c r="J165" i="8"/>
  <c r="K165" i="8" s="1"/>
  <c r="M165" i="8" s="1"/>
  <c r="J215" i="8"/>
  <c r="K215" i="8" s="1"/>
  <c r="M215" i="8" s="1"/>
  <c r="J254" i="8"/>
  <c r="K254" i="8" s="1"/>
  <c r="M254" i="8" s="1"/>
  <c r="J190" i="8"/>
  <c r="K190" i="8" s="1"/>
  <c r="M190" i="8" s="1"/>
  <c r="J157" i="8"/>
  <c r="K157" i="8" s="1"/>
  <c r="M157" i="8" s="1"/>
  <c r="J218" i="8"/>
  <c r="K218" i="8" s="1"/>
  <c r="M218" i="8" s="1"/>
  <c r="J249" i="8"/>
  <c r="K249" i="8" s="1"/>
  <c r="M249" i="8" s="1"/>
  <c r="J287" i="8"/>
  <c r="K287" i="8" s="1"/>
  <c r="M287" i="8" s="1"/>
  <c r="J315" i="8"/>
  <c r="K315" i="8" s="1"/>
  <c r="M315" i="8" s="1"/>
  <c r="J351" i="8"/>
  <c r="K351" i="8" s="1"/>
  <c r="M351" i="8" s="1"/>
  <c r="J238" i="8"/>
  <c r="K238" i="8" s="1"/>
  <c r="M238" i="8" s="1"/>
  <c r="J290" i="8"/>
  <c r="K290" i="8" s="1"/>
  <c r="M290" i="8" s="1"/>
  <c r="J321" i="8"/>
  <c r="K321" i="8" s="1"/>
  <c r="M321" i="8" s="1"/>
  <c r="J168" i="8"/>
  <c r="K168" i="8" s="1"/>
  <c r="M168" i="8" s="1"/>
  <c r="J272" i="8"/>
  <c r="K272" i="8" s="1"/>
  <c r="M272" i="8" s="1"/>
  <c r="J311" i="8"/>
  <c r="K311" i="8" s="1"/>
  <c r="M311" i="8" s="1"/>
  <c r="J158" i="8"/>
  <c r="K158" i="8" s="1"/>
  <c r="M158" i="8" s="1"/>
  <c r="J275" i="8"/>
  <c r="K275" i="8" s="1"/>
  <c r="M275" i="8" s="1"/>
  <c r="J316" i="8"/>
  <c r="K316" i="8" s="1"/>
  <c r="M316" i="8" s="1"/>
  <c r="J347" i="8"/>
  <c r="K347" i="8" s="1"/>
  <c r="M347" i="8" s="1"/>
  <c r="J268" i="8"/>
  <c r="K268" i="8" s="1"/>
  <c r="M268" i="8" s="1"/>
  <c r="J331" i="8"/>
  <c r="K331" i="8" s="1"/>
  <c r="M331" i="8" s="1"/>
  <c r="J363" i="8"/>
  <c r="K363" i="8" s="1"/>
  <c r="M363" i="8" s="1"/>
  <c r="J9" i="8"/>
  <c r="K9" i="8" s="1"/>
  <c r="M9" i="8" s="1"/>
  <c r="J51" i="8"/>
  <c r="K51" i="8" s="1"/>
  <c r="M51" i="8" s="1"/>
  <c r="J116" i="8"/>
  <c r="K116" i="8" s="1"/>
  <c r="M116" i="8" s="1"/>
  <c r="J110" i="8"/>
  <c r="K110" i="8" s="1"/>
  <c r="M110" i="8" s="1"/>
  <c r="J29" i="8"/>
  <c r="K29" i="8" s="1"/>
  <c r="M29" i="8" s="1"/>
  <c r="J193" i="8"/>
  <c r="K193" i="8" s="1"/>
  <c r="M193" i="8" s="1"/>
  <c r="J189" i="8"/>
  <c r="K189" i="8" s="1"/>
  <c r="M189" i="8" s="1"/>
  <c r="J201" i="8"/>
  <c r="K201" i="8" s="1"/>
  <c r="M201" i="8" s="1"/>
  <c r="J260" i="8"/>
  <c r="K260" i="8" s="1"/>
  <c r="M260" i="8" s="1"/>
  <c r="J266" i="8"/>
  <c r="K266" i="8" s="1"/>
  <c r="M266" i="8" s="1"/>
  <c r="J216" i="8"/>
  <c r="K216" i="8" s="1"/>
  <c r="M216" i="8" s="1"/>
  <c r="J292" i="8"/>
  <c r="K292" i="8" s="1"/>
  <c r="M292" i="8" s="1"/>
  <c r="J282" i="8"/>
  <c r="K282" i="8" s="1"/>
  <c r="M282" i="8" s="1"/>
  <c r="I368" i="7"/>
  <c r="J44" i="7"/>
  <c r="K44" i="7" s="1"/>
  <c r="M44" i="7" s="1"/>
  <c r="J50" i="7"/>
  <c r="K50" i="7" s="1"/>
  <c r="M50" i="7" s="1"/>
  <c r="J52" i="7"/>
  <c r="K52" i="7" s="1"/>
  <c r="M52" i="7" s="1"/>
  <c r="J109" i="7"/>
  <c r="K109" i="7" s="1"/>
  <c r="M109" i="7" s="1"/>
  <c r="J20" i="7"/>
  <c r="K20" i="7" s="1"/>
  <c r="M20" i="7" s="1"/>
  <c r="J22" i="7"/>
  <c r="K22" i="7" s="1"/>
  <c r="M22" i="7" s="1"/>
  <c r="J56" i="7"/>
  <c r="K56" i="7" s="1"/>
  <c r="M56" i="7" s="1"/>
  <c r="J69" i="7"/>
  <c r="K69" i="7" s="1"/>
  <c r="M69" i="7" s="1"/>
  <c r="J73" i="7"/>
  <c r="K73" i="7" s="1"/>
  <c r="M73" i="7" s="1"/>
  <c r="J77" i="7"/>
  <c r="K77" i="7" s="1"/>
  <c r="M77" i="7" s="1"/>
  <c r="J81" i="7"/>
  <c r="K81" i="7" s="1"/>
  <c r="M81" i="7" s="1"/>
  <c r="J113" i="7"/>
  <c r="K113" i="7" s="1"/>
  <c r="M113" i="7" s="1"/>
  <c r="J25" i="7"/>
  <c r="K25" i="7" s="1"/>
  <c r="M25" i="7" s="1"/>
  <c r="J27" i="7"/>
  <c r="K27" i="7" s="1"/>
  <c r="M27" i="7" s="1"/>
  <c r="J58" i="7"/>
  <c r="K58" i="7" s="1"/>
  <c r="M58" i="7" s="1"/>
  <c r="J29" i="7"/>
  <c r="K29" i="7" s="1"/>
  <c r="M29" i="7" s="1"/>
  <c r="J87" i="7"/>
  <c r="K87" i="7" s="1"/>
  <c r="M87" i="7" s="1"/>
  <c r="J95" i="7"/>
  <c r="K95" i="7" s="1"/>
  <c r="M95" i="7" s="1"/>
  <c r="J123" i="7"/>
  <c r="K123" i="7" s="1"/>
  <c r="M123" i="7" s="1"/>
  <c r="J127" i="7"/>
  <c r="K127" i="7" s="1"/>
  <c r="M127" i="7" s="1"/>
  <c r="J129" i="7"/>
  <c r="K129" i="7" s="1"/>
  <c r="M129" i="7" s="1"/>
  <c r="J154" i="7"/>
  <c r="K154" i="7" s="1"/>
  <c r="M154" i="7" s="1"/>
  <c r="J156" i="7"/>
  <c r="K156" i="7" s="1"/>
  <c r="M156" i="7" s="1"/>
  <c r="J158" i="7"/>
  <c r="K158" i="7" s="1"/>
  <c r="M158" i="7" s="1"/>
  <c r="J62" i="7"/>
  <c r="K62" i="7" s="1"/>
  <c r="M62" i="7" s="1"/>
  <c r="J66" i="7"/>
  <c r="K66" i="7" s="1"/>
  <c r="M66" i="7" s="1"/>
  <c r="J67" i="7"/>
  <c r="K67" i="7" s="1"/>
  <c r="M67" i="7" s="1"/>
  <c r="J137" i="7"/>
  <c r="K137" i="7" s="1"/>
  <c r="M137" i="7" s="1"/>
  <c r="J145" i="7"/>
  <c r="K145" i="7" s="1"/>
  <c r="M145" i="7" s="1"/>
  <c r="J151" i="7"/>
  <c r="K151" i="7" s="1"/>
  <c r="M151" i="7" s="1"/>
  <c r="J172" i="7"/>
  <c r="K172" i="7" s="1"/>
  <c r="M172" i="7" s="1"/>
  <c r="O172" i="7" s="1"/>
  <c r="J194" i="7"/>
  <c r="K194" i="7" s="1"/>
  <c r="M194" i="7" s="1"/>
  <c r="J196" i="7"/>
  <c r="K196" i="7" s="1"/>
  <c r="M196" i="7" s="1"/>
  <c r="J202" i="7"/>
  <c r="K202" i="7" s="1"/>
  <c r="M202" i="7" s="1"/>
  <c r="J203" i="7"/>
  <c r="K203" i="7" s="1"/>
  <c r="M203" i="7" s="1"/>
  <c r="J223" i="7"/>
  <c r="K223" i="7" s="1"/>
  <c r="M223" i="7" s="1"/>
  <c r="J225" i="7"/>
  <c r="K225" i="7" s="1"/>
  <c r="M225" i="7" s="1"/>
  <c r="J228" i="7"/>
  <c r="K228" i="7" s="1"/>
  <c r="M228" i="7" s="1"/>
  <c r="J229" i="7"/>
  <c r="K229" i="7" s="1"/>
  <c r="M229" i="7" s="1"/>
  <c r="J233" i="7"/>
  <c r="K233" i="7" s="1"/>
  <c r="M233" i="7" s="1"/>
  <c r="J235" i="7"/>
  <c r="K235" i="7" s="1"/>
  <c r="M235" i="7" s="1"/>
  <c r="J262" i="7"/>
  <c r="K262" i="7" s="1"/>
  <c r="M262" i="7" s="1"/>
  <c r="J266" i="7"/>
  <c r="K266" i="7" s="1"/>
  <c r="M266" i="7" s="1"/>
  <c r="J267" i="7"/>
  <c r="K267" i="7" s="1"/>
  <c r="M267" i="7" s="1"/>
  <c r="J270" i="7"/>
  <c r="K270" i="7" s="1"/>
  <c r="M270" i="7" s="1"/>
  <c r="J273" i="7"/>
  <c r="K273" i="7" s="1"/>
  <c r="M273" i="7" s="1"/>
  <c r="J65" i="7"/>
  <c r="K65" i="7" s="1"/>
  <c r="M65" i="7" s="1"/>
  <c r="J98" i="7"/>
  <c r="K98" i="7" s="1"/>
  <c r="M98" i="7" s="1"/>
  <c r="J168" i="7"/>
  <c r="K168" i="7" s="1"/>
  <c r="M168" i="7" s="1"/>
  <c r="J173" i="7"/>
  <c r="K173" i="7" s="1"/>
  <c r="M173" i="7" s="1"/>
  <c r="J174" i="7"/>
  <c r="K174" i="7" s="1"/>
  <c r="M174" i="7" s="1"/>
  <c r="J207" i="7"/>
  <c r="K207" i="7" s="1"/>
  <c r="M207" i="7" s="1"/>
  <c r="J236" i="7"/>
  <c r="K236" i="7" s="1"/>
  <c r="M236" i="7" s="1"/>
  <c r="J122" i="7"/>
  <c r="K122" i="7" s="1"/>
  <c r="M122" i="7" s="1"/>
  <c r="J149" i="7"/>
  <c r="K149" i="7" s="1"/>
  <c r="M149" i="7" s="1"/>
  <c r="J210" i="7"/>
  <c r="K210" i="7" s="1"/>
  <c r="M210" i="7" s="1"/>
  <c r="J212" i="7"/>
  <c r="K212" i="7" s="1"/>
  <c r="M212" i="7" s="1"/>
  <c r="J218" i="7"/>
  <c r="K218" i="7" s="1"/>
  <c r="M218" i="7" s="1"/>
  <c r="O218" i="7" s="1"/>
  <c r="J220" i="7"/>
  <c r="K220" i="7" s="1"/>
  <c r="M220" i="7" s="1"/>
  <c r="J241" i="7"/>
  <c r="K241" i="7" s="1"/>
  <c r="M241" i="7" s="1"/>
  <c r="J274" i="7"/>
  <c r="K274" i="7" s="1"/>
  <c r="M274" i="7" s="1"/>
  <c r="J278" i="7"/>
  <c r="K278" i="7" s="1"/>
  <c r="M278" i="7" s="1"/>
  <c r="J286" i="7"/>
  <c r="K286" i="7" s="1"/>
  <c r="M286" i="7" s="1"/>
  <c r="J330" i="7"/>
  <c r="K330" i="7" s="1"/>
  <c r="M330" i="7" s="1"/>
  <c r="J332" i="7"/>
  <c r="K332" i="7" s="1"/>
  <c r="M332" i="7" s="1"/>
  <c r="J333" i="7"/>
  <c r="K333" i="7" s="1"/>
  <c r="M333" i="7" s="1"/>
  <c r="J335" i="7"/>
  <c r="K335" i="7" s="1"/>
  <c r="M335" i="7" s="1"/>
  <c r="J336" i="7"/>
  <c r="K336" i="7" s="1"/>
  <c r="M336" i="7" s="1"/>
  <c r="J337" i="7"/>
  <c r="K337" i="7" s="1"/>
  <c r="M337" i="7" s="1"/>
  <c r="J63" i="7"/>
  <c r="K63" i="7" s="1"/>
  <c r="M63" i="7" s="1"/>
  <c r="J96" i="7"/>
  <c r="K96" i="7" s="1"/>
  <c r="M96" i="7" s="1"/>
  <c r="J140" i="7"/>
  <c r="K140" i="7" s="1"/>
  <c r="M140" i="7" s="1"/>
  <c r="J177" i="7"/>
  <c r="K177" i="7" s="1"/>
  <c r="M177" i="7" s="1"/>
  <c r="J179" i="7"/>
  <c r="K179" i="7" s="1"/>
  <c r="M179" i="7" s="1"/>
  <c r="J181" i="7"/>
  <c r="K181" i="7" s="1"/>
  <c r="M181" i="7" s="1"/>
  <c r="J185" i="7"/>
  <c r="K185" i="7" s="1"/>
  <c r="M185" i="7" s="1"/>
  <c r="J187" i="7"/>
  <c r="K187" i="7" s="1"/>
  <c r="M187" i="7" s="1"/>
  <c r="J189" i="7"/>
  <c r="K189" i="7" s="1"/>
  <c r="M189" i="7" s="1"/>
  <c r="J192" i="7"/>
  <c r="K192" i="7" s="1"/>
  <c r="M192" i="7" s="1"/>
  <c r="J240" i="7"/>
  <c r="K240" i="7" s="1"/>
  <c r="M240" i="7" s="1"/>
  <c r="J244" i="7"/>
  <c r="K244" i="7" s="1"/>
  <c r="M244" i="7" s="1"/>
  <c r="J248" i="7"/>
  <c r="K248" i="7" s="1"/>
  <c r="M248" i="7" s="1"/>
  <c r="J9" i="7"/>
  <c r="K9" i="7" s="1"/>
  <c r="M9" i="7" s="1"/>
  <c r="J88" i="7"/>
  <c r="K88" i="7" s="1"/>
  <c r="M88" i="7" s="1"/>
  <c r="J136" i="7"/>
  <c r="K136" i="7" s="1"/>
  <c r="M136" i="7" s="1"/>
  <c r="J148" i="7"/>
  <c r="K148" i="7" s="1"/>
  <c r="M148" i="7" s="1"/>
  <c r="J166" i="7"/>
  <c r="K166" i="7" s="1"/>
  <c r="M166" i="7" s="1"/>
  <c r="J178" i="7"/>
  <c r="K178" i="7" s="1"/>
  <c r="M178" i="7" s="1"/>
  <c r="J186" i="7"/>
  <c r="K186" i="7" s="1"/>
  <c r="M186" i="7" s="1"/>
  <c r="J191" i="7"/>
  <c r="K191" i="7" s="1"/>
  <c r="M191" i="7" s="1"/>
  <c r="J215" i="7"/>
  <c r="K215" i="7" s="1"/>
  <c r="M215" i="7" s="1"/>
  <c r="J222" i="7"/>
  <c r="K222" i="7" s="1"/>
  <c r="M222" i="7" s="1"/>
  <c r="J251" i="7"/>
  <c r="K251" i="7" s="1"/>
  <c r="M251" i="7" s="1"/>
  <c r="J255" i="7"/>
  <c r="K255" i="7" s="1"/>
  <c r="M255" i="7" s="1"/>
  <c r="J259" i="7"/>
  <c r="K259" i="7" s="1"/>
  <c r="M259" i="7" s="1"/>
  <c r="J276" i="7"/>
  <c r="K276" i="7" s="1"/>
  <c r="M276" i="7" s="1"/>
  <c r="J281" i="7"/>
  <c r="K281" i="7" s="1"/>
  <c r="M281" i="7" s="1"/>
  <c r="J284" i="7"/>
  <c r="K284" i="7" s="1"/>
  <c r="M284" i="7" s="1"/>
  <c r="J295" i="7"/>
  <c r="K295" i="7" s="1"/>
  <c r="M295" i="7" s="1"/>
  <c r="J307" i="7"/>
  <c r="K307" i="7" s="1"/>
  <c r="M307" i="7" s="1"/>
  <c r="J358" i="7"/>
  <c r="K358" i="7" s="1"/>
  <c r="M358" i="7" s="1"/>
  <c r="J362" i="7"/>
  <c r="K362" i="7" s="1"/>
  <c r="M362" i="7" s="1"/>
  <c r="J146" i="7"/>
  <c r="K146" i="7" s="1"/>
  <c r="M146" i="7" s="1"/>
  <c r="J162" i="7"/>
  <c r="K162" i="7" s="1"/>
  <c r="M162" i="7" s="1"/>
  <c r="J176" i="7"/>
  <c r="K176" i="7" s="1"/>
  <c r="M176" i="7" s="1"/>
  <c r="J184" i="7"/>
  <c r="K184" i="7" s="1"/>
  <c r="M184" i="7" s="1"/>
  <c r="J213" i="7"/>
  <c r="K213" i="7" s="1"/>
  <c r="M213" i="7" s="1"/>
  <c r="J238" i="7"/>
  <c r="K238" i="7" s="1"/>
  <c r="M238" i="7" s="1"/>
  <c r="J242" i="7"/>
  <c r="K242" i="7" s="1"/>
  <c r="M242" i="7" s="1"/>
  <c r="J246" i="7"/>
  <c r="K246" i="7" s="1"/>
  <c r="M246" i="7" s="1"/>
  <c r="J250" i="7"/>
  <c r="K250" i="7" s="1"/>
  <c r="M250" i="7" s="1"/>
  <c r="J254" i="7"/>
  <c r="K254" i="7" s="1"/>
  <c r="M254" i="7" s="1"/>
  <c r="J258" i="7"/>
  <c r="K258" i="7" s="1"/>
  <c r="M258" i="7" s="1"/>
  <c r="J275" i="7"/>
  <c r="K275" i="7" s="1"/>
  <c r="M275" i="7" s="1"/>
  <c r="J283" i="7"/>
  <c r="K283" i="7" s="1"/>
  <c r="M283" i="7" s="1"/>
  <c r="J290" i="7"/>
  <c r="K290" i="7" s="1"/>
  <c r="M290" i="7" s="1"/>
  <c r="J294" i="7"/>
  <c r="K294" i="7" s="1"/>
  <c r="M294" i="7" s="1"/>
  <c r="J298" i="7"/>
  <c r="K298" i="7" s="1"/>
  <c r="M298" i="7" s="1"/>
  <c r="J302" i="7"/>
  <c r="K302" i="7" s="1"/>
  <c r="M302" i="7" s="1"/>
  <c r="J340" i="7"/>
  <c r="K340" i="7" s="1"/>
  <c r="M340" i="7" s="1"/>
  <c r="J349" i="7"/>
  <c r="K349" i="7" s="1"/>
  <c r="M349" i="7" s="1"/>
  <c r="J361" i="7"/>
  <c r="K361" i="7" s="1"/>
  <c r="M361" i="7" s="1"/>
  <c r="J61" i="7"/>
  <c r="K61" i="7" s="1"/>
  <c r="M61" i="7" s="1"/>
  <c r="J121" i="7"/>
  <c r="K121" i="7" s="1"/>
  <c r="M121" i="7" s="1"/>
  <c r="J144" i="7"/>
  <c r="K144" i="7" s="1"/>
  <c r="M144" i="7" s="1"/>
  <c r="J182" i="7"/>
  <c r="K182" i="7" s="1"/>
  <c r="M182" i="7" s="1"/>
  <c r="J190" i="7"/>
  <c r="K190" i="7" s="1"/>
  <c r="M190" i="7" s="1"/>
  <c r="J211" i="7"/>
  <c r="K211" i="7" s="1"/>
  <c r="M211" i="7" s="1"/>
  <c r="J219" i="7"/>
  <c r="K219" i="7" s="1"/>
  <c r="M219" i="7" s="1"/>
  <c r="J221" i="7"/>
  <c r="K221" i="7" s="1"/>
  <c r="M221" i="7" s="1"/>
  <c r="J237" i="7"/>
  <c r="K237" i="7" s="1"/>
  <c r="M237" i="7" s="1"/>
  <c r="J253" i="7"/>
  <c r="K253" i="7" s="1"/>
  <c r="M253" i="7" s="1"/>
  <c r="J257" i="7"/>
  <c r="K257" i="7" s="1"/>
  <c r="M257" i="7" s="1"/>
  <c r="J261" i="7"/>
  <c r="K261" i="7" s="1"/>
  <c r="M261" i="7" s="1"/>
  <c r="J277" i="7"/>
  <c r="K277" i="7" s="1"/>
  <c r="M277" i="7" s="1"/>
  <c r="J280" i="7"/>
  <c r="K280" i="7" s="1"/>
  <c r="M280" i="7" s="1"/>
  <c r="J285" i="7"/>
  <c r="K285" i="7" s="1"/>
  <c r="M285" i="7" s="1"/>
  <c r="J289" i="7"/>
  <c r="K289" i="7" s="1"/>
  <c r="M289" i="7" s="1"/>
  <c r="J293" i="7"/>
  <c r="K293" i="7" s="1"/>
  <c r="M293" i="7" s="1"/>
  <c r="J297" i="7"/>
  <c r="K297" i="7" s="1"/>
  <c r="M297" i="7" s="1"/>
  <c r="O297" i="7" s="1"/>
  <c r="J301" i="7"/>
  <c r="K301" i="7" s="1"/>
  <c r="M301" i="7" s="1"/>
  <c r="J305" i="7"/>
  <c r="K305" i="7" s="1"/>
  <c r="M305" i="7" s="1"/>
  <c r="J339" i="7"/>
  <c r="K339" i="7" s="1"/>
  <c r="M339" i="7" s="1"/>
  <c r="J343" i="7"/>
  <c r="K343" i="7" s="1"/>
  <c r="M343" i="7" s="1"/>
  <c r="O343" i="7" s="1"/>
  <c r="J347" i="7"/>
  <c r="K347" i="7" s="1"/>
  <c r="M347" i="7" s="1"/>
  <c r="J352" i="7"/>
  <c r="K352" i="7" s="1"/>
  <c r="M352" i="7" s="1"/>
  <c r="O352" i="7" s="1"/>
  <c r="J356" i="7"/>
  <c r="K356" i="7" s="1"/>
  <c r="M356" i="7" s="1"/>
  <c r="J360" i="7"/>
  <c r="K360" i="7" s="1"/>
  <c r="M360" i="7" s="1"/>
  <c r="O360" i="7" s="1"/>
  <c r="J341" i="7"/>
  <c r="K341" i="7" s="1"/>
  <c r="M341" i="7" s="1"/>
  <c r="J345" i="7"/>
  <c r="K345" i="7" s="1"/>
  <c r="M345" i="7" s="1"/>
  <c r="J350" i="7"/>
  <c r="K350" i="7" s="1"/>
  <c r="M350" i="7" s="1"/>
  <c r="J354" i="7"/>
  <c r="K354" i="7" s="1"/>
  <c r="M354" i="7" s="1"/>
  <c r="J363" i="7"/>
  <c r="K363" i="7" s="1"/>
  <c r="M363" i="7" s="1"/>
  <c r="J353" i="7"/>
  <c r="K353" i="7" s="1"/>
  <c r="M353" i="7" s="1"/>
  <c r="J94" i="7"/>
  <c r="K94" i="7" s="1"/>
  <c r="M94" i="7" s="1"/>
  <c r="J138" i="7"/>
  <c r="K138" i="7" s="1"/>
  <c r="M138" i="7" s="1"/>
  <c r="O138" i="7" s="1"/>
  <c r="J180" i="7"/>
  <c r="K180" i="7" s="1"/>
  <c r="M180" i="7" s="1"/>
  <c r="J188" i="7"/>
  <c r="K188" i="7" s="1"/>
  <c r="M188" i="7" s="1"/>
  <c r="O188" i="7" s="1"/>
  <c r="J209" i="7"/>
  <c r="K209" i="7" s="1"/>
  <c r="M209" i="7" s="1"/>
  <c r="J217" i="7"/>
  <c r="K217" i="7" s="1"/>
  <c r="M217" i="7" s="1"/>
  <c r="O217" i="7" s="1"/>
  <c r="J239" i="7"/>
  <c r="K239" i="7" s="1"/>
  <c r="M239" i="7" s="1"/>
  <c r="J243" i="7"/>
  <c r="K243" i="7" s="1"/>
  <c r="M243" i="7" s="1"/>
  <c r="J247" i="7"/>
  <c r="K247" i="7" s="1"/>
  <c r="M247" i="7" s="1"/>
  <c r="J252" i="7"/>
  <c r="K252" i="7" s="1"/>
  <c r="M252" i="7" s="1"/>
  <c r="J256" i="7"/>
  <c r="K256" i="7" s="1"/>
  <c r="M256" i="7" s="1"/>
  <c r="J260" i="7"/>
  <c r="K260" i="7" s="1"/>
  <c r="M260" i="7" s="1"/>
  <c r="J279" i="7"/>
  <c r="K279" i="7" s="1"/>
  <c r="M279" i="7" s="1"/>
  <c r="J287" i="7"/>
  <c r="K287" i="7" s="1"/>
  <c r="M287" i="7" s="1"/>
  <c r="O287" i="7" s="1"/>
  <c r="J288" i="7"/>
  <c r="K288" i="7" s="1"/>
  <c r="M288" i="7" s="1"/>
  <c r="J292" i="7"/>
  <c r="K292" i="7" s="1"/>
  <c r="M292" i="7" s="1"/>
  <c r="J296" i="7"/>
  <c r="K296" i="7" s="1"/>
  <c r="M296" i="7" s="1"/>
  <c r="J300" i="7"/>
  <c r="K300" i="7" s="1"/>
  <c r="M300" i="7" s="1"/>
  <c r="O300" i="7" s="1"/>
  <c r="J304" i="7"/>
  <c r="K304" i="7" s="1"/>
  <c r="M304" i="7" s="1"/>
  <c r="J308" i="7"/>
  <c r="K308" i="7" s="1"/>
  <c r="M308" i="7" s="1"/>
  <c r="J309" i="7"/>
  <c r="K309" i="7" s="1"/>
  <c r="M309" i="7" s="1"/>
  <c r="J310" i="7"/>
  <c r="K310" i="7" s="1"/>
  <c r="M310" i="7" s="1"/>
  <c r="J311" i="7"/>
  <c r="K311" i="7" s="1"/>
  <c r="M311" i="7" s="1"/>
  <c r="O311" i="7" s="1"/>
  <c r="J312" i="7"/>
  <c r="K312" i="7" s="1"/>
  <c r="M312" i="7" s="1"/>
  <c r="J313" i="7"/>
  <c r="K313" i="7" s="1"/>
  <c r="M313" i="7" s="1"/>
  <c r="J314" i="7"/>
  <c r="K314" i="7" s="1"/>
  <c r="M314" i="7" s="1"/>
  <c r="J315" i="7"/>
  <c r="K315" i="7" s="1"/>
  <c r="M315" i="7" s="1"/>
  <c r="J316" i="7"/>
  <c r="K316" i="7" s="1"/>
  <c r="M316" i="7" s="1"/>
  <c r="J317" i="7"/>
  <c r="K317" i="7" s="1"/>
  <c r="M317" i="7" s="1"/>
  <c r="J318" i="7"/>
  <c r="K318" i="7" s="1"/>
  <c r="M318" i="7" s="1"/>
  <c r="J319" i="7"/>
  <c r="K319" i="7" s="1"/>
  <c r="M319" i="7" s="1"/>
  <c r="J320" i="7"/>
  <c r="K320" i="7" s="1"/>
  <c r="M320" i="7" s="1"/>
  <c r="J321" i="7"/>
  <c r="K321" i="7" s="1"/>
  <c r="M321" i="7" s="1"/>
  <c r="J322" i="7"/>
  <c r="K322" i="7" s="1"/>
  <c r="M322" i="7" s="1"/>
  <c r="J323" i="7"/>
  <c r="K323" i="7" s="1"/>
  <c r="M323" i="7" s="1"/>
  <c r="J324" i="7"/>
  <c r="K324" i="7" s="1"/>
  <c r="M324" i="7" s="1"/>
  <c r="J325" i="7"/>
  <c r="K325" i="7" s="1"/>
  <c r="M325" i="7" s="1"/>
  <c r="J326" i="7"/>
  <c r="K326" i="7" s="1"/>
  <c r="M326" i="7" s="1"/>
  <c r="J327" i="7"/>
  <c r="K327" i="7" s="1"/>
  <c r="M327" i="7" s="1"/>
  <c r="J328" i="7"/>
  <c r="K328" i="7" s="1"/>
  <c r="M328" i="7" s="1"/>
  <c r="J342" i="7"/>
  <c r="K342" i="7" s="1"/>
  <c r="M342" i="7" s="1"/>
  <c r="J346" i="7"/>
  <c r="K346" i="7" s="1"/>
  <c r="M346" i="7" s="1"/>
  <c r="O346" i="7" s="1"/>
  <c r="J351" i="7"/>
  <c r="K351" i="7" s="1"/>
  <c r="M351" i="7" s="1"/>
  <c r="O351" i="7" s="1"/>
  <c r="J355" i="7"/>
  <c r="K355" i="7" s="1"/>
  <c r="M355" i="7" s="1"/>
  <c r="J359" i="7"/>
  <c r="K359" i="7" s="1"/>
  <c r="M359" i="7" s="1"/>
  <c r="J291" i="7"/>
  <c r="K291" i="7" s="1"/>
  <c r="M291" i="7" s="1"/>
  <c r="O291" i="7" s="1"/>
  <c r="J299" i="7"/>
  <c r="K299" i="7" s="1"/>
  <c r="M299" i="7" s="1"/>
  <c r="J303" i="7"/>
  <c r="K303" i="7" s="1"/>
  <c r="M303" i="7" s="1"/>
  <c r="J306" i="7"/>
  <c r="K306" i="7" s="1"/>
  <c r="M306" i="7" s="1"/>
  <c r="J344" i="7"/>
  <c r="K344" i="7" s="1"/>
  <c r="M344" i="7" s="1"/>
  <c r="J348" i="7"/>
  <c r="K348" i="7" s="1"/>
  <c r="M348" i="7" s="1"/>
  <c r="J357" i="7"/>
  <c r="K357" i="7" s="1"/>
  <c r="M357" i="7" s="1"/>
  <c r="J294" i="6"/>
  <c r="K294" i="6" s="1"/>
  <c r="M294" i="6" s="1"/>
  <c r="N294" i="7" s="1"/>
  <c r="J362" i="6"/>
  <c r="K362" i="6" s="1"/>
  <c r="M362" i="6" s="1"/>
  <c r="N362" i="7" s="1"/>
  <c r="J322" i="6"/>
  <c r="K322" i="6" s="1"/>
  <c r="M322" i="6" s="1"/>
  <c r="J128" i="6"/>
  <c r="K128" i="6" s="1"/>
  <c r="M128" i="6" s="1"/>
  <c r="N128" i="7" s="1"/>
  <c r="J348" i="6"/>
  <c r="K348" i="6" s="1"/>
  <c r="M348" i="6" s="1"/>
  <c r="J314" i="6"/>
  <c r="K314" i="6" s="1"/>
  <c r="M314" i="6" s="1"/>
  <c r="J287" i="6"/>
  <c r="K287" i="6" s="1"/>
  <c r="M287" i="6" s="1"/>
  <c r="J163" i="6"/>
  <c r="K163" i="6" s="1"/>
  <c r="M163" i="6" s="1"/>
  <c r="J302" i="6"/>
  <c r="K302" i="6" s="1"/>
  <c r="M302" i="6" s="1"/>
  <c r="J175" i="6"/>
  <c r="K175" i="6" s="1"/>
  <c r="M175" i="6" s="1"/>
  <c r="J95" i="6"/>
  <c r="K95" i="6" s="1"/>
  <c r="M95" i="6" s="1"/>
  <c r="N95" i="7" s="1"/>
  <c r="J176" i="6"/>
  <c r="K176" i="6" s="1"/>
  <c r="M176" i="6" s="1"/>
  <c r="J74" i="6"/>
  <c r="K74" i="6" s="1"/>
  <c r="M74" i="6" s="1"/>
  <c r="J173" i="6"/>
  <c r="K173" i="6" s="1"/>
  <c r="M173" i="6" s="1"/>
  <c r="N173" i="7" s="1"/>
  <c r="J250" i="6"/>
  <c r="K250" i="6" s="1"/>
  <c r="M250" i="6" s="1"/>
  <c r="J125" i="6"/>
  <c r="K125" i="6" s="1"/>
  <c r="M125" i="6" s="1"/>
  <c r="J146" i="6"/>
  <c r="K146" i="6" s="1"/>
  <c r="M146" i="6" s="1"/>
  <c r="J26" i="6"/>
  <c r="K26" i="6" s="1"/>
  <c r="M26" i="6" s="1"/>
  <c r="N26" i="7" s="1"/>
  <c r="J8" i="6"/>
  <c r="K8" i="6" s="1"/>
  <c r="M8" i="6" s="1"/>
  <c r="N264" i="7"/>
  <c r="J356" i="6"/>
  <c r="K356" i="6" s="1"/>
  <c r="M356" i="6" s="1"/>
  <c r="N356" i="7" s="1"/>
  <c r="J338" i="6"/>
  <c r="K338" i="6" s="1"/>
  <c r="M338" i="6" s="1"/>
  <c r="N338" i="7" s="1"/>
  <c r="J327" i="6"/>
  <c r="K327" i="6" s="1"/>
  <c r="M327" i="6" s="1"/>
  <c r="J229" i="6"/>
  <c r="K229" i="6" s="1"/>
  <c r="M229" i="6" s="1"/>
  <c r="J219" i="6"/>
  <c r="K219" i="6" s="1"/>
  <c r="M219" i="6" s="1"/>
  <c r="N219" i="7" s="1"/>
  <c r="J358" i="6"/>
  <c r="K358" i="6" s="1"/>
  <c r="M358" i="6" s="1"/>
  <c r="J299" i="6"/>
  <c r="K299" i="6" s="1"/>
  <c r="M299" i="6" s="1"/>
  <c r="J228" i="6"/>
  <c r="K228" i="6" s="1"/>
  <c r="M228" i="6" s="1"/>
  <c r="J218" i="6"/>
  <c r="K218" i="6" s="1"/>
  <c r="M218" i="6" s="1"/>
  <c r="N218" i="7" s="1"/>
  <c r="J337" i="6"/>
  <c r="K337" i="6" s="1"/>
  <c r="M337" i="6" s="1"/>
  <c r="J323" i="6"/>
  <c r="K323" i="6" s="1"/>
  <c r="M323" i="6" s="1"/>
  <c r="J261" i="6"/>
  <c r="K261" i="6" s="1"/>
  <c r="M261" i="6" s="1"/>
  <c r="J131" i="6"/>
  <c r="K131" i="6" s="1"/>
  <c r="M131" i="6" s="1"/>
  <c r="N131" i="7" s="1"/>
  <c r="J79" i="6"/>
  <c r="K79" i="6" s="1"/>
  <c r="M79" i="6" s="1"/>
  <c r="J350" i="6"/>
  <c r="K350" i="6" s="1"/>
  <c r="M350" i="6" s="1"/>
  <c r="J344" i="6"/>
  <c r="K344" i="6" s="1"/>
  <c r="M344" i="6" s="1"/>
  <c r="J315" i="6"/>
  <c r="K315" i="6" s="1"/>
  <c r="M315" i="6" s="1"/>
  <c r="N315" i="7" s="1"/>
  <c r="J310" i="6"/>
  <c r="K310" i="6" s="1"/>
  <c r="M310" i="6" s="1"/>
  <c r="J292" i="6"/>
  <c r="K292" i="6" s="1"/>
  <c r="M292" i="6" s="1"/>
  <c r="J209" i="6"/>
  <c r="K209" i="6" s="1"/>
  <c r="M209" i="6" s="1"/>
  <c r="J170" i="6"/>
  <c r="K170" i="6" s="1"/>
  <c r="M170" i="6" s="1"/>
  <c r="J104" i="6"/>
  <c r="K104" i="6" s="1"/>
  <c r="M104" i="6" s="1"/>
  <c r="N104" i="7" s="1"/>
  <c r="J42" i="6"/>
  <c r="K42" i="6" s="1"/>
  <c r="M42" i="6" s="1"/>
  <c r="J259" i="6"/>
  <c r="K259" i="6" s="1"/>
  <c r="M259" i="6" s="1"/>
  <c r="J185" i="6"/>
  <c r="K185" i="6" s="1"/>
  <c r="M185" i="6" s="1"/>
  <c r="J147" i="6"/>
  <c r="K147" i="6" s="1"/>
  <c r="M147" i="6" s="1"/>
  <c r="N147" i="7" s="1"/>
  <c r="J101" i="6"/>
  <c r="K101" i="6" s="1"/>
  <c r="M101" i="6" s="1"/>
  <c r="J20" i="6"/>
  <c r="K20" i="6" s="1"/>
  <c r="M20" i="6" s="1"/>
  <c r="J183" i="6"/>
  <c r="K183" i="6" s="1"/>
  <c r="M183" i="6" s="1"/>
  <c r="J150" i="6"/>
  <c r="K150" i="6" s="1"/>
  <c r="M150" i="6" s="1"/>
  <c r="J87" i="6"/>
  <c r="K87" i="6" s="1"/>
  <c r="M87" i="6" s="1"/>
  <c r="J324" i="6"/>
  <c r="K324" i="6" s="1"/>
  <c r="M324" i="6" s="1"/>
  <c r="J191" i="6"/>
  <c r="K191" i="6" s="1"/>
  <c r="M191" i="6" s="1"/>
  <c r="J112" i="6"/>
  <c r="K112" i="6" s="1"/>
  <c r="M112" i="6" s="1"/>
  <c r="J283" i="6"/>
  <c r="K283" i="6" s="1"/>
  <c r="M283" i="6" s="1"/>
  <c r="J275" i="6"/>
  <c r="K275" i="6" s="1"/>
  <c r="M275" i="6" s="1"/>
  <c r="J248" i="6"/>
  <c r="K248" i="6" s="1"/>
  <c r="M248" i="6" s="1"/>
  <c r="J240" i="6"/>
  <c r="K240" i="6" s="1"/>
  <c r="M240" i="6" s="1"/>
  <c r="J199" i="6"/>
  <c r="K199" i="6" s="1"/>
  <c r="M199" i="6" s="1"/>
  <c r="J157" i="6"/>
  <c r="K157" i="6" s="1"/>
  <c r="M157" i="6" s="1"/>
  <c r="J117" i="6"/>
  <c r="K117" i="6" s="1"/>
  <c r="M117" i="6" s="1"/>
  <c r="J91" i="6"/>
  <c r="K91" i="6" s="1"/>
  <c r="M91" i="6" s="1"/>
  <c r="J63" i="6"/>
  <c r="K63" i="6" s="1"/>
  <c r="M63" i="6" s="1"/>
  <c r="J47" i="6"/>
  <c r="K47" i="6" s="1"/>
  <c r="M47" i="6" s="1"/>
  <c r="J144" i="6"/>
  <c r="K144" i="6" s="1"/>
  <c r="M144" i="6" s="1"/>
  <c r="J92" i="6"/>
  <c r="K92" i="6" s="1"/>
  <c r="M92" i="6" s="1"/>
  <c r="J15" i="6"/>
  <c r="K15" i="6" s="1"/>
  <c r="M15" i="6" s="1"/>
  <c r="J110" i="6"/>
  <c r="K110" i="6" s="1"/>
  <c r="M110" i="6" s="1"/>
  <c r="J81" i="6"/>
  <c r="K81" i="6" s="1"/>
  <c r="M81" i="6" s="1"/>
  <c r="N81" i="7" s="1"/>
  <c r="J281" i="6"/>
  <c r="K281" i="6" s="1"/>
  <c r="M281" i="6" s="1"/>
  <c r="N281" i="7" s="1"/>
  <c r="J273" i="6"/>
  <c r="K273" i="6" s="1"/>
  <c r="M273" i="6" s="1"/>
  <c r="J246" i="6"/>
  <c r="K246" i="6" s="1"/>
  <c r="M246" i="6" s="1"/>
  <c r="J238" i="6"/>
  <c r="K238" i="6" s="1"/>
  <c r="M238" i="6" s="1"/>
  <c r="J197" i="6"/>
  <c r="K197" i="6" s="1"/>
  <c r="M197" i="6" s="1"/>
  <c r="N197" i="7" s="1"/>
  <c r="J151" i="6"/>
  <c r="K151" i="6" s="1"/>
  <c r="M151" i="6" s="1"/>
  <c r="J60" i="6"/>
  <c r="K60" i="6" s="1"/>
  <c r="M60" i="6" s="1"/>
  <c r="N60" i="7" s="1"/>
  <c r="J83" i="6"/>
  <c r="K83" i="6" s="1"/>
  <c r="M83" i="6" s="1"/>
  <c r="N83" i="7" s="1"/>
  <c r="J59" i="6"/>
  <c r="K59" i="6" s="1"/>
  <c r="M59" i="6" s="1"/>
  <c r="N59" i="7" s="1"/>
  <c r="J43" i="6"/>
  <c r="K43" i="6" s="1"/>
  <c r="M43" i="6" s="1"/>
  <c r="J142" i="6"/>
  <c r="K142" i="6" s="1"/>
  <c r="M142" i="6" s="1"/>
  <c r="N142" i="7" s="1"/>
  <c r="J84" i="6"/>
  <c r="K84" i="6" s="1"/>
  <c r="M84" i="6" s="1"/>
  <c r="J30" i="6"/>
  <c r="K30" i="6" s="1"/>
  <c r="M30" i="6" s="1"/>
  <c r="N30" i="7" s="1"/>
  <c r="N360" i="7"/>
  <c r="N14" i="7"/>
  <c r="J269" i="6"/>
  <c r="K269" i="6" s="1"/>
  <c r="M269" i="6" s="1"/>
  <c r="N269" i="7" s="1"/>
  <c r="J341" i="6"/>
  <c r="K341" i="6" s="1"/>
  <c r="M341" i="6" s="1"/>
  <c r="J331" i="6"/>
  <c r="K331" i="6" s="1"/>
  <c r="M331" i="6" s="1"/>
  <c r="N331" i="7" s="1"/>
  <c r="J290" i="6"/>
  <c r="K290" i="6" s="1"/>
  <c r="M290" i="6" s="1"/>
  <c r="J225" i="6"/>
  <c r="K225" i="6" s="1"/>
  <c r="M225" i="6" s="1"/>
  <c r="J363" i="6"/>
  <c r="K363" i="6" s="1"/>
  <c r="M363" i="6" s="1"/>
  <c r="J330" i="6"/>
  <c r="K330" i="6" s="1"/>
  <c r="M330" i="6" s="1"/>
  <c r="J255" i="6"/>
  <c r="K255" i="6" s="1"/>
  <c r="M255" i="6" s="1"/>
  <c r="N255" i="7" s="1"/>
  <c r="J222" i="6"/>
  <c r="K222" i="6" s="1"/>
  <c r="M222" i="6" s="1"/>
  <c r="N222" i="7" s="1"/>
  <c r="J271" i="6"/>
  <c r="K271" i="6" s="1"/>
  <c r="M271" i="6" s="1"/>
  <c r="J268" i="6"/>
  <c r="K268" i="6" s="1"/>
  <c r="M268" i="6" s="1"/>
  <c r="J295" i="6"/>
  <c r="K295" i="6" s="1"/>
  <c r="M295" i="6" s="1"/>
  <c r="J204" i="6"/>
  <c r="K204" i="6" s="1"/>
  <c r="M204" i="6" s="1"/>
  <c r="J123" i="6"/>
  <c r="K123" i="6" s="1"/>
  <c r="M123" i="6" s="1"/>
  <c r="J352" i="6"/>
  <c r="K352" i="6" s="1"/>
  <c r="M352" i="6" s="1"/>
  <c r="J347" i="6"/>
  <c r="K347" i="6" s="1"/>
  <c r="M347" i="6" s="1"/>
  <c r="J318" i="6"/>
  <c r="K318" i="6" s="1"/>
  <c r="M318" i="6" s="1"/>
  <c r="N318" i="7" s="1"/>
  <c r="J312" i="6"/>
  <c r="K312" i="6" s="1"/>
  <c r="M312" i="6" s="1"/>
  <c r="J306" i="6"/>
  <c r="K306" i="6" s="1"/>
  <c r="M306" i="6" s="1"/>
  <c r="J262" i="6"/>
  <c r="K262" i="6" s="1"/>
  <c r="M262" i="6" s="1"/>
  <c r="J188" i="6"/>
  <c r="K188" i="6" s="1"/>
  <c r="M188" i="6" s="1"/>
  <c r="N188" i="7" s="1"/>
  <c r="J155" i="6"/>
  <c r="K155" i="6" s="1"/>
  <c r="M155" i="6" s="1"/>
  <c r="J73" i="6"/>
  <c r="K73" i="6" s="1"/>
  <c r="M73" i="6" s="1"/>
  <c r="N73" i="7" s="1"/>
  <c r="J293" i="6"/>
  <c r="K293" i="6" s="1"/>
  <c r="M293" i="6" s="1"/>
  <c r="J210" i="6"/>
  <c r="K210" i="6" s="1"/>
  <c r="M210" i="6" s="1"/>
  <c r="N210" i="7" s="1"/>
  <c r="J167" i="6"/>
  <c r="K167" i="6" s="1"/>
  <c r="M167" i="6" s="1"/>
  <c r="J124" i="6"/>
  <c r="K124" i="6" s="1"/>
  <c r="M124" i="6" s="1"/>
  <c r="N124" i="7" s="1"/>
  <c r="J82" i="6"/>
  <c r="K82" i="6" s="1"/>
  <c r="M82" i="6" s="1"/>
  <c r="N82" i="7" s="1"/>
  <c r="J212" i="6"/>
  <c r="K212" i="6" s="1"/>
  <c r="M212" i="6" s="1"/>
  <c r="J168" i="6"/>
  <c r="K168" i="6" s="1"/>
  <c r="M168" i="6" s="1"/>
  <c r="J106" i="6"/>
  <c r="K106" i="6" s="1"/>
  <c r="M106" i="6" s="1"/>
  <c r="J58" i="6"/>
  <c r="K58" i="6" s="1"/>
  <c r="M58" i="6" s="1"/>
  <c r="J265" i="6"/>
  <c r="K265" i="6" s="1"/>
  <c r="M265" i="6" s="1"/>
  <c r="J165" i="6"/>
  <c r="K165" i="6" s="1"/>
  <c r="M165" i="6" s="1"/>
  <c r="J66" i="6"/>
  <c r="K66" i="6" s="1"/>
  <c r="M66" i="6" s="1"/>
  <c r="J279" i="6"/>
  <c r="K279" i="6" s="1"/>
  <c r="M279" i="6" s="1"/>
  <c r="J252" i="6"/>
  <c r="K252" i="6" s="1"/>
  <c r="M252" i="6" s="1"/>
  <c r="J244" i="6"/>
  <c r="K244" i="6" s="1"/>
  <c r="M244" i="6" s="1"/>
  <c r="J236" i="6"/>
  <c r="K236" i="6" s="1"/>
  <c r="M236" i="6" s="1"/>
  <c r="J195" i="6"/>
  <c r="K195" i="6" s="1"/>
  <c r="M195" i="6" s="1"/>
  <c r="J133" i="6"/>
  <c r="K133" i="6" s="1"/>
  <c r="M133" i="6" s="1"/>
  <c r="J44" i="6"/>
  <c r="K44" i="6" s="1"/>
  <c r="M44" i="6" s="1"/>
  <c r="J75" i="6"/>
  <c r="K75" i="6" s="1"/>
  <c r="M75" i="6" s="1"/>
  <c r="J55" i="6"/>
  <c r="K55" i="6" s="1"/>
  <c r="M55" i="6" s="1"/>
  <c r="J13" i="6"/>
  <c r="K13" i="6" s="1"/>
  <c r="M13" i="6" s="1"/>
  <c r="J140" i="6"/>
  <c r="K140" i="6" s="1"/>
  <c r="M140" i="6" s="1"/>
  <c r="J76" i="6"/>
  <c r="K76" i="6" s="1"/>
  <c r="M76" i="6" s="1"/>
  <c r="J37" i="6"/>
  <c r="K37" i="6" s="1"/>
  <c r="M37" i="6" s="1"/>
  <c r="J22" i="6"/>
  <c r="K22" i="6" s="1"/>
  <c r="M22" i="6" s="1"/>
  <c r="J108" i="6"/>
  <c r="K108" i="6" s="1"/>
  <c r="M108" i="6" s="1"/>
  <c r="J35" i="6"/>
  <c r="K35" i="6" s="1"/>
  <c r="M35" i="6" s="1"/>
  <c r="J41" i="6"/>
  <c r="K41" i="6" s="1"/>
  <c r="M41" i="6" s="1"/>
  <c r="N41" i="7" s="1"/>
  <c r="J72" i="6"/>
  <c r="K72" i="6" s="1"/>
  <c r="M72" i="6" s="1"/>
  <c r="J88" i="6"/>
  <c r="K88" i="6" s="1"/>
  <c r="M88" i="6" s="1"/>
  <c r="J139" i="6"/>
  <c r="K139" i="6" s="1"/>
  <c r="M139" i="6" s="1"/>
  <c r="J143" i="6"/>
  <c r="K143" i="6" s="1"/>
  <c r="M143" i="6" s="1"/>
  <c r="J181" i="6"/>
  <c r="K181" i="6" s="1"/>
  <c r="M181" i="6" s="1"/>
  <c r="J45" i="6"/>
  <c r="K45" i="6" s="1"/>
  <c r="M45" i="6" s="1"/>
  <c r="N45" i="7" s="1"/>
  <c r="J53" i="6"/>
  <c r="K53" i="6" s="1"/>
  <c r="M53" i="6" s="1"/>
  <c r="J61" i="6"/>
  <c r="K61" i="6" s="1"/>
  <c r="M61" i="6" s="1"/>
  <c r="J70" i="6"/>
  <c r="K70" i="6" s="1"/>
  <c r="M70" i="6" s="1"/>
  <c r="J86" i="6"/>
  <c r="K86" i="6" s="1"/>
  <c r="M86" i="6" s="1"/>
  <c r="N86" i="7" s="1"/>
  <c r="J152" i="6"/>
  <c r="K152" i="6" s="1"/>
  <c r="M152" i="6" s="1"/>
  <c r="J113" i="6"/>
  <c r="K113" i="6" s="1"/>
  <c r="M113" i="6" s="1"/>
  <c r="J129" i="6"/>
  <c r="K129" i="6" s="1"/>
  <c r="M129" i="6" s="1"/>
  <c r="N129" i="7" s="1"/>
  <c r="J154" i="6"/>
  <c r="K154" i="6" s="1"/>
  <c r="M154" i="6" s="1"/>
  <c r="J186" i="6"/>
  <c r="K186" i="6" s="1"/>
  <c r="M186" i="6" s="1"/>
  <c r="J198" i="6"/>
  <c r="K198" i="6" s="1"/>
  <c r="M198" i="6" s="1"/>
  <c r="J235" i="6"/>
  <c r="K235" i="6" s="1"/>
  <c r="M235" i="6" s="1"/>
  <c r="J239" i="6"/>
  <c r="K239" i="6" s="1"/>
  <c r="M239" i="6" s="1"/>
  <c r="N239" i="7" s="1"/>
  <c r="J243" i="6"/>
  <c r="K243" i="6" s="1"/>
  <c r="M243" i="6" s="1"/>
  <c r="J247" i="6"/>
  <c r="K247" i="6" s="1"/>
  <c r="M247" i="6" s="1"/>
  <c r="J251" i="6"/>
  <c r="K251" i="6" s="1"/>
  <c r="M251" i="6" s="1"/>
  <c r="J274" i="6"/>
  <c r="K274" i="6" s="1"/>
  <c r="M274" i="6" s="1"/>
  <c r="J278" i="6"/>
  <c r="K278" i="6" s="1"/>
  <c r="M278" i="6" s="1"/>
  <c r="J282" i="6"/>
  <c r="K282" i="6" s="1"/>
  <c r="M282" i="6" s="1"/>
  <c r="N282" i="7" s="1"/>
  <c r="J46" i="6"/>
  <c r="K46" i="6" s="1"/>
  <c r="M46" i="6" s="1"/>
  <c r="J99" i="6"/>
  <c r="K99" i="6" s="1"/>
  <c r="M99" i="6" s="1"/>
  <c r="J162" i="6"/>
  <c r="K162" i="6" s="1"/>
  <c r="M162" i="6" s="1"/>
  <c r="J177" i="6"/>
  <c r="K177" i="6" s="1"/>
  <c r="M177" i="6" s="1"/>
  <c r="J257" i="6"/>
  <c r="K257" i="6" s="1"/>
  <c r="M257" i="6" s="1"/>
  <c r="N257" i="7" s="1"/>
  <c r="J321" i="6"/>
  <c r="K321" i="6" s="1"/>
  <c r="M321" i="6" s="1"/>
  <c r="N321" i="7" s="1"/>
  <c r="J17" i="6"/>
  <c r="K17" i="6" s="1"/>
  <c r="M17" i="6" s="1"/>
  <c r="J77" i="6"/>
  <c r="K77" i="6" s="1"/>
  <c r="M77" i="6" s="1"/>
  <c r="J102" i="6"/>
  <c r="K102" i="6" s="1"/>
  <c r="M102" i="6" s="1"/>
  <c r="J130" i="6"/>
  <c r="K130" i="6" s="1"/>
  <c r="M130" i="6" s="1"/>
  <c r="N130" i="7" s="1"/>
  <c r="J164" i="6"/>
  <c r="K164" i="6" s="1"/>
  <c r="M164" i="6" s="1"/>
  <c r="J180" i="6"/>
  <c r="K180" i="6" s="1"/>
  <c r="M180" i="6" s="1"/>
  <c r="N180" i="7" s="1"/>
  <c r="J207" i="6"/>
  <c r="K207" i="6" s="1"/>
  <c r="M207" i="6" s="1"/>
  <c r="J16" i="6"/>
  <c r="K16" i="6" s="1"/>
  <c r="M16" i="6" s="1"/>
  <c r="N16" i="7" s="1"/>
  <c r="J62" i="6"/>
  <c r="K62" i="6" s="1"/>
  <c r="M62" i="6" s="1"/>
  <c r="J97" i="6"/>
  <c r="K97" i="6" s="1"/>
  <c r="M97" i="6" s="1"/>
  <c r="J119" i="6"/>
  <c r="K119" i="6" s="1"/>
  <c r="M119" i="6" s="1"/>
  <c r="J135" i="6"/>
  <c r="K135" i="6" s="1"/>
  <c r="M135" i="6" s="1"/>
  <c r="N135" i="7" s="1"/>
  <c r="J158" i="6"/>
  <c r="K158" i="6" s="1"/>
  <c r="M158" i="6" s="1"/>
  <c r="J179" i="6"/>
  <c r="K179" i="6" s="1"/>
  <c r="M179" i="6" s="1"/>
  <c r="N179" i="7" s="1"/>
  <c r="J206" i="6"/>
  <c r="K206" i="6" s="1"/>
  <c r="M206" i="6" s="1"/>
  <c r="J254" i="6"/>
  <c r="K254" i="6" s="1"/>
  <c r="M254" i="6" s="1"/>
  <c r="J289" i="6"/>
  <c r="K289" i="6" s="1"/>
  <c r="M289" i="6" s="1"/>
  <c r="J303" i="6"/>
  <c r="K303" i="6" s="1"/>
  <c r="M303" i="6" s="1"/>
  <c r="J71" i="6"/>
  <c r="K71" i="6" s="1"/>
  <c r="M71" i="6" s="1"/>
  <c r="J100" i="6"/>
  <c r="K100" i="6" s="1"/>
  <c r="M100" i="6" s="1"/>
  <c r="N100" i="7" s="1"/>
  <c r="J134" i="6"/>
  <c r="K134" i="6" s="1"/>
  <c r="M134" i="6" s="1"/>
  <c r="N134" i="7" s="1"/>
  <c r="J166" i="6"/>
  <c r="K166" i="6" s="1"/>
  <c r="M166" i="6" s="1"/>
  <c r="J187" i="6"/>
  <c r="K187" i="6" s="1"/>
  <c r="M187" i="6" s="1"/>
  <c r="J205" i="6"/>
  <c r="K205" i="6" s="1"/>
  <c r="M205" i="6" s="1"/>
  <c r="N205" i="7" s="1"/>
  <c r="J258" i="6"/>
  <c r="K258" i="6" s="1"/>
  <c r="M258" i="6" s="1"/>
  <c r="J288" i="6"/>
  <c r="K288" i="6" s="1"/>
  <c r="M288" i="6" s="1"/>
  <c r="J305" i="6"/>
  <c r="K305" i="6" s="1"/>
  <c r="M305" i="6" s="1"/>
  <c r="N305" i="7" s="1"/>
  <c r="J309" i="6"/>
  <c r="K309" i="6" s="1"/>
  <c r="M309" i="6" s="1"/>
  <c r="N309" i="7" s="1"/>
  <c r="J313" i="6"/>
  <c r="K313" i="6" s="1"/>
  <c r="M313" i="6" s="1"/>
  <c r="J317" i="6"/>
  <c r="K317" i="6" s="1"/>
  <c r="M317" i="6" s="1"/>
  <c r="J345" i="6"/>
  <c r="K345" i="6" s="1"/>
  <c r="M345" i="6" s="1"/>
  <c r="N345" i="7" s="1"/>
  <c r="J349" i="6"/>
  <c r="K349" i="6" s="1"/>
  <c r="M349" i="6" s="1"/>
  <c r="N349" i="7" s="1"/>
  <c r="J353" i="6"/>
  <c r="K353" i="6" s="1"/>
  <c r="M353" i="6" s="1"/>
  <c r="J120" i="6"/>
  <c r="K120" i="6" s="1"/>
  <c r="M120" i="6" s="1"/>
  <c r="J184" i="6"/>
  <c r="K184" i="6" s="1"/>
  <c r="M184" i="6" s="1"/>
  <c r="N184" i="7" s="1"/>
  <c r="J256" i="6"/>
  <c r="K256" i="6" s="1"/>
  <c r="M256" i="6" s="1"/>
  <c r="N256" i="7" s="1"/>
  <c r="J320" i="6"/>
  <c r="K320" i="6" s="1"/>
  <c r="M320" i="6" s="1"/>
  <c r="J260" i="6"/>
  <c r="K260" i="6" s="1"/>
  <c r="M260" i="6" s="1"/>
  <c r="N260" i="7" s="1"/>
  <c r="J355" i="6"/>
  <c r="K355" i="6" s="1"/>
  <c r="M355" i="6" s="1"/>
  <c r="N355" i="7" s="1"/>
  <c r="J216" i="6"/>
  <c r="K216" i="6" s="1"/>
  <c r="M216" i="6" s="1"/>
  <c r="J224" i="6"/>
  <c r="K224" i="6" s="1"/>
  <c r="M224" i="6" s="1"/>
  <c r="J232" i="6"/>
  <c r="K232" i="6" s="1"/>
  <c r="M232" i="6" s="1"/>
  <c r="J301" i="6"/>
  <c r="K301" i="6" s="1"/>
  <c r="M301" i="6" s="1"/>
  <c r="J334" i="6"/>
  <c r="K334" i="6" s="1"/>
  <c r="M334" i="6" s="1"/>
  <c r="N334" i="7" s="1"/>
  <c r="J336" i="6"/>
  <c r="K336" i="6" s="1"/>
  <c r="M336" i="6" s="1"/>
  <c r="J223" i="6"/>
  <c r="K223" i="6" s="1"/>
  <c r="M223" i="6" s="1"/>
  <c r="J231" i="6"/>
  <c r="K231" i="6" s="1"/>
  <c r="M231" i="6" s="1"/>
  <c r="J300" i="6"/>
  <c r="K300" i="6" s="1"/>
  <c r="M300" i="6" s="1"/>
  <c r="N300" i="7" s="1"/>
  <c r="J333" i="6"/>
  <c r="K333" i="6" s="1"/>
  <c r="M333" i="6" s="1"/>
  <c r="J340" i="6"/>
  <c r="K340" i="6" s="1"/>
  <c r="M340" i="6" s="1"/>
  <c r="J361" i="6"/>
  <c r="K361" i="6" s="1"/>
  <c r="M361" i="6" s="1"/>
  <c r="J28" i="6"/>
  <c r="K28" i="6" s="1"/>
  <c r="M28" i="6" s="1"/>
  <c r="J31" i="6"/>
  <c r="K31" i="6" s="1"/>
  <c r="M31" i="6" s="1"/>
  <c r="J39" i="6"/>
  <c r="K39" i="6" s="1"/>
  <c r="M39" i="6" s="1"/>
  <c r="J19" i="6"/>
  <c r="K19" i="6" s="1"/>
  <c r="M19" i="6" s="1"/>
  <c r="J80" i="6"/>
  <c r="K80" i="6" s="1"/>
  <c r="M80" i="6" s="1"/>
  <c r="N80" i="7" s="1"/>
  <c r="J96" i="6"/>
  <c r="K96" i="6" s="1"/>
  <c r="M96" i="6" s="1"/>
  <c r="J141" i="6"/>
  <c r="K141" i="6" s="1"/>
  <c r="M141" i="6" s="1"/>
  <c r="J145" i="6"/>
  <c r="K145" i="6" s="1"/>
  <c r="M145" i="6" s="1"/>
  <c r="J18" i="6"/>
  <c r="K18" i="6" s="1"/>
  <c r="M18" i="6" s="1"/>
  <c r="N18" i="7" s="1"/>
  <c r="J49" i="6"/>
  <c r="K49" i="6" s="1"/>
  <c r="M49" i="6" s="1"/>
  <c r="J57" i="6"/>
  <c r="K57" i="6" s="1"/>
  <c r="M57" i="6" s="1"/>
  <c r="J65" i="6"/>
  <c r="K65" i="6" s="1"/>
  <c r="M65" i="6" s="1"/>
  <c r="J78" i="6"/>
  <c r="K78" i="6" s="1"/>
  <c r="M78" i="6" s="1"/>
  <c r="N78" i="7" s="1"/>
  <c r="J94" i="6"/>
  <c r="K94" i="6" s="1"/>
  <c r="M94" i="6" s="1"/>
  <c r="J52" i="6"/>
  <c r="K52" i="6" s="1"/>
  <c r="M52" i="6" s="1"/>
  <c r="J121" i="6"/>
  <c r="K121" i="6" s="1"/>
  <c r="M121" i="6" s="1"/>
  <c r="J137" i="6"/>
  <c r="K137" i="6" s="1"/>
  <c r="M137" i="6" s="1"/>
  <c r="J161" i="6"/>
  <c r="K161" i="6" s="1"/>
  <c r="M161" i="6" s="1"/>
  <c r="J196" i="6"/>
  <c r="K196" i="6" s="1"/>
  <c r="M196" i="6" s="1"/>
  <c r="J200" i="6"/>
  <c r="K200" i="6" s="1"/>
  <c r="M200" i="6" s="1"/>
  <c r="J237" i="6"/>
  <c r="K237" i="6" s="1"/>
  <c r="M237" i="6" s="1"/>
  <c r="N237" i="7" s="1"/>
  <c r="J241" i="6"/>
  <c r="K241" i="6" s="1"/>
  <c r="M241" i="6" s="1"/>
  <c r="N241" i="7" s="1"/>
  <c r="J245" i="6"/>
  <c r="K245" i="6" s="1"/>
  <c r="M245" i="6" s="1"/>
  <c r="J249" i="6"/>
  <c r="K249" i="6" s="1"/>
  <c r="M249" i="6" s="1"/>
  <c r="J272" i="6"/>
  <c r="K272" i="6" s="1"/>
  <c r="M272" i="6" s="1"/>
  <c r="N272" i="7" s="1"/>
  <c r="J276" i="6"/>
  <c r="K276" i="6" s="1"/>
  <c r="M276" i="6" s="1"/>
  <c r="J280" i="6"/>
  <c r="K280" i="6" s="1"/>
  <c r="M280" i="6" s="1"/>
  <c r="J284" i="6"/>
  <c r="K284" i="6" s="1"/>
  <c r="M284" i="6" s="1"/>
  <c r="J69" i="6"/>
  <c r="K69" i="6" s="1"/>
  <c r="M69" i="6" s="1"/>
  <c r="J115" i="6"/>
  <c r="K115" i="6" s="1"/>
  <c r="M115" i="6" s="1"/>
  <c r="J169" i="6"/>
  <c r="K169" i="6" s="1"/>
  <c r="M169" i="6" s="1"/>
  <c r="J193" i="6"/>
  <c r="K193" i="6" s="1"/>
  <c r="M193" i="6" s="1"/>
  <c r="J286" i="6"/>
  <c r="K286" i="6" s="1"/>
  <c r="M286" i="6" s="1"/>
  <c r="N286" i="7" s="1"/>
  <c r="J326" i="6"/>
  <c r="K326" i="6" s="1"/>
  <c r="M326" i="6" s="1"/>
  <c r="J64" i="6"/>
  <c r="K64" i="6" s="1"/>
  <c r="M64" i="6" s="1"/>
  <c r="J89" i="6"/>
  <c r="K89" i="6" s="1"/>
  <c r="M89" i="6" s="1"/>
  <c r="J114" i="6"/>
  <c r="K114" i="6" s="1"/>
  <c r="M114" i="6" s="1"/>
  <c r="N114" i="7" s="1"/>
  <c r="J156" i="6"/>
  <c r="K156" i="6" s="1"/>
  <c r="M156" i="6" s="1"/>
  <c r="J172" i="6"/>
  <c r="K172" i="6" s="1"/>
  <c r="M172" i="6" s="1"/>
  <c r="N172" i="7" s="1"/>
  <c r="J190" i="6"/>
  <c r="K190" i="6" s="1"/>
  <c r="M190" i="6" s="1"/>
  <c r="J12" i="6"/>
  <c r="K12" i="6" s="1"/>
  <c r="M12" i="6" s="1"/>
  <c r="N12" i="7" s="1"/>
  <c r="J50" i="6"/>
  <c r="K50" i="6" s="1"/>
  <c r="M50" i="6" s="1"/>
  <c r="J85" i="6"/>
  <c r="K85" i="6" s="1"/>
  <c r="M85" i="6" s="1"/>
  <c r="J105" i="6"/>
  <c r="K105" i="6" s="1"/>
  <c r="M105" i="6" s="1"/>
  <c r="J127" i="6"/>
  <c r="K127" i="6" s="1"/>
  <c r="M127" i="6" s="1"/>
  <c r="N127" i="7" s="1"/>
  <c r="J149" i="6"/>
  <c r="K149" i="6" s="1"/>
  <c r="M149" i="6" s="1"/>
  <c r="N149" i="7" s="1"/>
  <c r="J171" i="6"/>
  <c r="K171" i="6" s="1"/>
  <c r="M171" i="6" s="1"/>
  <c r="J189" i="6"/>
  <c r="K189" i="6" s="1"/>
  <c r="M189" i="6" s="1"/>
  <c r="J211" i="6"/>
  <c r="K211" i="6" s="1"/>
  <c r="M211" i="6" s="1"/>
  <c r="J263" i="6"/>
  <c r="K263" i="6" s="1"/>
  <c r="M263" i="6" s="1"/>
  <c r="J297" i="6"/>
  <c r="K297" i="6" s="1"/>
  <c r="M297" i="6" s="1"/>
  <c r="N297" i="7" s="1"/>
  <c r="J48" i="6"/>
  <c r="K48" i="6" s="1"/>
  <c r="M48" i="6" s="1"/>
  <c r="J90" i="6"/>
  <c r="K90" i="6" s="1"/>
  <c r="M90" i="6" s="1"/>
  <c r="N90" i="7" s="1"/>
  <c r="J118" i="6"/>
  <c r="K118" i="6" s="1"/>
  <c r="M118" i="6" s="1"/>
  <c r="J160" i="6"/>
  <c r="K160" i="6" s="1"/>
  <c r="M160" i="6" s="1"/>
  <c r="N160" i="7" s="1"/>
  <c r="J174" i="6"/>
  <c r="K174" i="6" s="1"/>
  <c r="M174" i="6" s="1"/>
  <c r="J192" i="6"/>
  <c r="K192" i="6" s="1"/>
  <c r="M192" i="6" s="1"/>
  <c r="N192" i="7" s="1"/>
  <c r="J214" i="6"/>
  <c r="K214" i="6" s="1"/>
  <c r="M214" i="6" s="1"/>
  <c r="J266" i="6"/>
  <c r="K266" i="6" s="1"/>
  <c r="M266" i="6" s="1"/>
  <c r="J296" i="6"/>
  <c r="K296" i="6" s="1"/>
  <c r="M296" i="6" s="1"/>
  <c r="J307" i="6"/>
  <c r="K307" i="6" s="1"/>
  <c r="M307" i="6" s="1"/>
  <c r="J36" i="6"/>
  <c r="K36" i="6" s="1"/>
  <c r="M36" i="6" s="1"/>
  <c r="J32" i="6"/>
  <c r="K32" i="6" s="1"/>
  <c r="M32" i="6" s="1"/>
  <c r="J109" i="6"/>
  <c r="K109" i="6" s="1"/>
  <c r="M109" i="6" s="1"/>
  <c r="J29" i="6"/>
  <c r="K29" i="6" s="1"/>
  <c r="M29" i="6" s="1"/>
  <c r="N29" i="7" s="1"/>
  <c r="J25" i="6"/>
  <c r="K25" i="6" s="1"/>
  <c r="M25" i="6" s="1"/>
  <c r="J21" i="6"/>
  <c r="K21" i="6" s="1"/>
  <c r="M21" i="6" s="1"/>
  <c r="J24" i="6"/>
  <c r="K24" i="6" s="1"/>
  <c r="M24" i="6" s="1"/>
  <c r="J10" i="6"/>
  <c r="K10" i="6" s="1"/>
  <c r="M10" i="6" s="1"/>
  <c r="J11" i="6"/>
  <c r="K11" i="6" s="1"/>
  <c r="M11" i="6" s="1"/>
  <c r="J38" i="6"/>
  <c r="K38" i="6" s="1"/>
  <c r="M38" i="6" s="1"/>
  <c r="J34" i="6"/>
  <c r="K34" i="6" s="1"/>
  <c r="M34" i="6" s="1"/>
  <c r="J111" i="6"/>
  <c r="K111" i="6" s="1"/>
  <c r="M111" i="6" s="1"/>
  <c r="J107" i="6"/>
  <c r="K107" i="6" s="1"/>
  <c r="M107" i="6" s="1"/>
  <c r="J27" i="6"/>
  <c r="K27" i="6" s="1"/>
  <c r="M27" i="6" s="1"/>
  <c r="J23" i="6"/>
  <c r="K23" i="6" s="1"/>
  <c r="M23" i="6" s="1"/>
  <c r="N270" i="7"/>
  <c r="N220" i="7"/>
  <c r="N343" i="7"/>
  <c r="N323" i="7"/>
  <c r="N227" i="7"/>
  <c r="N177" i="7"/>
  <c r="N77" i="7"/>
  <c r="N232" i="7"/>
  <c r="N335" i="7"/>
  <c r="N194" i="7"/>
  <c r="N226" i="7"/>
  <c r="N354" i="7"/>
  <c r="N268" i="7"/>
  <c r="N233" i="7"/>
  <c r="N328" i="7"/>
  <c r="N346" i="7"/>
  <c r="N209" i="7"/>
  <c r="N344" i="7"/>
  <c r="N332" i="7"/>
  <c r="N316" i="7"/>
  <c r="N136" i="7"/>
  <c r="N43" i="7"/>
  <c r="N68" i="7"/>
  <c r="N202" i="7"/>
  <c r="N201" i="7"/>
  <c r="N352" i="7"/>
  <c r="N337" i="7"/>
  <c r="N250" i="7"/>
  <c r="N148" i="7"/>
  <c r="N234" i="7"/>
  <c r="N339" i="7"/>
  <c r="N215" i="7"/>
  <c r="N277" i="7"/>
  <c r="N182" i="7"/>
  <c r="N175" i="7"/>
  <c r="N159" i="7"/>
  <c r="N151" i="7"/>
  <c r="N213" i="7"/>
  <c r="N93" i="7"/>
  <c r="N132" i="7"/>
  <c r="N116" i="7"/>
  <c r="N98" i="7"/>
  <c r="N359" i="7"/>
  <c r="N246" i="7"/>
  <c r="N230" i="7"/>
  <c r="N308" i="7"/>
  <c r="N357" i="7"/>
  <c r="N329" i="7"/>
  <c r="N330" i="7"/>
  <c r="N298" i="7"/>
  <c r="N319" i="7"/>
  <c r="N287" i="7"/>
  <c r="N228" i="7"/>
  <c r="N203" i="7"/>
  <c r="N153" i="7"/>
  <c r="N126" i="7"/>
  <c r="N110" i="7"/>
  <c r="N79" i="7"/>
  <c r="N67" i="7"/>
  <c r="N51" i="7"/>
  <c r="N40" i="7"/>
  <c r="N33" i="7"/>
  <c r="N178" i="7"/>
  <c r="N242" i="7"/>
  <c r="N304" i="7"/>
  <c r="N325" i="7"/>
  <c r="N342" i="7"/>
  <c r="N299" i="7"/>
  <c r="N267" i="7"/>
  <c r="N208" i="7"/>
  <c r="N285" i="7"/>
  <c r="N253" i="7"/>
  <c r="N221" i="7"/>
  <c r="N141" i="7"/>
  <c r="N138" i="7"/>
  <c r="N122" i="7"/>
  <c r="N74" i="7"/>
  <c r="N57" i="7"/>
  <c r="N56" i="7"/>
  <c r="N103" i="7"/>
  <c r="N54" i="7"/>
  <c r="N9" i="7"/>
  <c r="I368" i="9"/>
  <c r="J364" i="9" s="1"/>
  <c r="D368" i="8"/>
  <c r="I368" i="4" l="1"/>
  <c r="J364" i="1"/>
  <c r="K364" i="1" s="1"/>
  <c r="M364" i="1" s="1"/>
  <c r="N364" i="2" s="1"/>
  <c r="J8" i="1"/>
  <c r="M366" i="8"/>
  <c r="M366" i="6"/>
  <c r="D368" i="7"/>
  <c r="J33" i="7"/>
  <c r="K33" i="7" s="1"/>
  <c r="M33" i="7" s="1"/>
  <c r="O33" i="7" s="1"/>
  <c r="J364" i="7"/>
  <c r="I368" i="5"/>
  <c r="J364" i="5" s="1"/>
  <c r="K364" i="5" s="1"/>
  <c r="M364" i="5" s="1"/>
  <c r="J183" i="7"/>
  <c r="K183" i="7" s="1"/>
  <c r="M183" i="7" s="1"/>
  <c r="N183" i="8" s="1"/>
  <c r="O183" i="8" s="1"/>
  <c r="J167" i="7"/>
  <c r="K167" i="7" s="1"/>
  <c r="M167" i="7" s="1"/>
  <c r="J338" i="7"/>
  <c r="K338" i="7" s="1"/>
  <c r="M338" i="7" s="1"/>
  <c r="O338" i="7" s="1"/>
  <c r="J334" i="7"/>
  <c r="K334" i="7" s="1"/>
  <c r="M334" i="7" s="1"/>
  <c r="O334" i="7" s="1"/>
  <c r="J329" i="7"/>
  <c r="K329" i="7" s="1"/>
  <c r="M329" i="7" s="1"/>
  <c r="N329" i="8" s="1"/>
  <c r="O329" i="8" s="1"/>
  <c r="J249" i="7"/>
  <c r="K249" i="7" s="1"/>
  <c r="M249" i="7" s="1"/>
  <c r="J214" i="7"/>
  <c r="K214" i="7" s="1"/>
  <c r="M214" i="7" s="1"/>
  <c r="N214" i="8" s="1"/>
  <c r="O214" i="8" s="1"/>
  <c r="J142" i="7"/>
  <c r="K142" i="7" s="1"/>
  <c r="M142" i="7" s="1"/>
  <c r="O142" i="7" s="1"/>
  <c r="J206" i="7"/>
  <c r="K206" i="7" s="1"/>
  <c r="M206" i="7" s="1"/>
  <c r="N206" i="8" s="1"/>
  <c r="O206" i="8" s="1"/>
  <c r="J119" i="7"/>
  <c r="K119" i="7" s="1"/>
  <c r="M119" i="7" s="1"/>
  <c r="N119" i="8" s="1"/>
  <c r="O119" i="8" s="1"/>
  <c r="J271" i="7"/>
  <c r="K271" i="7" s="1"/>
  <c r="M271" i="7" s="1"/>
  <c r="N271" i="8" s="1"/>
  <c r="O271" i="8" s="1"/>
  <c r="J265" i="7"/>
  <c r="K265" i="7" s="1"/>
  <c r="M265" i="7" s="1"/>
  <c r="N265" i="8" s="1"/>
  <c r="O265" i="8" s="1"/>
  <c r="J231" i="7"/>
  <c r="K231" i="7" s="1"/>
  <c r="M231" i="7" s="1"/>
  <c r="N231" i="8" s="1"/>
  <c r="O231" i="8" s="1"/>
  <c r="J224" i="7"/>
  <c r="K224" i="7" s="1"/>
  <c r="M224" i="7" s="1"/>
  <c r="J200" i="7"/>
  <c r="K200" i="7" s="1"/>
  <c r="M200" i="7" s="1"/>
  <c r="N200" i="8" s="1"/>
  <c r="O200" i="8" s="1"/>
  <c r="J165" i="7"/>
  <c r="K165" i="7" s="1"/>
  <c r="M165" i="7" s="1"/>
  <c r="N165" i="8" s="1"/>
  <c r="O165" i="8" s="1"/>
  <c r="J100" i="7"/>
  <c r="K100" i="7" s="1"/>
  <c r="M100" i="7" s="1"/>
  <c r="O100" i="7" s="1"/>
  <c r="J10" i="7"/>
  <c r="K10" i="7" s="1"/>
  <c r="M10" i="7" s="1"/>
  <c r="J131" i="7"/>
  <c r="K131" i="7" s="1"/>
  <c r="M131" i="7" s="1"/>
  <c r="N131" i="8" s="1"/>
  <c r="O131" i="8" s="1"/>
  <c r="J99" i="7"/>
  <c r="K99" i="7" s="1"/>
  <c r="M99" i="7" s="1"/>
  <c r="N99" i="8" s="1"/>
  <c r="O99" i="8" s="1"/>
  <c r="J85" i="7"/>
  <c r="K85" i="7" s="1"/>
  <c r="M85" i="7" s="1"/>
  <c r="J115" i="7"/>
  <c r="K115" i="7" s="1"/>
  <c r="M115" i="7" s="1"/>
  <c r="N115" i="8" s="1"/>
  <c r="O115" i="8" s="1"/>
  <c r="J75" i="7"/>
  <c r="K75" i="7" s="1"/>
  <c r="M75" i="7" s="1"/>
  <c r="J54" i="7"/>
  <c r="K54" i="7" s="1"/>
  <c r="M54" i="7" s="1"/>
  <c r="O54" i="7" s="1"/>
  <c r="J107" i="7"/>
  <c r="K107" i="7" s="1"/>
  <c r="M107" i="7" s="1"/>
  <c r="N107" i="8" s="1"/>
  <c r="O107" i="8" s="1"/>
  <c r="J42" i="7"/>
  <c r="K42" i="7" s="1"/>
  <c r="M42" i="7" s="1"/>
  <c r="J150" i="7"/>
  <c r="K150" i="7" s="1"/>
  <c r="M150" i="7" s="1"/>
  <c r="J30" i="7"/>
  <c r="K30" i="7" s="1"/>
  <c r="M30" i="7" s="1"/>
  <c r="O30" i="7" s="1"/>
  <c r="J269" i="7"/>
  <c r="K269" i="7" s="1"/>
  <c r="M269" i="7" s="1"/>
  <c r="N269" i="8" s="1"/>
  <c r="O269" i="8" s="1"/>
  <c r="J263" i="7"/>
  <c r="K263" i="7" s="1"/>
  <c r="M263" i="7" s="1"/>
  <c r="N263" i="8" s="1"/>
  <c r="O263" i="8" s="1"/>
  <c r="J232" i="7"/>
  <c r="K232" i="7" s="1"/>
  <c r="M232" i="7" s="1"/>
  <c r="J227" i="7"/>
  <c r="K227" i="7" s="1"/>
  <c r="M227" i="7" s="1"/>
  <c r="O227" i="7" s="1"/>
  <c r="J204" i="7"/>
  <c r="K204" i="7" s="1"/>
  <c r="M204" i="7" s="1"/>
  <c r="J198" i="7"/>
  <c r="K198" i="7" s="1"/>
  <c r="M198" i="7" s="1"/>
  <c r="N198" i="8" s="1"/>
  <c r="O198" i="8" s="1"/>
  <c r="J170" i="7"/>
  <c r="K170" i="7" s="1"/>
  <c r="M170" i="7" s="1"/>
  <c r="J141" i="7"/>
  <c r="K141" i="7" s="1"/>
  <c r="M141" i="7" s="1"/>
  <c r="O141" i="7" s="1"/>
  <c r="J134" i="7"/>
  <c r="K134" i="7" s="1"/>
  <c r="M134" i="7" s="1"/>
  <c r="O134" i="7" s="1"/>
  <c r="J160" i="7"/>
  <c r="K160" i="7" s="1"/>
  <c r="M160" i="7" s="1"/>
  <c r="N160" i="8" s="1"/>
  <c r="O160" i="8" s="1"/>
  <c r="J152" i="7"/>
  <c r="K152" i="7" s="1"/>
  <c r="M152" i="7" s="1"/>
  <c r="J125" i="7"/>
  <c r="K125" i="7" s="1"/>
  <c r="M125" i="7" s="1"/>
  <c r="N125" i="8" s="1"/>
  <c r="O125" i="8" s="1"/>
  <c r="J91" i="7"/>
  <c r="K91" i="7" s="1"/>
  <c r="M91" i="7" s="1"/>
  <c r="J83" i="7"/>
  <c r="K83" i="7" s="1"/>
  <c r="M83" i="7" s="1"/>
  <c r="J117" i="7"/>
  <c r="K117" i="7" s="1"/>
  <c r="M117" i="7" s="1"/>
  <c r="J79" i="7"/>
  <c r="K79" i="7" s="1"/>
  <c r="M79" i="7" s="1"/>
  <c r="O79" i="7" s="1"/>
  <c r="J71" i="7"/>
  <c r="K71" i="7" s="1"/>
  <c r="M71" i="7" s="1"/>
  <c r="N71" i="8" s="1"/>
  <c r="O71" i="8" s="1"/>
  <c r="J24" i="7"/>
  <c r="K24" i="7" s="1"/>
  <c r="M24" i="7" s="1"/>
  <c r="N24" i="8" s="1"/>
  <c r="O24" i="8" s="1"/>
  <c r="J111" i="7"/>
  <c r="K111" i="7" s="1"/>
  <c r="M111" i="7" s="1"/>
  <c r="J103" i="7"/>
  <c r="K103" i="7" s="1"/>
  <c r="M103" i="7" s="1"/>
  <c r="O103" i="7" s="1"/>
  <c r="J46" i="7"/>
  <c r="K46" i="7" s="1"/>
  <c r="M46" i="7" s="1"/>
  <c r="N46" i="8" s="1"/>
  <c r="O46" i="8" s="1"/>
  <c r="J8" i="7"/>
  <c r="K8" i="7" s="1"/>
  <c r="M8" i="7" s="1"/>
  <c r="J18" i="7"/>
  <c r="K18" i="7" s="1"/>
  <c r="M18" i="7" s="1"/>
  <c r="O18" i="7" s="1"/>
  <c r="J105" i="7"/>
  <c r="K105" i="7" s="1"/>
  <c r="M105" i="7" s="1"/>
  <c r="N105" i="8" s="1"/>
  <c r="O105" i="8" s="1"/>
  <c r="J48" i="7"/>
  <c r="K48" i="7" s="1"/>
  <c r="M48" i="7" s="1"/>
  <c r="J39" i="7"/>
  <c r="K39" i="7" s="1"/>
  <c r="M39" i="7" s="1"/>
  <c r="N105" i="7"/>
  <c r="N156" i="7"/>
  <c r="N94" i="7"/>
  <c r="N333" i="7"/>
  <c r="O333" i="7" s="1"/>
  <c r="N289" i="7"/>
  <c r="N158" i="7"/>
  <c r="O299" i="7"/>
  <c r="O323" i="7"/>
  <c r="O319" i="7"/>
  <c r="O315" i="7"/>
  <c r="O304" i="7"/>
  <c r="O256" i="7"/>
  <c r="O239" i="7"/>
  <c r="O180" i="7"/>
  <c r="N363" i="8"/>
  <c r="O363" i="8" s="1"/>
  <c r="O285" i="7"/>
  <c r="O257" i="7"/>
  <c r="O219" i="7"/>
  <c r="O349" i="7"/>
  <c r="O294" i="7"/>
  <c r="O242" i="7"/>
  <c r="O281" i="7"/>
  <c r="O136" i="7"/>
  <c r="O179" i="7"/>
  <c r="O332" i="7"/>
  <c r="O210" i="7"/>
  <c r="O98" i="7"/>
  <c r="O202" i="7"/>
  <c r="O194" i="7"/>
  <c r="O151" i="7"/>
  <c r="O156" i="7"/>
  <c r="O129" i="7"/>
  <c r="O29" i="7"/>
  <c r="O56" i="7"/>
  <c r="O344" i="7"/>
  <c r="O318" i="7"/>
  <c r="O354" i="7"/>
  <c r="O330" i="7"/>
  <c r="O149" i="7"/>
  <c r="O233" i="7"/>
  <c r="O67" i="7"/>
  <c r="O127" i="7"/>
  <c r="O95" i="7"/>
  <c r="N146" i="7"/>
  <c r="N229" i="7"/>
  <c r="O229" i="7" s="1"/>
  <c r="N302" i="7"/>
  <c r="N261" i="7"/>
  <c r="N348" i="7"/>
  <c r="O348" i="7" s="1"/>
  <c r="O359" i="7"/>
  <c r="O342" i="7"/>
  <c r="O325" i="7"/>
  <c r="O321" i="7"/>
  <c r="O309" i="7"/>
  <c r="O209" i="7"/>
  <c r="O94" i="7"/>
  <c r="O356" i="7"/>
  <c r="O339" i="7"/>
  <c r="O277" i="7"/>
  <c r="O237" i="7"/>
  <c r="O302" i="7"/>
  <c r="O250" i="7"/>
  <c r="O213" i="7"/>
  <c r="O146" i="7"/>
  <c r="O215" i="7"/>
  <c r="O9" i="7"/>
  <c r="O192" i="7"/>
  <c r="O357" i="7"/>
  <c r="O355" i="7"/>
  <c r="O328" i="7"/>
  <c r="O316" i="7"/>
  <c r="O308" i="7"/>
  <c r="O260" i="7"/>
  <c r="O345" i="7"/>
  <c r="O305" i="7"/>
  <c r="O289" i="7"/>
  <c r="O261" i="7"/>
  <c r="O221" i="7"/>
  <c r="O182" i="7"/>
  <c r="O298" i="7"/>
  <c r="O246" i="7"/>
  <c r="O184" i="7"/>
  <c r="O362" i="7"/>
  <c r="O255" i="7"/>
  <c r="O148" i="7"/>
  <c r="O286" i="7"/>
  <c r="O241" i="7"/>
  <c r="O122" i="7"/>
  <c r="O267" i="7"/>
  <c r="O158" i="7"/>
  <c r="O253" i="7"/>
  <c r="O222" i="7"/>
  <c r="O178" i="7"/>
  <c r="O177" i="7"/>
  <c r="O335" i="7"/>
  <c r="J331" i="7"/>
  <c r="K331" i="7" s="1"/>
  <c r="M331" i="7" s="1"/>
  <c r="O331" i="7" s="1"/>
  <c r="J282" i="7"/>
  <c r="K282" i="7" s="1"/>
  <c r="M282" i="7" s="1"/>
  <c r="O282" i="7" s="1"/>
  <c r="J245" i="7"/>
  <c r="K245" i="7" s="1"/>
  <c r="M245" i="7" s="1"/>
  <c r="J216" i="7"/>
  <c r="K216" i="7" s="1"/>
  <c r="M216" i="7" s="1"/>
  <c r="J208" i="7"/>
  <c r="K208" i="7" s="1"/>
  <c r="M208" i="7" s="1"/>
  <c r="O208" i="7" s="1"/>
  <c r="J102" i="7"/>
  <c r="K102" i="7" s="1"/>
  <c r="M102" i="7" s="1"/>
  <c r="J175" i="7"/>
  <c r="K175" i="7" s="1"/>
  <c r="M175" i="7" s="1"/>
  <c r="O175" i="7" s="1"/>
  <c r="J163" i="7"/>
  <c r="K163" i="7" s="1"/>
  <c r="M163" i="7" s="1"/>
  <c r="N163" i="8" s="1"/>
  <c r="O163" i="8" s="1"/>
  <c r="J90" i="7"/>
  <c r="K90" i="7" s="1"/>
  <c r="M90" i="7" s="1"/>
  <c r="O90" i="7" s="1"/>
  <c r="J272" i="7"/>
  <c r="K272" i="7" s="1"/>
  <c r="M272" i="7" s="1"/>
  <c r="O272" i="7" s="1"/>
  <c r="J268" i="7"/>
  <c r="K268" i="7" s="1"/>
  <c r="M268" i="7" s="1"/>
  <c r="J264" i="7"/>
  <c r="K264" i="7" s="1"/>
  <c r="M264" i="7" s="1"/>
  <c r="J234" i="7"/>
  <c r="K234" i="7" s="1"/>
  <c r="M234" i="7" s="1"/>
  <c r="O234" i="7" s="1"/>
  <c r="J230" i="7"/>
  <c r="K230" i="7" s="1"/>
  <c r="M230" i="7" s="1"/>
  <c r="O230" i="7" s="1"/>
  <c r="J226" i="7"/>
  <c r="K226" i="7" s="1"/>
  <c r="M226" i="7" s="1"/>
  <c r="J205" i="7"/>
  <c r="K205" i="7" s="1"/>
  <c r="M205" i="7" s="1"/>
  <c r="J201" i="7"/>
  <c r="K201" i="7" s="1"/>
  <c r="M201" i="7" s="1"/>
  <c r="O201" i="7" s="1"/>
  <c r="J197" i="7"/>
  <c r="K197" i="7" s="1"/>
  <c r="M197" i="7" s="1"/>
  <c r="O197" i="7" s="1"/>
  <c r="J193" i="7"/>
  <c r="K193" i="7" s="1"/>
  <c r="M193" i="7" s="1"/>
  <c r="N193" i="8" s="1"/>
  <c r="O193" i="8" s="1"/>
  <c r="J169" i="7"/>
  <c r="K169" i="7" s="1"/>
  <c r="M169" i="7" s="1"/>
  <c r="J147" i="7"/>
  <c r="K147" i="7" s="1"/>
  <c r="M147" i="7" s="1"/>
  <c r="O147" i="7" s="1"/>
  <c r="J139" i="7"/>
  <c r="K139" i="7" s="1"/>
  <c r="M139" i="7" s="1"/>
  <c r="N139" i="8" s="1"/>
  <c r="O139" i="8" s="1"/>
  <c r="J92" i="7"/>
  <c r="K92" i="7" s="1"/>
  <c r="M92" i="7" s="1"/>
  <c r="N92" i="8" s="1"/>
  <c r="O92" i="8" s="1"/>
  <c r="J133" i="7"/>
  <c r="K133" i="7" s="1"/>
  <c r="M133" i="7" s="1"/>
  <c r="J60" i="7"/>
  <c r="K60" i="7" s="1"/>
  <c r="M60" i="7" s="1"/>
  <c r="O60" i="7" s="1"/>
  <c r="J159" i="7"/>
  <c r="K159" i="7" s="1"/>
  <c r="M159" i="7" s="1"/>
  <c r="O159" i="7" s="1"/>
  <c r="J155" i="7"/>
  <c r="K155" i="7" s="1"/>
  <c r="M155" i="7" s="1"/>
  <c r="J132" i="7"/>
  <c r="K132" i="7" s="1"/>
  <c r="M132" i="7" s="1"/>
  <c r="J128" i="7"/>
  <c r="K128" i="7" s="1"/>
  <c r="M128" i="7" s="1"/>
  <c r="O128" i="7" s="1"/>
  <c r="J124" i="7"/>
  <c r="K124" i="7" s="1"/>
  <c r="M124" i="7" s="1"/>
  <c r="O124" i="7" s="1"/>
  <c r="J97" i="7"/>
  <c r="K97" i="7" s="1"/>
  <c r="M97" i="7" s="1"/>
  <c r="J89" i="7"/>
  <c r="K89" i="7" s="1"/>
  <c r="M89" i="7" s="1"/>
  <c r="N89" i="8" s="1"/>
  <c r="O89" i="8" s="1"/>
  <c r="J86" i="7"/>
  <c r="K86" i="7" s="1"/>
  <c r="M86" i="7" s="1"/>
  <c r="O86" i="7" s="1"/>
  <c r="J59" i="7"/>
  <c r="K59" i="7" s="1"/>
  <c r="M59" i="7" s="1"/>
  <c r="O59" i="7" s="1"/>
  <c r="J26" i="7"/>
  <c r="K26" i="7" s="1"/>
  <c r="M26" i="7" s="1"/>
  <c r="J116" i="7"/>
  <c r="K116" i="7" s="1"/>
  <c r="M116" i="7" s="1"/>
  <c r="O116" i="7" s="1"/>
  <c r="J82" i="7"/>
  <c r="K82" i="7" s="1"/>
  <c r="M82" i="7" s="1"/>
  <c r="O82" i="7" s="1"/>
  <c r="J78" i="7"/>
  <c r="K78" i="7" s="1"/>
  <c r="M78" i="7" s="1"/>
  <c r="O78" i="7" s="1"/>
  <c r="J74" i="7"/>
  <c r="K74" i="7" s="1"/>
  <c r="M74" i="7" s="1"/>
  <c r="J70" i="7"/>
  <c r="K70" i="7" s="1"/>
  <c r="M70" i="7" s="1"/>
  <c r="J55" i="7"/>
  <c r="K55" i="7" s="1"/>
  <c r="M55" i="7" s="1"/>
  <c r="J23" i="7"/>
  <c r="K23" i="7" s="1"/>
  <c r="M23" i="7" s="1"/>
  <c r="J19" i="7"/>
  <c r="K19" i="7" s="1"/>
  <c r="M19" i="7" s="1"/>
  <c r="N19" i="8" s="1"/>
  <c r="O19" i="8" s="1"/>
  <c r="J110" i="7"/>
  <c r="K110" i="7" s="1"/>
  <c r="M110" i="7" s="1"/>
  <c r="J106" i="7"/>
  <c r="K106" i="7" s="1"/>
  <c r="M106" i="7" s="1"/>
  <c r="N106" i="8" s="1"/>
  <c r="O106" i="8" s="1"/>
  <c r="J68" i="7"/>
  <c r="K68" i="7" s="1"/>
  <c r="M68" i="7" s="1"/>
  <c r="O68" i="7" s="1"/>
  <c r="J49" i="7"/>
  <c r="K49" i="7" s="1"/>
  <c r="M49" i="7" s="1"/>
  <c r="N49" i="8" s="1"/>
  <c r="O49" i="8" s="1"/>
  <c r="J45" i="7"/>
  <c r="K45" i="7" s="1"/>
  <c r="M45" i="7" s="1"/>
  <c r="J41" i="7"/>
  <c r="K41" i="7" s="1"/>
  <c r="M41" i="7" s="1"/>
  <c r="O41" i="7" s="1"/>
  <c r="J17" i="7"/>
  <c r="K17" i="7" s="1"/>
  <c r="M17" i="7" s="1"/>
  <c r="N17" i="8" s="1"/>
  <c r="O17" i="8" s="1"/>
  <c r="O81" i="7"/>
  <c r="O77" i="7"/>
  <c r="O73" i="7"/>
  <c r="N8" i="9"/>
  <c r="O337" i="7"/>
  <c r="O220" i="7"/>
  <c r="O173" i="7"/>
  <c r="O270" i="7"/>
  <c r="O232" i="7"/>
  <c r="O228" i="7"/>
  <c r="O203" i="7"/>
  <c r="J199" i="7"/>
  <c r="K199" i="7" s="1"/>
  <c r="M199" i="7" s="1"/>
  <c r="N199" i="8" s="1"/>
  <c r="O199" i="8" s="1"/>
  <c r="J195" i="7"/>
  <c r="K195" i="7" s="1"/>
  <c r="M195" i="7" s="1"/>
  <c r="N195" i="8" s="1"/>
  <c r="O195" i="8" s="1"/>
  <c r="J171" i="7"/>
  <c r="K171" i="7" s="1"/>
  <c r="M171" i="7" s="1"/>
  <c r="J164" i="7"/>
  <c r="K164" i="7" s="1"/>
  <c r="M164" i="7" s="1"/>
  <c r="N164" i="8" s="1"/>
  <c r="O164" i="8" s="1"/>
  <c r="J143" i="7"/>
  <c r="K143" i="7" s="1"/>
  <c r="M143" i="7" s="1"/>
  <c r="J120" i="7"/>
  <c r="K120" i="7" s="1"/>
  <c r="M120" i="7" s="1"/>
  <c r="N120" i="8" s="1"/>
  <c r="O120" i="8" s="1"/>
  <c r="J135" i="7"/>
  <c r="K135" i="7" s="1"/>
  <c r="M135" i="7" s="1"/>
  <c r="O135" i="7" s="1"/>
  <c r="J64" i="7"/>
  <c r="K64" i="7" s="1"/>
  <c r="M64" i="7" s="1"/>
  <c r="N64" i="8" s="1"/>
  <c r="O64" i="8" s="1"/>
  <c r="J161" i="7"/>
  <c r="K161" i="7" s="1"/>
  <c r="M161" i="7" s="1"/>
  <c r="J157" i="7"/>
  <c r="K157" i="7" s="1"/>
  <c r="M157" i="7" s="1"/>
  <c r="N157" i="8" s="1"/>
  <c r="O157" i="8" s="1"/>
  <c r="J153" i="7"/>
  <c r="K153" i="7" s="1"/>
  <c r="M153" i="7" s="1"/>
  <c r="O153" i="7" s="1"/>
  <c r="J130" i="7"/>
  <c r="K130" i="7" s="1"/>
  <c r="M130" i="7" s="1"/>
  <c r="O130" i="7" s="1"/>
  <c r="J126" i="7"/>
  <c r="K126" i="7" s="1"/>
  <c r="M126" i="7" s="1"/>
  <c r="O126" i="7" s="1"/>
  <c r="J101" i="7"/>
  <c r="K101" i="7" s="1"/>
  <c r="M101" i="7" s="1"/>
  <c r="N101" i="8" s="1"/>
  <c r="O101" i="8" s="1"/>
  <c r="J93" i="7"/>
  <c r="K93" i="7" s="1"/>
  <c r="M93" i="7" s="1"/>
  <c r="O93" i="7" s="1"/>
  <c r="J31" i="7"/>
  <c r="K31" i="7" s="1"/>
  <c r="M31" i="7" s="1"/>
  <c r="N31" i="8" s="1"/>
  <c r="O31" i="8" s="1"/>
  <c r="J84" i="7"/>
  <c r="K84" i="7" s="1"/>
  <c r="M84" i="7" s="1"/>
  <c r="N84" i="8" s="1"/>
  <c r="O84" i="8" s="1"/>
  <c r="J28" i="7"/>
  <c r="K28" i="7" s="1"/>
  <c r="M28" i="7" s="1"/>
  <c r="J118" i="7"/>
  <c r="K118" i="7" s="1"/>
  <c r="M118" i="7" s="1"/>
  <c r="J114" i="7"/>
  <c r="K114" i="7" s="1"/>
  <c r="M114" i="7" s="1"/>
  <c r="O114" i="7" s="1"/>
  <c r="J80" i="7"/>
  <c r="K80" i="7" s="1"/>
  <c r="M80" i="7" s="1"/>
  <c r="J76" i="7"/>
  <c r="K76" i="7" s="1"/>
  <c r="M76" i="7" s="1"/>
  <c r="N76" i="8" s="1"/>
  <c r="O76" i="8" s="1"/>
  <c r="J72" i="7"/>
  <c r="K72" i="7" s="1"/>
  <c r="M72" i="7" s="1"/>
  <c r="J57" i="7"/>
  <c r="K57" i="7" s="1"/>
  <c r="M57" i="7" s="1"/>
  <c r="O57" i="7" s="1"/>
  <c r="J53" i="7"/>
  <c r="K53" i="7" s="1"/>
  <c r="M53" i="7" s="1"/>
  <c r="J21" i="7"/>
  <c r="K21" i="7" s="1"/>
  <c r="M21" i="7" s="1"/>
  <c r="N21" i="8" s="1"/>
  <c r="O21" i="8" s="1"/>
  <c r="J112" i="7"/>
  <c r="K112" i="7" s="1"/>
  <c r="M112" i="7" s="1"/>
  <c r="J108" i="7"/>
  <c r="K108" i="7" s="1"/>
  <c r="M108" i="7" s="1"/>
  <c r="N108" i="8" s="1"/>
  <c r="O108" i="8" s="1"/>
  <c r="J104" i="7"/>
  <c r="K104" i="7" s="1"/>
  <c r="M104" i="7" s="1"/>
  <c r="O104" i="7" s="1"/>
  <c r="J51" i="7"/>
  <c r="K51" i="7" s="1"/>
  <c r="M51" i="7" s="1"/>
  <c r="J47" i="7"/>
  <c r="K47" i="7" s="1"/>
  <c r="M47" i="7" s="1"/>
  <c r="J43" i="7"/>
  <c r="K43" i="7" s="1"/>
  <c r="M43" i="7" s="1"/>
  <c r="O43" i="7" s="1"/>
  <c r="J38" i="7"/>
  <c r="K38" i="7" s="1"/>
  <c r="M38" i="7" s="1"/>
  <c r="N38" i="8" s="1"/>
  <c r="O38" i="8" s="1"/>
  <c r="D368" i="1"/>
  <c r="D368" i="2"/>
  <c r="J35" i="9"/>
  <c r="K35" i="9" s="1"/>
  <c r="M35" i="9" s="1"/>
  <c r="N35" i="10" s="1"/>
  <c r="J36" i="9"/>
  <c r="K36" i="9" s="1"/>
  <c r="M36" i="9" s="1"/>
  <c r="J37" i="9"/>
  <c r="K37" i="9" s="1"/>
  <c r="M37" i="9" s="1"/>
  <c r="J38" i="9"/>
  <c r="K38" i="9" s="1"/>
  <c r="M38" i="9" s="1"/>
  <c r="N38" i="10" s="1"/>
  <c r="J39" i="9"/>
  <c r="K39" i="9" s="1"/>
  <c r="M39" i="9" s="1"/>
  <c r="N39" i="10" s="1"/>
  <c r="J40" i="9"/>
  <c r="K40" i="9" s="1"/>
  <c r="M40" i="9" s="1"/>
  <c r="J41" i="9"/>
  <c r="K41" i="9" s="1"/>
  <c r="M41" i="9" s="1"/>
  <c r="J42" i="9"/>
  <c r="K42" i="9" s="1"/>
  <c r="M42" i="9" s="1"/>
  <c r="N42" i="10" s="1"/>
  <c r="J43" i="9"/>
  <c r="K43" i="9" s="1"/>
  <c r="M43" i="9" s="1"/>
  <c r="J44" i="9"/>
  <c r="K44" i="9" s="1"/>
  <c r="M44" i="9" s="1"/>
  <c r="J45" i="9"/>
  <c r="K45" i="9" s="1"/>
  <c r="M45" i="9" s="1"/>
  <c r="J46" i="9"/>
  <c r="K46" i="9" s="1"/>
  <c r="M46" i="9" s="1"/>
  <c r="N46" i="10" s="1"/>
  <c r="J47" i="9"/>
  <c r="K47" i="9" s="1"/>
  <c r="M47" i="9" s="1"/>
  <c r="N47" i="10" s="1"/>
  <c r="J48" i="9"/>
  <c r="K48" i="9" s="1"/>
  <c r="M48" i="9" s="1"/>
  <c r="J49" i="9"/>
  <c r="K49" i="9" s="1"/>
  <c r="M49" i="9" s="1"/>
  <c r="J50" i="9"/>
  <c r="K50" i="9" s="1"/>
  <c r="M50" i="9" s="1"/>
  <c r="N50" i="10" s="1"/>
  <c r="J51" i="9"/>
  <c r="K51" i="9" s="1"/>
  <c r="M51" i="9" s="1"/>
  <c r="N51" i="10" s="1"/>
  <c r="J52" i="9"/>
  <c r="K52" i="9" s="1"/>
  <c r="M52" i="9" s="1"/>
  <c r="J53" i="9"/>
  <c r="K53" i="9" s="1"/>
  <c r="M53" i="9" s="1"/>
  <c r="J54" i="9"/>
  <c r="K54" i="9" s="1"/>
  <c r="M54" i="9" s="1"/>
  <c r="N54" i="10" s="1"/>
  <c r="J55" i="9"/>
  <c r="K55" i="9" s="1"/>
  <c r="M55" i="9" s="1"/>
  <c r="J56" i="9"/>
  <c r="K56" i="9" s="1"/>
  <c r="M56" i="9" s="1"/>
  <c r="J57" i="9"/>
  <c r="K57" i="9" s="1"/>
  <c r="M57" i="9" s="1"/>
  <c r="J58" i="9"/>
  <c r="K58" i="9" s="1"/>
  <c r="M58" i="9" s="1"/>
  <c r="N58" i="10" s="1"/>
  <c r="J59" i="9"/>
  <c r="K59" i="9" s="1"/>
  <c r="M59" i="9" s="1"/>
  <c r="N59" i="10" s="1"/>
  <c r="J60" i="9"/>
  <c r="K60" i="9" s="1"/>
  <c r="M60" i="9" s="1"/>
  <c r="J61" i="9"/>
  <c r="K61" i="9" s="1"/>
  <c r="M61" i="9" s="1"/>
  <c r="N61" i="10" s="1"/>
  <c r="J62" i="9"/>
  <c r="K62" i="9" s="1"/>
  <c r="M62" i="9" s="1"/>
  <c r="N62" i="10" s="1"/>
  <c r="J63" i="9"/>
  <c r="K63" i="9" s="1"/>
  <c r="M63" i="9" s="1"/>
  <c r="N63" i="10" s="1"/>
  <c r="J64" i="9"/>
  <c r="K64" i="9" s="1"/>
  <c r="M64" i="9" s="1"/>
  <c r="N64" i="10" s="1"/>
  <c r="J65" i="9"/>
  <c r="K65" i="9" s="1"/>
  <c r="M65" i="9" s="1"/>
  <c r="J66" i="9"/>
  <c r="K66" i="9" s="1"/>
  <c r="M66" i="9" s="1"/>
  <c r="J67" i="9"/>
  <c r="K67" i="9" s="1"/>
  <c r="M67" i="9" s="1"/>
  <c r="J68" i="9"/>
  <c r="K68" i="9" s="1"/>
  <c r="M68" i="9" s="1"/>
  <c r="J69" i="9"/>
  <c r="K69" i="9" s="1"/>
  <c r="M69" i="9" s="1"/>
  <c r="J70" i="9"/>
  <c r="K70" i="9" s="1"/>
  <c r="M70" i="9" s="1"/>
  <c r="N70" i="10" s="1"/>
  <c r="J71" i="9"/>
  <c r="K71" i="9" s="1"/>
  <c r="M71" i="9" s="1"/>
  <c r="J72" i="9"/>
  <c r="K72" i="9" s="1"/>
  <c r="M72" i="9" s="1"/>
  <c r="N72" i="10" s="1"/>
  <c r="J111" i="9"/>
  <c r="K111" i="9" s="1"/>
  <c r="M111" i="9" s="1"/>
  <c r="J112" i="9"/>
  <c r="K112" i="9" s="1"/>
  <c r="M112" i="9" s="1"/>
  <c r="N112" i="10" s="1"/>
  <c r="J9" i="9"/>
  <c r="K9" i="9" s="1"/>
  <c r="M9" i="9" s="1"/>
  <c r="N9" i="10" s="1"/>
  <c r="J10" i="9"/>
  <c r="K10" i="9" s="1"/>
  <c r="M10" i="9" s="1"/>
  <c r="N10" i="10" s="1"/>
  <c r="J11" i="9"/>
  <c r="K11" i="9" s="1"/>
  <c r="M11" i="9" s="1"/>
  <c r="J73" i="9"/>
  <c r="K73" i="9" s="1"/>
  <c r="M73" i="9" s="1"/>
  <c r="N73" i="10" s="1"/>
  <c r="J80" i="9"/>
  <c r="K80" i="9" s="1"/>
  <c r="M80" i="9" s="1"/>
  <c r="J84" i="9"/>
  <c r="K84" i="9" s="1"/>
  <c r="M84" i="9" s="1"/>
  <c r="N84" i="10" s="1"/>
  <c r="J88" i="9"/>
  <c r="K88" i="9" s="1"/>
  <c r="M88" i="9" s="1"/>
  <c r="J92" i="9"/>
  <c r="K92" i="9" s="1"/>
  <c r="M92" i="9" s="1"/>
  <c r="N92" i="10" s="1"/>
  <c r="J96" i="9"/>
  <c r="K96" i="9" s="1"/>
  <c r="M96" i="9" s="1"/>
  <c r="N96" i="10" s="1"/>
  <c r="J13" i="9"/>
  <c r="K13" i="9" s="1"/>
  <c r="M13" i="9" s="1"/>
  <c r="N13" i="10" s="1"/>
  <c r="J15" i="9"/>
  <c r="K15" i="9" s="1"/>
  <c r="M15" i="9" s="1"/>
  <c r="J17" i="9"/>
  <c r="K17" i="9" s="1"/>
  <c r="M17" i="9" s="1"/>
  <c r="N17" i="10" s="1"/>
  <c r="J19" i="9"/>
  <c r="K19" i="9" s="1"/>
  <c r="M19" i="9" s="1"/>
  <c r="N19" i="10" s="1"/>
  <c r="J21" i="9"/>
  <c r="K21" i="9" s="1"/>
  <c r="M21" i="9" s="1"/>
  <c r="J23" i="9"/>
  <c r="K23" i="9" s="1"/>
  <c r="M23" i="9" s="1"/>
  <c r="J25" i="9"/>
  <c r="K25" i="9" s="1"/>
  <c r="M25" i="9" s="1"/>
  <c r="N25" i="10" s="1"/>
  <c r="J27" i="9"/>
  <c r="K27" i="9" s="1"/>
  <c r="M27" i="9" s="1"/>
  <c r="J29" i="9"/>
  <c r="K29" i="9" s="1"/>
  <c r="M29" i="9" s="1"/>
  <c r="N29" i="10" s="1"/>
  <c r="J31" i="9"/>
  <c r="K31" i="9" s="1"/>
  <c r="M31" i="9" s="1"/>
  <c r="J33" i="9"/>
  <c r="K33" i="9" s="1"/>
  <c r="M33" i="9" s="1"/>
  <c r="N33" i="10" s="1"/>
  <c r="J75" i="9"/>
  <c r="K75" i="9" s="1"/>
  <c r="M75" i="9" s="1"/>
  <c r="N75" i="10" s="1"/>
  <c r="J77" i="9"/>
  <c r="K77" i="9" s="1"/>
  <c r="M77" i="9" s="1"/>
  <c r="N77" i="10" s="1"/>
  <c r="J79" i="9"/>
  <c r="K79" i="9" s="1"/>
  <c r="M79" i="9" s="1"/>
  <c r="J83" i="9"/>
  <c r="K83" i="9" s="1"/>
  <c r="M83" i="9" s="1"/>
  <c r="N83" i="10" s="1"/>
  <c r="J87" i="9"/>
  <c r="K87" i="9" s="1"/>
  <c r="M87" i="9" s="1"/>
  <c r="J91" i="9"/>
  <c r="K91" i="9" s="1"/>
  <c r="M91" i="9" s="1"/>
  <c r="N91" i="10" s="1"/>
  <c r="J95" i="9"/>
  <c r="K95" i="9" s="1"/>
  <c r="M95" i="9" s="1"/>
  <c r="J113" i="9"/>
  <c r="K113" i="9" s="1"/>
  <c r="M113" i="9" s="1"/>
  <c r="N113" i="10" s="1"/>
  <c r="J114" i="9"/>
  <c r="K114" i="9" s="1"/>
  <c r="M114" i="9" s="1"/>
  <c r="J115" i="9"/>
  <c r="K115" i="9" s="1"/>
  <c r="M115" i="9" s="1"/>
  <c r="N115" i="10" s="1"/>
  <c r="J116" i="9"/>
  <c r="K116" i="9" s="1"/>
  <c r="M116" i="9" s="1"/>
  <c r="J117" i="9"/>
  <c r="K117" i="9" s="1"/>
  <c r="M117" i="9" s="1"/>
  <c r="N117" i="10" s="1"/>
  <c r="J118" i="9"/>
  <c r="K118" i="9" s="1"/>
  <c r="M118" i="9" s="1"/>
  <c r="J119" i="9"/>
  <c r="K119" i="9" s="1"/>
  <c r="M119" i="9" s="1"/>
  <c r="N119" i="10" s="1"/>
  <c r="J120" i="9"/>
  <c r="K120" i="9" s="1"/>
  <c r="M120" i="9" s="1"/>
  <c r="J121" i="9"/>
  <c r="K121" i="9" s="1"/>
  <c r="M121" i="9" s="1"/>
  <c r="N121" i="10" s="1"/>
  <c r="J122" i="9"/>
  <c r="K122" i="9" s="1"/>
  <c r="M122" i="9" s="1"/>
  <c r="J123" i="9"/>
  <c r="K123" i="9" s="1"/>
  <c r="M123" i="9" s="1"/>
  <c r="J124" i="9"/>
  <c r="K124" i="9" s="1"/>
  <c r="M124" i="9" s="1"/>
  <c r="J125" i="9"/>
  <c r="K125" i="9" s="1"/>
  <c r="M125" i="9" s="1"/>
  <c r="N125" i="10" s="1"/>
  <c r="J126" i="9"/>
  <c r="K126" i="9" s="1"/>
  <c r="M126" i="9" s="1"/>
  <c r="N126" i="10" s="1"/>
  <c r="J127" i="9"/>
  <c r="K127" i="9" s="1"/>
  <c r="M127" i="9" s="1"/>
  <c r="J128" i="9"/>
  <c r="K128" i="9" s="1"/>
  <c r="M128" i="9" s="1"/>
  <c r="J129" i="9"/>
  <c r="K129" i="9" s="1"/>
  <c r="M129" i="9" s="1"/>
  <c r="J130" i="9"/>
  <c r="K130" i="9" s="1"/>
  <c r="M130" i="9" s="1"/>
  <c r="J131" i="9"/>
  <c r="K131" i="9" s="1"/>
  <c r="M131" i="9" s="1"/>
  <c r="N131" i="10" s="1"/>
  <c r="J132" i="9"/>
  <c r="K132" i="9" s="1"/>
  <c r="M132" i="9" s="1"/>
  <c r="J133" i="9"/>
  <c r="K133" i="9" s="1"/>
  <c r="M133" i="9" s="1"/>
  <c r="N133" i="10" s="1"/>
  <c r="J134" i="9"/>
  <c r="K134" i="9" s="1"/>
  <c r="M134" i="9" s="1"/>
  <c r="N134" i="10" s="1"/>
  <c r="J135" i="9"/>
  <c r="K135" i="9" s="1"/>
  <c r="M135" i="9" s="1"/>
  <c r="J136" i="9"/>
  <c r="K136" i="9" s="1"/>
  <c r="M136" i="9" s="1"/>
  <c r="J137" i="9"/>
  <c r="K137" i="9" s="1"/>
  <c r="M137" i="9" s="1"/>
  <c r="N137" i="10" s="1"/>
  <c r="J138" i="9"/>
  <c r="K138" i="9" s="1"/>
  <c r="M138" i="9" s="1"/>
  <c r="J139" i="9"/>
  <c r="K139" i="9" s="1"/>
  <c r="M139" i="9" s="1"/>
  <c r="N139" i="10" s="1"/>
  <c r="J140" i="9"/>
  <c r="K140" i="9" s="1"/>
  <c r="M140" i="9" s="1"/>
  <c r="J18" i="9"/>
  <c r="K18" i="9" s="1"/>
  <c r="M18" i="9" s="1"/>
  <c r="N18" i="10" s="1"/>
  <c r="J26" i="9"/>
  <c r="K26" i="9" s="1"/>
  <c r="M26" i="9" s="1"/>
  <c r="J34" i="9"/>
  <c r="K34" i="9" s="1"/>
  <c r="M34" i="9" s="1"/>
  <c r="J74" i="9"/>
  <c r="K74" i="9" s="1"/>
  <c r="M74" i="9" s="1"/>
  <c r="J81" i="9"/>
  <c r="K81" i="9" s="1"/>
  <c r="M81" i="9" s="1"/>
  <c r="N81" i="10" s="1"/>
  <c r="J85" i="9"/>
  <c r="K85" i="9" s="1"/>
  <c r="M85" i="9" s="1"/>
  <c r="J89" i="9"/>
  <c r="K89" i="9" s="1"/>
  <c r="M89" i="9" s="1"/>
  <c r="N89" i="10" s="1"/>
  <c r="J93" i="9"/>
  <c r="K93" i="9" s="1"/>
  <c r="M93" i="9" s="1"/>
  <c r="N93" i="10" s="1"/>
  <c r="J97" i="9"/>
  <c r="K97" i="9" s="1"/>
  <c r="M97" i="9" s="1"/>
  <c r="N97" i="10" s="1"/>
  <c r="J99" i="9"/>
  <c r="K99" i="9" s="1"/>
  <c r="M99" i="9" s="1"/>
  <c r="J101" i="9"/>
  <c r="K101" i="9" s="1"/>
  <c r="M101" i="9" s="1"/>
  <c r="J103" i="9"/>
  <c r="K103" i="9" s="1"/>
  <c r="M103" i="9" s="1"/>
  <c r="J105" i="9"/>
  <c r="K105" i="9" s="1"/>
  <c r="M105" i="9" s="1"/>
  <c r="N105" i="10" s="1"/>
  <c r="J107" i="9"/>
  <c r="K107" i="9" s="1"/>
  <c r="M107" i="9" s="1"/>
  <c r="J109" i="9"/>
  <c r="K109" i="9" s="1"/>
  <c r="M109" i="9" s="1"/>
  <c r="N109" i="10" s="1"/>
  <c r="J141" i="9"/>
  <c r="K141" i="9" s="1"/>
  <c r="M141" i="9" s="1"/>
  <c r="N141" i="10" s="1"/>
  <c r="J143" i="9"/>
  <c r="K143" i="9" s="1"/>
  <c r="M143" i="9" s="1"/>
  <c r="N143" i="10" s="1"/>
  <c r="J145" i="9"/>
  <c r="K145" i="9" s="1"/>
  <c r="M145" i="9" s="1"/>
  <c r="N145" i="10" s="1"/>
  <c r="J147" i="9"/>
  <c r="K147" i="9" s="1"/>
  <c r="M147" i="9" s="1"/>
  <c r="J149" i="9"/>
  <c r="K149" i="9" s="1"/>
  <c r="M149" i="9" s="1"/>
  <c r="J151" i="9"/>
  <c r="K151" i="9" s="1"/>
  <c r="M151" i="9" s="1"/>
  <c r="N151" i="10" s="1"/>
  <c r="J153" i="9"/>
  <c r="K153" i="9" s="1"/>
  <c r="M153" i="9" s="1"/>
  <c r="N153" i="10" s="1"/>
  <c r="J155" i="9"/>
  <c r="K155" i="9" s="1"/>
  <c r="M155" i="9" s="1"/>
  <c r="N155" i="10" s="1"/>
  <c r="J167" i="9"/>
  <c r="K167" i="9" s="1"/>
  <c r="M167" i="9" s="1"/>
  <c r="J168" i="9"/>
  <c r="K168" i="9" s="1"/>
  <c r="M168" i="9" s="1"/>
  <c r="N168" i="10" s="1"/>
  <c r="J169" i="9"/>
  <c r="K169" i="9" s="1"/>
  <c r="M169" i="9" s="1"/>
  <c r="N169" i="10" s="1"/>
  <c r="J170" i="9"/>
  <c r="K170" i="9" s="1"/>
  <c r="M170" i="9" s="1"/>
  <c r="N170" i="10" s="1"/>
  <c r="J171" i="9"/>
  <c r="K171" i="9" s="1"/>
  <c r="M171" i="9" s="1"/>
  <c r="J172" i="9"/>
  <c r="K172" i="9" s="1"/>
  <c r="M172" i="9" s="1"/>
  <c r="N172" i="10" s="1"/>
  <c r="J173" i="9"/>
  <c r="K173" i="9" s="1"/>
  <c r="M173" i="9" s="1"/>
  <c r="N173" i="10" s="1"/>
  <c r="J174" i="9"/>
  <c r="K174" i="9" s="1"/>
  <c r="M174" i="9" s="1"/>
  <c r="J175" i="9"/>
  <c r="K175" i="9" s="1"/>
  <c r="M175" i="9" s="1"/>
  <c r="J176" i="9"/>
  <c r="K176" i="9" s="1"/>
  <c r="M176" i="9" s="1"/>
  <c r="N176" i="10" s="1"/>
  <c r="J177" i="9"/>
  <c r="K177" i="9" s="1"/>
  <c r="M177" i="9" s="1"/>
  <c r="J178" i="9"/>
  <c r="K178" i="9" s="1"/>
  <c r="M178" i="9" s="1"/>
  <c r="N178" i="10" s="1"/>
  <c r="J218" i="9"/>
  <c r="K218" i="9" s="1"/>
  <c r="M218" i="9" s="1"/>
  <c r="J219" i="9"/>
  <c r="K219" i="9" s="1"/>
  <c r="M219" i="9" s="1"/>
  <c r="N219" i="10" s="1"/>
  <c r="J220" i="9"/>
  <c r="K220" i="9" s="1"/>
  <c r="M220" i="9" s="1"/>
  <c r="J221" i="9"/>
  <c r="K221" i="9" s="1"/>
  <c r="M221" i="9" s="1"/>
  <c r="J222" i="9"/>
  <c r="K222" i="9" s="1"/>
  <c r="M222" i="9" s="1"/>
  <c r="J223" i="9"/>
  <c r="K223" i="9" s="1"/>
  <c r="M223" i="9" s="1"/>
  <c r="N223" i="10" s="1"/>
  <c r="J224" i="9"/>
  <c r="K224" i="9" s="1"/>
  <c r="M224" i="9" s="1"/>
  <c r="J225" i="9"/>
  <c r="K225" i="9" s="1"/>
  <c r="M225" i="9" s="1"/>
  <c r="N225" i="10" s="1"/>
  <c r="J226" i="9"/>
  <c r="K226" i="9" s="1"/>
  <c r="M226" i="9" s="1"/>
  <c r="J16" i="9"/>
  <c r="K16" i="9" s="1"/>
  <c r="M16" i="9" s="1"/>
  <c r="N16" i="10" s="1"/>
  <c r="J24" i="9"/>
  <c r="K24" i="9" s="1"/>
  <c r="M24" i="9" s="1"/>
  <c r="J32" i="9"/>
  <c r="K32" i="9" s="1"/>
  <c r="M32" i="9" s="1"/>
  <c r="N32" i="10" s="1"/>
  <c r="J179" i="9"/>
  <c r="K179" i="9" s="1"/>
  <c r="M179" i="9" s="1"/>
  <c r="N179" i="10" s="1"/>
  <c r="J180" i="9"/>
  <c r="K180" i="9" s="1"/>
  <c r="M180" i="9" s="1"/>
  <c r="N180" i="10" s="1"/>
  <c r="J181" i="9"/>
  <c r="K181" i="9" s="1"/>
  <c r="M181" i="9" s="1"/>
  <c r="J182" i="9"/>
  <c r="K182" i="9" s="1"/>
  <c r="M182" i="9" s="1"/>
  <c r="J183" i="9"/>
  <c r="K183" i="9" s="1"/>
  <c r="M183" i="9" s="1"/>
  <c r="J184" i="9"/>
  <c r="K184" i="9" s="1"/>
  <c r="M184" i="9" s="1"/>
  <c r="N184" i="10" s="1"/>
  <c r="J185" i="9"/>
  <c r="K185" i="9" s="1"/>
  <c r="M185" i="9" s="1"/>
  <c r="N185" i="10" s="1"/>
  <c r="J186" i="9"/>
  <c r="K186" i="9" s="1"/>
  <c r="M186" i="9" s="1"/>
  <c r="J187" i="9"/>
  <c r="K187" i="9" s="1"/>
  <c r="M187" i="9" s="1"/>
  <c r="J188" i="9"/>
  <c r="K188" i="9" s="1"/>
  <c r="M188" i="9" s="1"/>
  <c r="N188" i="10" s="1"/>
  <c r="J189" i="9"/>
  <c r="K189" i="9" s="1"/>
  <c r="M189" i="9" s="1"/>
  <c r="N189" i="10" s="1"/>
  <c r="J190" i="9"/>
  <c r="K190" i="9" s="1"/>
  <c r="M190" i="9" s="1"/>
  <c r="J191" i="9"/>
  <c r="K191" i="9" s="1"/>
  <c r="M191" i="9" s="1"/>
  <c r="J192" i="9"/>
  <c r="K192" i="9" s="1"/>
  <c r="M192" i="9" s="1"/>
  <c r="J193" i="9"/>
  <c r="K193" i="9" s="1"/>
  <c r="M193" i="9" s="1"/>
  <c r="J194" i="9"/>
  <c r="K194" i="9" s="1"/>
  <c r="M194" i="9" s="1"/>
  <c r="J195" i="9"/>
  <c r="K195" i="9" s="1"/>
  <c r="M195" i="9" s="1"/>
  <c r="N195" i="10" s="1"/>
  <c r="J196" i="9"/>
  <c r="K196" i="9" s="1"/>
  <c r="M196" i="9" s="1"/>
  <c r="N196" i="10" s="1"/>
  <c r="J197" i="9"/>
  <c r="K197" i="9" s="1"/>
  <c r="M197" i="9" s="1"/>
  <c r="J233" i="9"/>
  <c r="K233" i="9" s="1"/>
  <c r="M233" i="9" s="1"/>
  <c r="N233" i="10" s="1"/>
  <c r="J234" i="9"/>
  <c r="K234" i="9" s="1"/>
  <c r="M234" i="9" s="1"/>
  <c r="N234" i="10" s="1"/>
  <c r="J235" i="9"/>
  <c r="K235" i="9" s="1"/>
  <c r="M235" i="9" s="1"/>
  <c r="N235" i="10" s="1"/>
  <c r="J236" i="9"/>
  <c r="K236" i="9" s="1"/>
  <c r="M236" i="9" s="1"/>
  <c r="J237" i="9"/>
  <c r="K237" i="9" s="1"/>
  <c r="M237" i="9" s="1"/>
  <c r="J238" i="9"/>
  <c r="K238" i="9" s="1"/>
  <c r="M238" i="9" s="1"/>
  <c r="J239" i="9"/>
  <c r="K239" i="9" s="1"/>
  <c r="M239" i="9" s="1"/>
  <c r="N239" i="10" s="1"/>
  <c r="J240" i="9"/>
  <c r="K240" i="9" s="1"/>
  <c r="M240" i="9" s="1"/>
  <c r="J241" i="9"/>
  <c r="K241" i="9" s="1"/>
  <c r="M241" i="9" s="1"/>
  <c r="J242" i="9"/>
  <c r="K242" i="9" s="1"/>
  <c r="M242" i="9" s="1"/>
  <c r="N242" i="10" s="1"/>
  <c r="J243" i="9"/>
  <c r="K243" i="9" s="1"/>
  <c r="M243" i="9" s="1"/>
  <c r="N243" i="10" s="1"/>
  <c r="J244" i="9"/>
  <c r="K244" i="9" s="1"/>
  <c r="M244" i="9" s="1"/>
  <c r="N244" i="10" s="1"/>
  <c r="J245" i="9"/>
  <c r="K245" i="9" s="1"/>
  <c r="M245" i="9" s="1"/>
  <c r="J246" i="9"/>
  <c r="K246" i="9" s="1"/>
  <c r="M246" i="9" s="1"/>
  <c r="J247" i="9"/>
  <c r="K247" i="9" s="1"/>
  <c r="M247" i="9" s="1"/>
  <c r="N247" i="10" s="1"/>
  <c r="J248" i="9"/>
  <c r="K248" i="9" s="1"/>
  <c r="M248" i="9" s="1"/>
  <c r="N248" i="10" s="1"/>
  <c r="J249" i="9"/>
  <c r="K249" i="9" s="1"/>
  <c r="M249" i="9" s="1"/>
  <c r="J250" i="9"/>
  <c r="K250" i="9" s="1"/>
  <c r="M250" i="9" s="1"/>
  <c r="J251" i="9"/>
  <c r="K251" i="9" s="1"/>
  <c r="M251" i="9" s="1"/>
  <c r="N251" i="10" s="1"/>
  <c r="J252" i="9"/>
  <c r="K252" i="9" s="1"/>
  <c r="M252" i="9" s="1"/>
  <c r="J253" i="9"/>
  <c r="K253" i="9" s="1"/>
  <c r="M253" i="9" s="1"/>
  <c r="N253" i="10" s="1"/>
  <c r="J278" i="9"/>
  <c r="K278" i="9" s="1"/>
  <c r="M278" i="9" s="1"/>
  <c r="J279" i="9"/>
  <c r="K279" i="9" s="1"/>
  <c r="M279" i="9" s="1"/>
  <c r="N279" i="10" s="1"/>
  <c r="J280" i="9"/>
  <c r="K280" i="9" s="1"/>
  <c r="M280" i="9" s="1"/>
  <c r="J281" i="9"/>
  <c r="K281" i="9" s="1"/>
  <c r="M281" i="9" s="1"/>
  <c r="N281" i="10" s="1"/>
  <c r="J282" i="9"/>
  <c r="K282" i="9" s="1"/>
  <c r="M282" i="9" s="1"/>
  <c r="J283" i="9"/>
  <c r="K283" i="9" s="1"/>
  <c r="M283" i="9" s="1"/>
  <c r="N283" i="10" s="1"/>
  <c r="J284" i="9"/>
  <c r="K284" i="9" s="1"/>
  <c r="M284" i="9" s="1"/>
  <c r="J285" i="9"/>
  <c r="K285" i="9" s="1"/>
  <c r="M285" i="9" s="1"/>
  <c r="J311" i="9"/>
  <c r="K311" i="9" s="1"/>
  <c r="M311" i="9" s="1"/>
  <c r="J312" i="9"/>
  <c r="K312" i="9" s="1"/>
  <c r="M312" i="9" s="1"/>
  <c r="N312" i="10" s="1"/>
  <c r="J313" i="9"/>
  <c r="K313" i="9" s="1"/>
  <c r="M313" i="9" s="1"/>
  <c r="J314" i="9"/>
  <c r="K314" i="9" s="1"/>
  <c r="M314" i="9" s="1"/>
  <c r="N314" i="10" s="1"/>
  <c r="J315" i="9"/>
  <c r="K315" i="9" s="1"/>
  <c r="M315" i="9" s="1"/>
  <c r="J316" i="9"/>
  <c r="K316" i="9" s="1"/>
  <c r="M316" i="9" s="1"/>
  <c r="N316" i="10" s="1"/>
  <c r="J317" i="9"/>
  <c r="K317" i="9" s="1"/>
  <c r="M317" i="9" s="1"/>
  <c r="J318" i="9"/>
  <c r="K318" i="9" s="1"/>
  <c r="M318" i="9" s="1"/>
  <c r="J22" i="9"/>
  <c r="K22" i="9" s="1"/>
  <c r="M22" i="9" s="1"/>
  <c r="N22" i="10" s="1"/>
  <c r="J82" i="9"/>
  <c r="K82" i="9" s="1"/>
  <c r="M82" i="9" s="1"/>
  <c r="N82" i="10" s="1"/>
  <c r="J90" i="9"/>
  <c r="K90" i="9" s="1"/>
  <c r="M90" i="9" s="1"/>
  <c r="N90" i="10" s="1"/>
  <c r="J98" i="9"/>
  <c r="K98" i="9" s="1"/>
  <c r="M98" i="9" s="1"/>
  <c r="N98" i="10" s="1"/>
  <c r="J106" i="9"/>
  <c r="K106" i="9" s="1"/>
  <c r="M106" i="9" s="1"/>
  <c r="J146" i="9"/>
  <c r="K146" i="9" s="1"/>
  <c r="M146" i="9" s="1"/>
  <c r="N146" i="10" s="1"/>
  <c r="J154" i="9"/>
  <c r="K154" i="9" s="1"/>
  <c r="M154" i="9" s="1"/>
  <c r="J156" i="9"/>
  <c r="K156" i="9" s="1"/>
  <c r="M156" i="9" s="1"/>
  <c r="J158" i="9"/>
  <c r="K158" i="9" s="1"/>
  <c r="M158" i="9" s="1"/>
  <c r="N158" i="10" s="1"/>
  <c r="J162" i="9"/>
  <c r="K162" i="9" s="1"/>
  <c r="M162" i="9" s="1"/>
  <c r="N162" i="10" s="1"/>
  <c r="J166" i="9"/>
  <c r="K166" i="9" s="1"/>
  <c r="M166" i="9" s="1"/>
  <c r="N166" i="10" s="1"/>
  <c r="J199" i="9"/>
  <c r="K199" i="9" s="1"/>
  <c r="M199" i="9" s="1"/>
  <c r="N199" i="10" s="1"/>
  <c r="J201" i="9"/>
  <c r="K201" i="9" s="1"/>
  <c r="M201" i="9" s="1"/>
  <c r="J203" i="9"/>
  <c r="K203" i="9" s="1"/>
  <c r="M203" i="9" s="1"/>
  <c r="N203" i="10" s="1"/>
  <c r="J205" i="9"/>
  <c r="K205" i="9" s="1"/>
  <c r="M205" i="9" s="1"/>
  <c r="N205" i="10" s="1"/>
  <c r="J208" i="9"/>
  <c r="K208" i="9" s="1"/>
  <c r="M208" i="9" s="1"/>
  <c r="N208" i="10" s="1"/>
  <c r="J212" i="9"/>
  <c r="K212" i="9" s="1"/>
  <c r="M212" i="9" s="1"/>
  <c r="J216" i="9"/>
  <c r="K216" i="9" s="1"/>
  <c r="M216" i="9" s="1"/>
  <c r="N216" i="10" s="1"/>
  <c r="J256" i="9"/>
  <c r="K256" i="9" s="1"/>
  <c r="M256" i="9" s="1"/>
  <c r="J260" i="9"/>
  <c r="K260" i="9" s="1"/>
  <c r="M260" i="9" s="1"/>
  <c r="N260" i="10" s="1"/>
  <c r="J265" i="9"/>
  <c r="K265" i="9" s="1"/>
  <c r="M265" i="9" s="1"/>
  <c r="J269" i="9"/>
  <c r="K269" i="9" s="1"/>
  <c r="M269" i="9" s="1"/>
  <c r="N269" i="10" s="1"/>
  <c r="J270" i="9"/>
  <c r="K270" i="9" s="1"/>
  <c r="M270" i="9" s="1"/>
  <c r="N270" i="10" s="1"/>
  <c r="J271" i="9"/>
  <c r="K271" i="9" s="1"/>
  <c r="M271" i="9" s="1"/>
  <c r="N271" i="10" s="1"/>
  <c r="J272" i="9"/>
  <c r="K272" i="9" s="1"/>
  <c r="M272" i="9" s="1"/>
  <c r="J273" i="9"/>
  <c r="K273" i="9" s="1"/>
  <c r="M273" i="9" s="1"/>
  <c r="N273" i="10" s="1"/>
  <c r="J274" i="9"/>
  <c r="K274" i="9" s="1"/>
  <c r="M274" i="9" s="1"/>
  <c r="N274" i="10" s="1"/>
  <c r="J275" i="9"/>
  <c r="K275" i="9" s="1"/>
  <c r="M275" i="9" s="1"/>
  <c r="J276" i="9"/>
  <c r="K276" i="9" s="1"/>
  <c r="M276" i="9" s="1"/>
  <c r="J277" i="9"/>
  <c r="K277" i="9" s="1"/>
  <c r="M277" i="9" s="1"/>
  <c r="N277" i="10" s="1"/>
  <c r="J287" i="9"/>
  <c r="K287" i="9" s="1"/>
  <c r="M287" i="9" s="1"/>
  <c r="N287" i="10" s="1"/>
  <c r="J291" i="9"/>
  <c r="K291" i="9" s="1"/>
  <c r="M291" i="9" s="1"/>
  <c r="J296" i="9"/>
  <c r="K296" i="9" s="1"/>
  <c r="M296" i="9" s="1"/>
  <c r="J300" i="9"/>
  <c r="K300" i="9" s="1"/>
  <c r="M300" i="9" s="1"/>
  <c r="N300" i="10" s="1"/>
  <c r="J322" i="9"/>
  <c r="K322" i="9" s="1"/>
  <c r="M322" i="9" s="1"/>
  <c r="J323" i="9"/>
  <c r="K323" i="9" s="1"/>
  <c r="M323" i="9" s="1"/>
  <c r="N323" i="10" s="1"/>
  <c r="J324" i="9"/>
  <c r="K324" i="9" s="1"/>
  <c r="M324" i="9" s="1"/>
  <c r="N324" i="10" s="1"/>
  <c r="J325" i="9"/>
  <c r="K325" i="9" s="1"/>
  <c r="M325" i="9" s="1"/>
  <c r="N325" i="10" s="1"/>
  <c r="J326" i="9"/>
  <c r="K326" i="9" s="1"/>
  <c r="M326" i="9" s="1"/>
  <c r="N326" i="10" s="1"/>
  <c r="J327" i="9"/>
  <c r="K327" i="9" s="1"/>
  <c r="M327" i="9" s="1"/>
  <c r="J328" i="9"/>
  <c r="K328" i="9" s="1"/>
  <c r="M328" i="9" s="1"/>
  <c r="J360" i="9"/>
  <c r="K360" i="9" s="1"/>
  <c r="M360" i="9" s="1"/>
  <c r="N360" i="10" s="1"/>
  <c r="J361" i="9"/>
  <c r="K361" i="9" s="1"/>
  <c r="M361" i="9" s="1"/>
  <c r="N361" i="10" s="1"/>
  <c r="J362" i="9"/>
  <c r="K362" i="9" s="1"/>
  <c r="M362" i="9" s="1"/>
  <c r="J363" i="9"/>
  <c r="K363" i="9" s="1"/>
  <c r="M363" i="9" s="1"/>
  <c r="J20" i="9"/>
  <c r="K20" i="9" s="1"/>
  <c r="M20" i="9" s="1"/>
  <c r="N20" i="10" s="1"/>
  <c r="J104" i="9"/>
  <c r="K104" i="9" s="1"/>
  <c r="M104" i="9" s="1"/>
  <c r="J144" i="9"/>
  <c r="K144" i="9" s="1"/>
  <c r="M144" i="9" s="1"/>
  <c r="J152" i="9"/>
  <c r="K152" i="9" s="1"/>
  <c r="M152" i="9" s="1"/>
  <c r="J161" i="9"/>
  <c r="K161" i="9" s="1"/>
  <c r="M161" i="9" s="1"/>
  <c r="N161" i="10" s="1"/>
  <c r="J165" i="9"/>
  <c r="K165" i="9" s="1"/>
  <c r="M165" i="9" s="1"/>
  <c r="J207" i="9"/>
  <c r="K207" i="9" s="1"/>
  <c r="M207" i="9" s="1"/>
  <c r="J211" i="9"/>
  <c r="K211" i="9" s="1"/>
  <c r="M211" i="9" s="1"/>
  <c r="J215" i="9"/>
  <c r="K215" i="9" s="1"/>
  <c r="M215" i="9" s="1"/>
  <c r="N215" i="10" s="1"/>
  <c r="J255" i="9"/>
  <c r="K255" i="9" s="1"/>
  <c r="M255" i="9" s="1"/>
  <c r="J259" i="9"/>
  <c r="K259" i="9" s="1"/>
  <c r="M259" i="9" s="1"/>
  <c r="N259" i="10" s="1"/>
  <c r="J264" i="9"/>
  <c r="K264" i="9" s="1"/>
  <c r="M264" i="9" s="1"/>
  <c r="J268" i="9"/>
  <c r="K268" i="9" s="1"/>
  <c r="M268" i="9" s="1"/>
  <c r="N268" i="10" s="1"/>
  <c r="J286" i="9"/>
  <c r="K286" i="9" s="1"/>
  <c r="M286" i="9" s="1"/>
  <c r="N286" i="10" s="1"/>
  <c r="J290" i="9"/>
  <c r="K290" i="9" s="1"/>
  <c r="M290" i="9" s="1"/>
  <c r="J294" i="9"/>
  <c r="K294" i="9" s="1"/>
  <c r="M294" i="9" s="1"/>
  <c r="J295" i="9"/>
  <c r="K295" i="9" s="1"/>
  <c r="M295" i="9" s="1"/>
  <c r="J299" i="9"/>
  <c r="K299" i="9" s="1"/>
  <c r="M299" i="9" s="1"/>
  <c r="J321" i="9"/>
  <c r="K321" i="9" s="1"/>
  <c r="M321" i="9" s="1"/>
  <c r="N321" i="10" s="1"/>
  <c r="J329" i="9"/>
  <c r="K329" i="9" s="1"/>
  <c r="M329" i="9" s="1"/>
  <c r="J330" i="9"/>
  <c r="K330" i="9" s="1"/>
  <c r="M330" i="9" s="1"/>
  <c r="N330" i="10" s="1"/>
  <c r="J331" i="9"/>
  <c r="K331" i="9" s="1"/>
  <c r="M331" i="9" s="1"/>
  <c r="J332" i="9"/>
  <c r="K332" i="9" s="1"/>
  <c r="M332" i="9" s="1"/>
  <c r="J333" i="9"/>
  <c r="K333" i="9" s="1"/>
  <c r="M333" i="9" s="1"/>
  <c r="N333" i="10" s="1"/>
  <c r="J334" i="9"/>
  <c r="K334" i="9" s="1"/>
  <c r="M334" i="9" s="1"/>
  <c r="N334" i="10" s="1"/>
  <c r="J335" i="9"/>
  <c r="K335" i="9" s="1"/>
  <c r="M335" i="9" s="1"/>
  <c r="N335" i="10" s="1"/>
  <c r="J336" i="9"/>
  <c r="K336" i="9" s="1"/>
  <c r="M336" i="9" s="1"/>
  <c r="N336" i="10" s="1"/>
  <c r="J337" i="9"/>
  <c r="K337" i="9" s="1"/>
  <c r="M337" i="9" s="1"/>
  <c r="J14" i="9"/>
  <c r="K14" i="9" s="1"/>
  <c r="M14" i="9" s="1"/>
  <c r="N14" i="10" s="1"/>
  <c r="J30" i="9"/>
  <c r="K30" i="9" s="1"/>
  <c r="M30" i="9" s="1"/>
  <c r="N30" i="10" s="1"/>
  <c r="J78" i="9"/>
  <c r="K78" i="9" s="1"/>
  <c r="M78" i="9" s="1"/>
  <c r="J86" i="9"/>
  <c r="K86" i="9" s="1"/>
  <c r="M86" i="9" s="1"/>
  <c r="J94" i="9"/>
  <c r="K94" i="9" s="1"/>
  <c r="M94" i="9" s="1"/>
  <c r="N94" i="10" s="1"/>
  <c r="J102" i="9"/>
  <c r="K102" i="9" s="1"/>
  <c r="M102" i="9" s="1"/>
  <c r="N102" i="10" s="1"/>
  <c r="J110" i="9"/>
  <c r="K110" i="9" s="1"/>
  <c r="M110" i="9" s="1"/>
  <c r="N110" i="10" s="1"/>
  <c r="J142" i="9"/>
  <c r="K142" i="9" s="1"/>
  <c r="M142" i="9" s="1"/>
  <c r="J150" i="9"/>
  <c r="K150" i="9" s="1"/>
  <c r="M150" i="9" s="1"/>
  <c r="N150" i="10" s="1"/>
  <c r="J157" i="9"/>
  <c r="K157" i="9" s="1"/>
  <c r="M157" i="9" s="1"/>
  <c r="N157" i="10" s="1"/>
  <c r="J160" i="9"/>
  <c r="K160" i="9" s="1"/>
  <c r="M160" i="9" s="1"/>
  <c r="N160" i="10" s="1"/>
  <c r="J164" i="9"/>
  <c r="K164" i="9" s="1"/>
  <c r="M164" i="9" s="1"/>
  <c r="J198" i="9"/>
  <c r="K198" i="9" s="1"/>
  <c r="M198" i="9" s="1"/>
  <c r="N198" i="10" s="1"/>
  <c r="J200" i="9"/>
  <c r="K200" i="9" s="1"/>
  <c r="M200" i="9" s="1"/>
  <c r="N200" i="10" s="1"/>
  <c r="J202" i="9"/>
  <c r="K202" i="9" s="1"/>
  <c r="M202" i="9" s="1"/>
  <c r="N202" i="10" s="1"/>
  <c r="J204" i="9"/>
  <c r="K204" i="9" s="1"/>
  <c r="M204" i="9" s="1"/>
  <c r="J206" i="9"/>
  <c r="K206" i="9" s="1"/>
  <c r="M206" i="9" s="1"/>
  <c r="N206" i="10" s="1"/>
  <c r="J210" i="9"/>
  <c r="K210" i="9" s="1"/>
  <c r="M210" i="9" s="1"/>
  <c r="J214" i="9"/>
  <c r="K214" i="9" s="1"/>
  <c r="M214" i="9" s="1"/>
  <c r="N214" i="10" s="1"/>
  <c r="J227" i="9"/>
  <c r="K227" i="9" s="1"/>
  <c r="M227" i="9" s="1"/>
  <c r="J228" i="9"/>
  <c r="K228" i="9" s="1"/>
  <c r="M228" i="9" s="1"/>
  <c r="N228" i="10" s="1"/>
  <c r="J229" i="9"/>
  <c r="K229" i="9" s="1"/>
  <c r="M229" i="9" s="1"/>
  <c r="J230" i="9"/>
  <c r="K230" i="9" s="1"/>
  <c r="M230" i="9" s="1"/>
  <c r="J231" i="9"/>
  <c r="K231" i="9" s="1"/>
  <c r="M231" i="9" s="1"/>
  <c r="J232" i="9"/>
  <c r="K232" i="9" s="1"/>
  <c r="M232" i="9" s="1"/>
  <c r="N232" i="10" s="1"/>
  <c r="J254" i="9"/>
  <c r="K254" i="9" s="1"/>
  <c r="M254" i="9" s="1"/>
  <c r="N254" i="10" s="1"/>
  <c r="J28" i="9"/>
  <c r="K28" i="9" s="1"/>
  <c r="M28" i="9" s="1"/>
  <c r="N28" i="10" s="1"/>
  <c r="J100" i="9"/>
  <c r="K100" i="9" s="1"/>
  <c r="M100" i="9" s="1"/>
  <c r="J163" i="9"/>
  <c r="K163" i="9" s="1"/>
  <c r="M163" i="9" s="1"/>
  <c r="J262" i="9"/>
  <c r="K262" i="9" s="1"/>
  <c r="M262" i="9" s="1"/>
  <c r="J266" i="9"/>
  <c r="K266" i="9" s="1"/>
  <c r="M266" i="9" s="1"/>
  <c r="N266" i="10" s="1"/>
  <c r="J319" i="9"/>
  <c r="K319" i="9" s="1"/>
  <c r="M319" i="9" s="1"/>
  <c r="J349" i="9"/>
  <c r="K349" i="9" s="1"/>
  <c r="M349" i="9" s="1"/>
  <c r="N349" i="10" s="1"/>
  <c r="J353" i="9"/>
  <c r="K353" i="9" s="1"/>
  <c r="M353" i="9" s="1"/>
  <c r="J357" i="9"/>
  <c r="K357" i="9" s="1"/>
  <c r="M357" i="9" s="1"/>
  <c r="N357" i="10" s="1"/>
  <c r="J108" i="9"/>
  <c r="K108" i="9" s="1"/>
  <c r="M108" i="9" s="1"/>
  <c r="N108" i="10" s="1"/>
  <c r="J148" i="9"/>
  <c r="K148" i="9" s="1"/>
  <c r="M148" i="9" s="1"/>
  <c r="N148" i="10" s="1"/>
  <c r="J209" i="9"/>
  <c r="K209" i="9" s="1"/>
  <c r="M209" i="9" s="1"/>
  <c r="N209" i="10" s="1"/>
  <c r="J217" i="9"/>
  <c r="K217" i="9" s="1"/>
  <c r="M217" i="9" s="1"/>
  <c r="N217" i="10" s="1"/>
  <c r="J257" i="9"/>
  <c r="K257" i="9" s="1"/>
  <c r="M257" i="9" s="1"/>
  <c r="J261" i="9"/>
  <c r="K261" i="9" s="1"/>
  <c r="M261" i="9" s="1"/>
  <c r="N261" i="10" s="1"/>
  <c r="J288" i="9"/>
  <c r="K288" i="9" s="1"/>
  <c r="M288" i="9" s="1"/>
  <c r="N288" i="10" s="1"/>
  <c r="J292" i="9"/>
  <c r="K292" i="9" s="1"/>
  <c r="M292" i="9" s="1"/>
  <c r="N292" i="10" s="1"/>
  <c r="J298" i="9"/>
  <c r="K298" i="9" s="1"/>
  <c r="M298" i="9" s="1"/>
  <c r="J302" i="9"/>
  <c r="K302" i="9" s="1"/>
  <c r="M302" i="9" s="1"/>
  <c r="J304" i="9"/>
  <c r="K304" i="9" s="1"/>
  <c r="M304" i="9" s="1"/>
  <c r="J306" i="9"/>
  <c r="K306" i="9" s="1"/>
  <c r="M306" i="9" s="1"/>
  <c r="N306" i="10" s="1"/>
  <c r="J308" i="9"/>
  <c r="K308" i="9" s="1"/>
  <c r="M308" i="9" s="1"/>
  <c r="O308" i="9" s="1"/>
  <c r="J310" i="9"/>
  <c r="K310" i="9" s="1"/>
  <c r="M310" i="9" s="1"/>
  <c r="N310" i="10" s="1"/>
  <c r="J338" i="9"/>
  <c r="K338" i="9" s="1"/>
  <c r="M338" i="9" s="1"/>
  <c r="J340" i="9"/>
  <c r="K340" i="9" s="1"/>
  <c r="M340" i="9" s="1"/>
  <c r="J342" i="9"/>
  <c r="K342" i="9" s="1"/>
  <c r="M342" i="9" s="1"/>
  <c r="N342" i="10" s="1"/>
  <c r="J344" i="9"/>
  <c r="K344" i="9" s="1"/>
  <c r="M344" i="9" s="1"/>
  <c r="N344" i="10" s="1"/>
  <c r="J346" i="9"/>
  <c r="K346" i="9" s="1"/>
  <c r="M346" i="9" s="1"/>
  <c r="N346" i="10" s="1"/>
  <c r="J348" i="9"/>
  <c r="K348" i="9" s="1"/>
  <c r="M348" i="9" s="1"/>
  <c r="N348" i="10" s="1"/>
  <c r="J352" i="9"/>
  <c r="K352" i="9" s="1"/>
  <c r="M352" i="9" s="1"/>
  <c r="J356" i="9"/>
  <c r="K356" i="9" s="1"/>
  <c r="M356" i="9" s="1"/>
  <c r="N356" i="10" s="1"/>
  <c r="J12" i="9"/>
  <c r="K12" i="9" s="1"/>
  <c r="M12" i="9" s="1"/>
  <c r="N12" i="10" s="1"/>
  <c r="J76" i="9"/>
  <c r="K76" i="9" s="1"/>
  <c r="M76" i="9" s="1"/>
  <c r="J213" i="9"/>
  <c r="K213" i="9" s="1"/>
  <c r="M213" i="9" s="1"/>
  <c r="J258" i="9"/>
  <c r="K258" i="9" s="1"/>
  <c r="M258" i="9" s="1"/>
  <c r="N258" i="10" s="1"/>
  <c r="J289" i="9"/>
  <c r="K289" i="9" s="1"/>
  <c r="M289" i="9" s="1"/>
  <c r="N289" i="10" s="1"/>
  <c r="J293" i="9"/>
  <c r="K293" i="9" s="1"/>
  <c r="M293" i="9" s="1"/>
  <c r="N293" i="10" s="1"/>
  <c r="J297" i="9"/>
  <c r="K297" i="9" s="1"/>
  <c r="M297" i="9" s="1"/>
  <c r="N297" i="10" s="1"/>
  <c r="J301" i="9"/>
  <c r="K301" i="9" s="1"/>
  <c r="M301" i="9" s="1"/>
  <c r="N301" i="10" s="1"/>
  <c r="J303" i="9"/>
  <c r="K303" i="9" s="1"/>
  <c r="M303" i="9" s="1"/>
  <c r="J305" i="9"/>
  <c r="K305" i="9" s="1"/>
  <c r="M305" i="9" s="1"/>
  <c r="N305" i="10" s="1"/>
  <c r="J307" i="9"/>
  <c r="K307" i="9" s="1"/>
  <c r="M307" i="9" s="1"/>
  <c r="J309" i="9"/>
  <c r="K309" i="9" s="1"/>
  <c r="M309" i="9" s="1"/>
  <c r="N309" i="10" s="1"/>
  <c r="J339" i="9"/>
  <c r="K339" i="9" s="1"/>
  <c r="M339" i="9" s="1"/>
  <c r="N339" i="10" s="1"/>
  <c r="J341" i="9"/>
  <c r="K341" i="9" s="1"/>
  <c r="M341" i="9" s="1"/>
  <c r="N341" i="10" s="1"/>
  <c r="J343" i="9"/>
  <c r="K343" i="9" s="1"/>
  <c r="M343" i="9" s="1"/>
  <c r="J345" i="9"/>
  <c r="K345" i="9" s="1"/>
  <c r="M345" i="9" s="1"/>
  <c r="N345" i="10" s="1"/>
  <c r="J347" i="9"/>
  <c r="K347" i="9" s="1"/>
  <c r="M347" i="9" s="1"/>
  <c r="J350" i="9"/>
  <c r="K350" i="9" s="1"/>
  <c r="M350" i="9" s="1"/>
  <c r="N350" i="10" s="1"/>
  <c r="J354" i="9"/>
  <c r="K354" i="9" s="1"/>
  <c r="M354" i="9" s="1"/>
  <c r="J159" i="9"/>
  <c r="K159" i="9" s="1"/>
  <c r="M159" i="9" s="1"/>
  <c r="N159" i="10" s="1"/>
  <c r="J263" i="9"/>
  <c r="K263" i="9" s="1"/>
  <c r="M263" i="9" s="1"/>
  <c r="N263" i="10" s="1"/>
  <c r="J267" i="9"/>
  <c r="K267" i="9" s="1"/>
  <c r="M267" i="9" s="1"/>
  <c r="N267" i="10" s="1"/>
  <c r="J320" i="9"/>
  <c r="K320" i="9" s="1"/>
  <c r="M320" i="9" s="1"/>
  <c r="N320" i="10" s="1"/>
  <c r="J351" i="9"/>
  <c r="K351" i="9" s="1"/>
  <c r="M351" i="9" s="1"/>
  <c r="J355" i="9"/>
  <c r="K355" i="9" s="1"/>
  <c r="M355" i="9" s="1"/>
  <c r="J359" i="9"/>
  <c r="K359" i="9" s="1"/>
  <c r="M359" i="9" s="1"/>
  <c r="N359" i="10" s="1"/>
  <c r="J358" i="9"/>
  <c r="K358" i="9" s="1"/>
  <c r="M358" i="9" s="1"/>
  <c r="N282" i="9"/>
  <c r="N260" i="9"/>
  <c r="N29" i="9"/>
  <c r="N9" i="9"/>
  <c r="N347" i="9"/>
  <c r="N311" i="9"/>
  <c r="N290" i="9"/>
  <c r="N287" i="9"/>
  <c r="N190" i="9"/>
  <c r="N242" i="9"/>
  <c r="N90" i="9"/>
  <c r="N138" i="9"/>
  <c r="N111" i="9"/>
  <c r="N84" i="9"/>
  <c r="N80" i="9"/>
  <c r="N283" i="9"/>
  <c r="N123" i="9"/>
  <c r="N141" i="9"/>
  <c r="N57" i="9"/>
  <c r="N344" i="9"/>
  <c r="N310" i="9"/>
  <c r="N284" i="9"/>
  <c r="N281" i="9"/>
  <c r="N183" i="9"/>
  <c r="N240" i="9"/>
  <c r="N54" i="9"/>
  <c r="N133" i="9"/>
  <c r="N108" i="9"/>
  <c r="N77" i="9"/>
  <c r="N78" i="9"/>
  <c r="N335" i="9"/>
  <c r="N184" i="9"/>
  <c r="N102" i="9"/>
  <c r="N69" i="9"/>
  <c r="N203" i="9"/>
  <c r="N338" i="9"/>
  <c r="N304" i="9"/>
  <c r="N300" i="9"/>
  <c r="N207" i="9"/>
  <c r="N253" i="9"/>
  <c r="N131" i="9"/>
  <c r="N149" i="9"/>
  <c r="N118" i="9"/>
  <c r="N93" i="9"/>
  <c r="N11" i="9"/>
  <c r="N306" i="9"/>
  <c r="N341" i="9"/>
  <c r="N259" i="9"/>
  <c r="N305" i="9"/>
  <c r="N346" i="9"/>
  <c r="N279" i="9"/>
  <c r="N333" i="9"/>
  <c r="N269" i="9"/>
  <c r="N210" i="9"/>
  <c r="N173" i="9"/>
  <c r="N206" i="9"/>
  <c r="N235" i="9"/>
  <c r="N172" i="9"/>
  <c r="N42" i="9"/>
  <c r="N187" i="9"/>
  <c r="N129" i="9"/>
  <c r="N146" i="9"/>
  <c r="N107" i="9"/>
  <c r="N62" i="9"/>
  <c r="N75" i="9"/>
  <c r="N34" i="9"/>
  <c r="N65" i="9"/>
  <c r="N339" i="9"/>
  <c r="N349" i="9"/>
  <c r="N278" i="9"/>
  <c r="N318" i="9"/>
  <c r="N192" i="9"/>
  <c r="N294" i="9"/>
  <c r="N353" i="9"/>
  <c r="N289" i="9"/>
  <c r="N219" i="9"/>
  <c r="N196" i="9"/>
  <c r="N217" i="9"/>
  <c r="N244" i="9"/>
  <c r="N186" i="9"/>
  <c r="N92" i="9"/>
  <c r="N36" i="9"/>
  <c r="N139" i="9"/>
  <c r="N152" i="9"/>
  <c r="N113" i="9"/>
  <c r="N79" i="9"/>
  <c r="N86" i="9"/>
  <c r="N41" i="9"/>
  <c r="N82" i="9"/>
  <c r="N292" i="9"/>
  <c r="N201" i="9"/>
  <c r="N110" i="9"/>
  <c r="N363" i="9"/>
  <c r="N316" i="9"/>
  <c r="N272" i="9"/>
  <c r="N238" i="9"/>
  <c r="N249" i="9"/>
  <c r="N254" i="9"/>
  <c r="N211" i="9"/>
  <c r="N136" i="9"/>
  <c r="N74" i="9"/>
  <c r="N87" i="9"/>
  <c r="N59" i="9"/>
  <c r="N35" i="9"/>
  <c r="N299" i="9"/>
  <c r="N247" i="9"/>
  <c r="N103" i="9"/>
  <c r="N362" i="9"/>
  <c r="N308" i="9"/>
  <c r="N270" i="9"/>
  <c r="N221" i="9"/>
  <c r="N245" i="9"/>
  <c r="N248" i="9"/>
  <c r="N209" i="9"/>
  <c r="N130" i="9"/>
  <c r="N72" i="9"/>
  <c r="N85" i="9"/>
  <c r="N56" i="9"/>
  <c r="N23" i="9"/>
  <c r="N332" i="9"/>
  <c r="N228" i="9"/>
  <c r="N145" i="9"/>
  <c r="N28" i="9"/>
  <c r="N334" i="9"/>
  <c r="N285" i="9"/>
  <c r="N271" i="9"/>
  <c r="N262" i="9"/>
  <c r="N160" i="9"/>
  <c r="N232" i="9"/>
  <c r="N31" i="9"/>
  <c r="N114" i="9"/>
  <c r="N105" i="9"/>
  <c r="N71" i="9"/>
  <c r="N61" i="9"/>
  <c r="N276" i="9"/>
  <c r="N323" i="9"/>
  <c r="N226" i="9"/>
  <c r="N280" i="9"/>
  <c r="N329" i="9"/>
  <c r="N255" i="9"/>
  <c r="N322" i="9"/>
  <c r="N257" i="9"/>
  <c r="N174" i="9"/>
  <c r="N104" i="9"/>
  <c r="N182" i="9"/>
  <c r="N220" i="9"/>
  <c r="N156" i="9"/>
  <c r="N18" i="9"/>
  <c r="N171" i="9"/>
  <c r="N97" i="9"/>
  <c r="N134" i="9"/>
  <c r="N100" i="9"/>
  <c r="N49" i="9"/>
  <c r="N67" i="9"/>
  <c r="N25" i="9"/>
  <c r="N50" i="9"/>
  <c r="N301" i="9"/>
  <c r="N336" i="9"/>
  <c r="N250" i="9"/>
  <c r="N296" i="9"/>
  <c r="N340" i="9"/>
  <c r="N274" i="9"/>
  <c r="N327" i="9"/>
  <c r="N263" i="9"/>
  <c r="N205" i="9"/>
  <c r="N166" i="9"/>
  <c r="N200" i="9"/>
  <c r="N234" i="9"/>
  <c r="N170" i="9"/>
  <c r="N33" i="9"/>
  <c r="N185" i="9"/>
  <c r="N127" i="9"/>
  <c r="N144" i="9"/>
  <c r="N106" i="9"/>
  <c r="N58" i="9"/>
  <c r="N73" i="9"/>
  <c r="N32" i="9"/>
  <c r="N63" i="9"/>
  <c r="N216" i="9"/>
  <c r="N189" i="9"/>
  <c r="N116" i="9"/>
  <c r="N331" i="9"/>
  <c r="N275" i="9"/>
  <c r="N168" i="9"/>
  <c r="N351" i="9"/>
  <c r="N218" i="9"/>
  <c r="N215" i="9"/>
  <c r="N179" i="9"/>
  <c r="N12" i="9"/>
  <c r="N150" i="9"/>
  <c r="N66" i="9"/>
  <c r="N39" i="9"/>
  <c r="N359" i="9"/>
  <c r="N324" i="9"/>
  <c r="N128" i="9"/>
  <c r="N91" i="9"/>
  <c r="N309" i="9"/>
  <c r="N267" i="9"/>
  <c r="N350" i="9"/>
  <c r="N345" i="9"/>
  <c r="N214" i="9"/>
  <c r="N212" i="9"/>
  <c r="N177" i="9"/>
  <c r="N194" i="9"/>
  <c r="N148" i="9"/>
  <c r="N64" i="9"/>
  <c r="N37" i="9"/>
  <c r="N352" i="9"/>
  <c r="N357" i="9"/>
  <c r="N222" i="9"/>
  <c r="N38" i="9"/>
  <c r="N356" i="9"/>
  <c r="N295" i="9"/>
  <c r="N225" i="9"/>
  <c r="N142" i="9"/>
  <c r="N233" i="9"/>
  <c r="N236" i="9"/>
  <c r="N195" i="9"/>
  <c r="N117" i="9"/>
  <c r="N46" i="9"/>
  <c r="N24" i="9"/>
  <c r="N47" i="9"/>
  <c r="N360" i="9"/>
  <c r="N261" i="9"/>
  <c r="N303" i="9"/>
  <c r="N348" i="9"/>
  <c r="N264" i="9"/>
  <c r="N313" i="9"/>
  <c r="N181" i="9"/>
  <c r="N312" i="9"/>
  <c r="N241" i="9"/>
  <c r="N109" i="9"/>
  <c r="N243" i="9"/>
  <c r="N40" i="9"/>
  <c r="N204" i="9"/>
  <c r="N137" i="9"/>
  <c r="N125" i="9"/>
  <c r="N155" i="9"/>
  <c r="N70" i="9"/>
  <c r="N122" i="9"/>
  <c r="N83" i="9"/>
  <c r="N98" i="9"/>
  <c r="N55" i="9"/>
  <c r="N15" i="9"/>
  <c r="N21" i="9"/>
  <c r="N273" i="9"/>
  <c r="N319" i="9"/>
  <c r="N208" i="9"/>
  <c r="N277" i="9"/>
  <c r="N325" i="9"/>
  <c r="N251" i="9"/>
  <c r="N320" i="9"/>
  <c r="N252" i="9"/>
  <c r="N167" i="9"/>
  <c r="N256" i="9"/>
  <c r="N176" i="9"/>
  <c r="N213" i="9"/>
  <c r="N154" i="9"/>
  <c r="N10" i="9"/>
  <c r="N169" i="9"/>
  <c r="N76" i="9"/>
  <c r="N132" i="9"/>
  <c r="N95" i="9"/>
  <c r="N27" i="9"/>
  <c r="N60" i="9"/>
  <c r="N20" i="9"/>
  <c r="N48" i="9"/>
  <c r="N266" i="9"/>
  <c r="N193" i="9"/>
  <c r="N51" i="9"/>
  <c r="N268" i="9"/>
  <c r="N158" i="9"/>
  <c r="N321" i="9"/>
  <c r="N315" i="9"/>
  <c r="N157" i="9"/>
  <c r="N165" i="9"/>
  <c r="N151" i="9"/>
  <c r="N164" i="9"/>
  <c r="N126" i="9"/>
  <c r="N22" i="9"/>
  <c r="N19" i="9"/>
  <c r="N229" i="9"/>
  <c r="N227" i="9"/>
  <c r="N178" i="9"/>
  <c r="N45" i="9"/>
  <c r="N265" i="9"/>
  <c r="N354" i="9"/>
  <c r="N317" i="9"/>
  <c r="N314" i="9"/>
  <c r="N119" i="9"/>
  <c r="N159" i="9"/>
  <c r="N147" i="9"/>
  <c r="N162" i="9"/>
  <c r="N124" i="9"/>
  <c r="N101" i="9"/>
  <c r="N17" i="9"/>
  <c r="N328" i="9"/>
  <c r="N293" i="9"/>
  <c r="N161" i="9"/>
  <c r="N88" i="9"/>
  <c r="N286" i="9"/>
  <c r="N231" i="9"/>
  <c r="N337" i="9"/>
  <c r="N326" i="9"/>
  <c r="N191" i="9"/>
  <c r="N197" i="9"/>
  <c r="N163" i="9"/>
  <c r="N180" i="9"/>
  <c r="N143" i="9"/>
  <c r="N52" i="9"/>
  <c r="N30" i="9"/>
  <c r="N342" i="9"/>
  <c r="N358" i="9"/>
  <c r="N288" i="9"/>
  <c r="N330" i="9"/>
  <c r="N199" i="9"/>
  <c r="N298" i="9"/>
  <c r="N355" i="9"/>
  <c r="N291" i="9"/>
  <c r="N224" i="9"/>
  <c r="N198" i="9"/>
  <c r="N223" i="9"/>
  <c r="N246" i="9"/>
  <c r="N188" i="9"/>
  <c r="N112" i="9"/>
  <c r="N44" i="9"/>
  <c r="N140" i="9"/>
  <c r="N14" i="9"/>
  <c r="N115" i="9"/>
  <c r="N81" i="9"/>
  <c r="N89" i="9"/>
  <c r="N43" i="9"/>
  <c r="N99" i="9"/>
  <c r="N361" i="9"/>
  <c r="N230" i="9"/>
  <c r="N297" i="9"/>
  <c r="N343" i="9"/>
  <c r="N258" i="9"/>
  <c r="N307" i="9"/>
  <c r="N175" i="9"/>
  <c r="N302" i="9"/>
  <c r="N237" i="9"/>
  <c r="N94" i="9"/>
  <c r="N239" i="9"/>
  <c r="N16" i="9"/>
  <c r="N202" i="9"/>
  <c r="N135" i="9"/>
  <c r="N121" i="9"/>
  <c r="N153" i="9"/>
  <c r="N68" i="9"/>
  <c r="N120" i="9"/>
  <c r="N26" i="9"/>
  <c r="N96" i="9"/>
  <c r="N53" i="9"/>
  <c r="N13" i="9"/>
  <c r="J37" i="7"/>
  <c r="K37" i="7" s="1"/>
  <c r="M37" i="7" s="1"/>
  <c r="J15" i="7"/>
  <c r="K15" i="7" s="1"/>
  <c r="M15" i="7" s="1"/>
  <c r="N15" i="8" s="1"/>
  <c r="O15" i="8" s="1"/>
  <c r="J35" i="7"/>
  <c r="K35" i="7" s="1"/>
  <c r="M35" i="7" s="1"/>
  <c r="J13" i="7"/>
  <c r="K13" i="7" s="1"/>
  <c r="M13" i="7" s="1"/>
  <c r="N13" i="8" s="1"/>
  <c r="O13" i="8" s="1"/>
  <c r="J34" i="7"/>
  <c r="K34" i="7" s="1"/>
  <c r="M34" i="7" s="1"/>
  <c r="J16" i="7"/>
  <c r="K16" i="7" s="1"/>
  <c r="M16" i="7" s="1"/>
  <c r="O16" i="7" s="1"/>
  <c r="J12" i="7"/>
  <c r="K12" i="7" s="1"/>
  <c r="M12" i="7" s="1"/>
  <c r="J11" i="7"/>
  <c r="K11" i="7" s="1"/>
  <c r="M11" i="7" s="1"/>
  <c r="N11" i="8" s="1"/>
  <c r="O11" i="8" s="1"/>
  <c r="J40" i="7"/>
  <c r="K40" i="7" s="1"/>
  <c r="M40" i="7" s="1"/>
  <c r="O40" i="7" s="1"/>
  <c r="J36" i="7"/>
  <c r="K36" i="7" s="1"/>
  <c r="M36" i="7" s="1"/>
  <c r="N36" i="8" s="1"/>
  <c r="O36" i="8" s="1"/>
  <c r="J32" i="7"/>
  <c r="K32" i="7" s="1"/>
  <c r="M32" i="7" s="1"/>
  <c r="N32" i="8" s="1"/>
  <c r="O32" i="8" s="1"/>
  <c r="J14" i="7"/>
  <c r="K14" i="7" s="1"/>
  <c r="M14" i="7" s="1"/>
  <c r="O14" i="7" s="1"/>
  <c r="N361" i="7"/>
  <c r="O361" i="7" s="1"/>
  <c r="N22" i="7"/>
  <c r="O22" i="7" s="1"/>
  <c r="N89" i="7"/>
  <c r="N273" i="7"/>
  <c r="O273" i="7" s="1"/>
  <c r="N327" i="7"/>
  <c r="O327" i="7" s="1"/>
  <c r="N187" i="7"/>
  <c r="O187" i="7" s="1"/>
  <c r="N301" i="7"/>
  <c r="O301" i="7" s="1"/>
  <c r="N174" i="7"/>
  <c r="O174" i="7" s="1"/>
  <c r="N171" i="7"/>
  <c r="N145" i="7"/>
  <c r="O145" i="7" s="1"/>
  <c r="N163" i="7"/>
  <c r="N363" i="7"/>
  <c r="O363" i="7" s="1"/>
  <c r="N42" i="7"/>
  <c r="N166" i="7"/>
  <c r="O166" i="7" s="1"/>
  <c r="N223" i="7"/>
  <c r="O223" i="7" s="1"/>
  <c r="N120" i="7"/>
  <c r="N231" i="7"/>
  <c r="N207" i="7"/>
  <c r="O207" i="7" s="1"/>
  <c r="N280" i="7"/>
  <c r="O280" i="7" s="1"/>
  <c r="N314" i="7"/>
  <c r="O314" i="7" s="1"/>
  <c r="N176" i="7"/>
  <c r="O176" i="7" s="1"/>
  <c r="N312" i="7"/>
  <c r="O312" i="7" s="1"/>
  <c r="N109" i="7"/>
  <c r="O109" i="7" s="1"/>
  <c r="N125" i="7"/>
  <c r="N189" i="7"/>
  <c r="O189" i="7" s="1"/>
  <c r="N190" i="7"/>
  <c r="O190" i="7" s="1"/>
  <c r="N193" i="7"/>
  <c r="N271" i="7"/>
  <c r="N101" i="7"/>
  <c r="N123" i="7"/>
  <c r="O123" i="7" s="1"/>
  <c r="N341" i="7"/>
  <c r="O341" i="7" s="1"/>
  <c r="N71" i="7"/>
  <c r="N206" i="7"/>
  <c r="N340" i="7"/>
  <c r="O340" i="7" s="1"/>
  <c r="N119" i="7"/>
  <c r="N288" i="7"/>
  <c r="O288" i="7" s="1"/>
  <c r="N102" i="7"/>
  <c r="N322" i="7"/>
  <c r="O322" i="7" s="1"/>
  <c r="N115" i="7"/>
  <c r="N31" i="7"/>
  <c r="N326" i="7"/>
  <c r="O326" i="7" s="1"/>
  <c r="N58" i="7"/>
  <c r="O58" i="7" s="1"/>
  <c r="N313" i="7"/>
  <c r="O313" i="7" s="1"/>
  <c r="N164" i="7"/>
  <c r="N53" i="7"/>
  <c r="N266" i="7"/>
  <c r="O266" i="7" s="1"/>
  <c r="N85" i="7"/>
  <c r="N64" i="7"/>
  <c r="N169" i="7"/>
  <c r="N245" i="7"/>
  <c r="N196" i="7"/>
  <c r="O196" i="7" s="1"/>
  <c r="N52" i="7"/>
  <c r="O52" i="7" s="1"/>
  <c r="N39" i="7"/>
  <c r="O39" i="7" s="1"/>
  <c r="N317" i="7"/>
  <c r="O317" i="7" s="1"/>
  <c r="N303" i="7"/>
  <c r="O303" i="7" s="1"/>
  <c r="N97" i="7"/>
  <c r="N247" i="7"/>
  <c r="O247" i="7" s="1"/>
  <c r="N198" i="7"/>
  <c r="O198" i="7" s="1"/>
  <c r="N113" i="7"/>
  <c r="O113" i="7" s="1"/>
  <c r="N61" i="7"/>
  <c r="O61" i="7" s="1"/>
  <c r="N143" i="7"/>
  <c r="N13" i="7"/>
  <c r="N133" i="7"/>
  <c r="N252" i="7"/>
  <c r="O252" i="7" s="1"/>
  <c r="N265" i="7"/>
  <c r="N212" i="7"/>
  <c r="O212" i="7" s="1"/>
  <c r="N204" i="7"/>
  <c r="N225" i="7"/>
  <c r="O225" i="7" s="1"/>
  <c r="N92" i="7"/>
  <c r="N91" i="7"/>
  <c r="O91" i="7" s="1"/>
  <c r="N240" i="7"/>
  <c r="O240" i="7" s="1"/>
  <c r="N112" i="7"/>
  <c r="N150" i="7"/>
  <c r="O150" i="7" s="1"/>
  <c r="N310" i="7"/>
  <c r="O310" i="7" s="1"/>
  <c r="N358" i="7"/>
  <c r="O358" i="7" s="1"/>
  <c r="N336" i="7"/>
  <c r="O336" i="7" s="1"/>
  <c r="N162" i="7"/>
  <c r="O162" i="7" s="1"/>
  <c r="N278" i="7"/>
  <c r="O278" i="7" s="1"/>
  <c r="N243" i="7"/>
  <c r="O243" i="7" s="1"/>
  <c r="N186" i="7"/>
  <c r="O186" i="7" s="1"/>
  <c r="N139" i="7"/>
  <c r="N35" i="7"/>
  <c r="N55" i="7"/>
  <c r="N195" i="7"/>
  <c r="N279" i="7"/>
  <c r="O279" i="7" s="1"/>
  <c r="N293" i="7"/>
  <c r="O293" i="7" s="1"/>
  <c r="N262" i="7"/>
  <c r="O262" i="7" s="1"/>
  <c r="N347" i="7"/>
  <c r="O347" i="7" s="1"/>
  <c r="N295" i="7"/>
  <c r="O295" i="7" s="1"/>
  <c r="N290" i="7"/>
  <c r="O290" i="7" s="1"/>
  <c r="N238" i="7"/>
  <c r="O238" i="7" s="1"/>
  <c r="N144" i="7"/>
  <c r="O144" i="7" s="1"/>
  <c r="N117" i="7"/>
  <c r="O117" i="7" s="1"/>
  <c r="N248" i="7"/>
  <c r="O248" i="7" s="1"/>
  <c r="N191" i="7"/>
  <c r="O191" i="7" s="1"/>
  <c r="N183" i="7"/>
  <c r="N185" i="7"/>
  <c r="O185" i="7" s="1"/>
  <c r="N170" i="7"/>
  <c r="O170" i="7" s="1"/>
  <c r="N263" i="7"/>
  <c r="N353" i="7"/>
  <c r="O353" i="7" s="1"/>
  <c r="N17" i="7"/>
  <c r="N224" i="7"/>
  <c r="O224" i="7" s="1"/>
  <c r="N258" i="7"/>
  <c r="O258" i="7" s="1"/>
  <c r="N152" i="7"/>
  <c r="O152" i="7" s="1"/>
  <c r="N211" i="7"/>
  <c r="O211" i="7" s="1"/>
  <c r="N69" i="7"/>
  <c r="O69" i="7" s="1"/>
  <c r="N137" i="7"/>
  <c r="O137" i="7" s="1"/>
  <c r="N28" i="7"/>
  <c r="N216" i="7"/>
  <c r="N254" i="7"/>
  <c r="O254" i="7" s="1"/>
  <c r="N99" i="7"/>
  <c r="N274" i="7"/>
  <c r="O274" i="7" s="1"/>
  <c r="N154" i="7"/>
  <c r="O154" i="7" s="1"/>
  <c r="N88" i="7"/>
  <c r="O88" i="7" s="1"/>
  <c r="N108" i="7"/>
  <c r="N76" i="7"/>
  <c r="N75" i="7"/>
  <c r="N236" i="7"/>
  <c r="O236" i="7" s="1"/>
  <c r="N66" i="7"/>
  <c r="O66" i="7" s="1"/>
  <c r="N106" i="7"/>
  <c r="N306" i="7"/>
  <c r="O306" i="7" s="1"/>
  <c r="N47" i="7"/>
  <c r="N157" i="7"/>
  <c r="N275" i="7"/>
  <c r="O275" i="7" s="1"/>
  <c r="N324" i="7"/>
  <c r="O324" i="7" s="1"/>
  <c r="N20" i="7"/>
  <c r="O20" i="7" s="1"/>
  <c r="N259" i="7"/>
  <c r="O259" i="7" s="1"/>
  <c r="N118" i="7"/>
  <c r="N49" i="7"/>
  <c r="N214" i="7"/>
  <c r="O214" i="7" s="1"/>
  <c r="N276" i="7"/>
  <c r="O276" i="7" s="1"/>
  <c r="N96" i="7"/>
  <c r="O96" i="7" s="1"/>
  <c r="N161" i="7"/>
  <c r="N37" i="7"/>
  <c r="N84" i="7"/>
  <c r="N320" i="7"/>
  <c r="O320" i="7" s="1"/>
  <c r="N62" i="7"/>
  <c r="O62" i="7" s="1"/>
  <c r="N50" i="7"/>
  <c r="O50" i="7" s="1"/>
  <c r="N307" i="7"/>
  <c r="O307" i="7" s="1"/>
  <c r="N296" i="7"/>
  <c r="O296" i="7" s="1"/>
  <c r="N48" i="7"/>
  <c r="O48" i="7" s="1"/>
  <c r="N284" i="7"/>
  <c r="O284" i="7" s="1"/>
  <c r="N249" i="7"/>
  <c r="N200" i="7"/>
  <c r="N121" i="7"/>
  <c r="O121" i="7" s="1"/>
  <c r="N65" i="7"/>
  <c r="O65" i="7" s="1"/>
  <c r="N19" i="7"/>
  <c r="N46" i="7"/>
  <c r="N251" i="7"/>
  <c r="O251" i="7" s="1"/>
  <c r="N235" i="7"/>
  <c r="O235" i="7" s="1"/>
  <c r="N70" i="7"/>
  <c r="N181" i="7"/>
  <c r="O181" i="7" s="1"/>
  <c r="N72" i="7"/>
  <c r="N140" i="7"/>
  <c r="O140" i="7" s="1"/>
  <c r="N44" i="7"/>
  <c r="O44" i="7" s="1"/>
  <c r="N244" i="7"/>
  <c r="O244" i="7" s="1"/>
  <c r="N165" i="7"/>
  <c r="N168" i="7"/>
  <c r="O168" i="7" s="1"/>
  <c r="N167" i="7"/>
  <c r="N155" i="7"/>
  <c r="N15" i="7"/>
  <c r="N63" i="7"/>
  <c r="O63" i="7" s="1"/>
  <c r="N199" i="7"/>
  <c r="N283" i="7"/>
  <c r="O283" i="7" s="1"/>
  <c r="N87" i="7"/>
  <c r="O87" i="7" s="1"/>
  <c r="N292" i="7"/>
  <c r="O292" i="7" s="1"/>
  <c r="N350" i="7"/>
  <c r="O350" i="7" s="1"/>
  <c r="N111" i="7"/>
  <c r="O111" i="7" s="1"/>
  <c r="N10" i="7"/>
  <c r="N23" i="7"/>
  <c r="N34" i="7"/>
  <c r="N24" i="7"/>
  <c r="N27" i="7"/>
  <c r="O27" i="7" s="1"/>
  <c r="N38" i="7"/>
  <c r="N21" i="7"/>
  <c r="N32" i="7"/>
  <c r="N107" i="7"/>
  <c r="N11" i="7"/>
  <c r="N25" i="7"/>
  <c r="O25" i="7" s="1"/>
  <c r="N36" i="7"/>
  <c r="N8" i="7"/>
  <c r="J33" i="5"/>
  <c r="K33" i="5" s="1"/>
  <c r="M33" i="5" s="1"/>
  <c r="O33" i="5" s="1"/>
  <c r="J34" i="5"/>
  <c r="K34" i="5" s="1"/>
  <c r="M34" i="5" s="1"/>
  <c r="J35" i="5"/>
  <c r="K35" i="5" s="1"/>
  <c r="M35" i="5" s="1"/>
  <c r="O35" i="5" s="1"/>
  <c r="J36" i="5"/>
  <c r="K36" i="5" s="1"/>
  <c r="M36" i="5" s="1"/>
  <c r="N36" i="6" s="1"/>
  <c r="O36" i="6" s="1"/>
  <c r="J37" i="5"/>
  <c r="K37" i="5" s="1"/>
  <c r="M37" i="5" s="1"/>
  <c r="O37" i="5" s="1"/>
  <c r="J38" i="5"/>
  <c r="K38" i="5" s="1"/>
  <c r="M38" i="5" s="1"/>
  <c r="J39" i="5"/>
  <c r="K39" i="5" s="1"/>
  <c r="M39" i="5" s="1"/>
  <c r="O39" i="5" s="1"/>
  <c r="J40" i="5"/>
  <c r="K40" i="5" s="1"/>
  <c r="M40" i="5" s="1"/>
  <c r="J41" i="5"/>
  <c r="K41" i="5" s="1"/>
  <c r="M41" i="5" s="1"/>
  <c r="N41" i="6" s="1"/>
  <c r="O41" i="6" s="1"/>
  <c r="J42" i="5"/>
  <c r="K42" i="5" s="1"/>
  <c r="M42" i="5" s="1"/>
  <c r="N42" i="6" s="1"/>
  <c r="O42" i="6" s="1"/>
  <c r="J43" i="5"/>
  <c r="K43" i="5" s="1"/>
  <c r="M43" i="5" s="1"/>
  <c r="N43" i="6" s="1"/>
  <c r="O43" i="6" s="1"/>
  <c r="J44" i="5"/>
  <c r="K44" i="5" s="1"/>
  <c r="M44" i="5" s="1"/>
  <c r="J45" i="5"/>
  <c r="K45" i="5" s="1"/>
  <c r="M45" i="5" s="1"/>
  <c r="N45" i="6" s="1"/>
  <c r="O45" i="6" s="1"/>
  <c r="J65" i="5"/>
  <c r="K65" i="5" s="1"/>
  <c r="M65" i="5" s="1"/>
  <c r="J66" i="5"/>
  <c r="K66" i="5" s="1"/>
  <c r="M66" i="5" s="1"/>
  <c r="N66" i="6" s="1"/>
  <c r="O66" i="6" s="1"/>
  <c r="J67" i="5"/>
  <c r="K67" i="5" s="1"/>
  <c r="M67" i="5" s="1"/>
  <c r="J68" i="5"/>
  <c r="K68" i="5" s="1"/>
  <c r="M68" i="5" s="1"/>
  <c r="O68" i="5" s="1"/>
  <c r="J69" i="5"/>
  <c r="K69" i="5" s="1"/>
  <c r="M69" i="5" s="1"/>
  <c r="N69" i="6" s="1"/>
  <c r="O69" i="6" s="1"/>
  <c r="J70" i="5"/>
  <c r="K70" i="5" s="1"/>
  <c r="M70" i="5" s="1"/>
  <c r="O70" i="5" s="1"/>
  <c r="J71" i="5"/>
  <c r="K71" i="5" s="1"/>
  <c r="M71" i="5" s="1"/>
  <c r="J72" i="5"/>
  <c r="K72" i="5" s="1"/>
  <c r="M72" i="5" s="1"/>
  <c r="J89" i="5"/>
  <c r="K89" i="5" s="1"/>
  <c r="M89" i="5" s="1"/>
  <c r="J46" i="5"/>
  <c r="K46" i="5" s="1"/>
  <c r="M46" i="5" s="1"/>
  <c r="O46" i="5" s="1"/>
  <c r="J47" i="5"/>
  <c r="K47" i="5" s="1"/>
  <c r="M47" i="5" s="1"/>
  <c r="J48" i="5"/>
  <c r="K48" i="5" s="1"/>
  <c r="M48" i="5" s="1"/>
  <c r="N48" i="6" s="1"/>
  <c r="O48" i="6" s="1"/>
  <c r="J49" i="5"/>
  <c r="K49" i="5" s="1"/>
  <c r="M49" i="5" s="1"/>
  <c r="J73" i="5"/>
  <c r="K73" i="5" s="1"/>
  <c r="M73" i="5" s="1"/>
  <c r="O73" i="5" s="1"/>
  <c r="J74" i="5"/>
  <c r="K74" i="5" s="1"/>
  <c r="M74" i="5" s="1"/>
  <c r="J75" i="5"/>
  <c r="K75" i="5" s="1"/>
  <c r="M75" i="5" s="1"/>
  <c r="N75" i="6" s="1"/>
  <c r="O75" i="6" s="1"/>
  <c r="J76" i="5"/>
  <c r="K76" i="5" s="1"/>
  <c r="M76" i="5" s="1"/>
  <c r="J77" i="5"/>
  <c r="K77" i="5" s="1"/>
  <c r="M77" i="5" s="1"/>
  <c r="O77" i="5" s="1"/>
  <c r="J90" i="5"/>
  <c r="K90" i="5" s="1"/>
  <c r="M90" i="5" s="1"/>
  <c r="J91" i="5"/>
  <c r="K91" i="5" s="1"/>
  <c r="M91" i="5" s="1"/>
  <c r="O91" i="5" s="1"/>
  <c r="J92" i="5"/>
  <c r="K92" i="5" s="1"/>
  <c r="M92" i="5" s="1"/>
  <c r="J93" i="5"/>
  <c r="K93" i="5" s="1"/>
  <c r="M93" i="5" s="1"/>
  <c r="O93" i="5" s="1"/>
  <c r="J94" i="5"/>
  <c r="K94" i="5" s="1"/>
  <c r="M94" i="5" s="1"/>
  <c r="J95" i="5"/>
  <c r="K95" i="5" s="1"/>
  <c r="M95" i="5" s="1"/>
  <c r="N95" i="6" s="1"/>
  <c r="O95" i="6" s="1"/>
  <c r="J96" i="5"/>
  <c r="K96" i="5" s="1"/>
  <c r="M96" i="5" s="1"/>
  <c r="J97" i="5"/>
  <c r="K97" i="5" s="1"/>
  <c r="M97" i="5" s="1"/>
  <c r="N97" i="6" s="1"/>
  <c r="O97" i="6" s="1"/>
  <c r="J98" i="5"/>
  <c r="K98" i="5" s="1"/>
  <c r="M98" i="5" s="1"/>
  <c r="J99" i="5"/>
  <c r="K99" i="5" s="1"/>
  <c r="M99" i="5" s="1"/>
  <c r="O99" i="5" s="1"/>
  <c r="J100" i="5"/>
  <c r="K100" i="5" s="1"/>
  <c r="M100" i="5" s="1"/>
  <c r="J9" i="5"/>
  <c r="K9" i="5" s="1"/>
  <c r="M9" i="5" s="1"/>
  <c r="J10" i="5"/>
  <c r="K10" i="5" s="1"/>
  <c r="M10" i="5" s="1"/>
  <c r="J11" i="5"/>
  <c r="K11" i="5" s="1"/>
  <c r="M11" i="5" s="1"/>
  <c r="O11" i="5" s="1"/>
  <c r="J12" i="5"/>
  <c r="K12" i="5" s="1"/>
  <c r="M12" i="5" s="1"/>
  <c r="N12" i="6" s="1"/>
  <c r="O12" i="6" s="1"/>
  <c r="J13" i="5"/>
  <c r="K13" i="5" s="1"/>
  <c r="M13" i="5" s="1"/>
  <c r="N13" i="6" s="1"/>
  <c r="O13" i="6" s="1"/>
  <c r="J14" i="5"/>
  <c r="K14" i="5" s="1"/>
  <c r="M14" i="5" s="1"/>
  <c r="J15" i="5"/>
  <c r="K15" i="5" s="1"/>
  <c r="M15" i="5" s="1"/>
  <c r="O15" i="5" s="1"/>
  <c r="J16" i="5"/>
  <c r="K16" i="5" s="1"/>
  <c r="M16" i="5" s="1"/>
  <c r="J50" i="5"/>
  <c r="K50" i="5" s="1"/>
  <c r="M50" i="5" s="1"/>
  <c r="O50" i="5" s="1"/>
  <c r="J51" i="5"/>
  <c r="K51" i="5" s="1"/>
  <c r="M51" i="5" s="1"/>
  <c r="J52" i="5"/>
  <c r="K52" i="5" s="1"/>
  <c r="M52" i="5" s="1"/>
  <c r="O52" i="5" s="1"/>
  <c r="J53" i="5"/>
  <c r="K53" i="5" s="1"/>
  <c r="M53" i="5" s="1"/>
  <c r="J54" i="5"/>
  <c r="K54" i="5" s="1"/>
  <c r="M54" i="5" s="1"/>
  <c r="O54" i="5" s="1"/>
  <c r="J55" i="5"/>
  <c r="K55" i="5" s="1"/>
  <c r="M55" i="5" s="1"/>
  <c r="J56" i="5"/>
  <c r="K56" i="5" s="1"/>
  <c r="M56" i="5" s="1"/>
  <c r="O56" i="5" s="1"/>
  <c r="J78" i="5"/>
  <c r="K78" i="5" s="1"/>
  <c r="M78" i="5" s="1"/>
  <c r="J79" i="5"/>
  <c r="K79" i="5" s="1"/>
  <c r="M79" i="5" s="1"/>
  <c r="N79" i="6" s="1"/>
  <c r="O79" i="6" s="1"/>
  <c r="J80" i="5"/>
  <c r="K80" i="5" s="1"/>
  <c r="M80" i="5" s="1"/>
  <c r="J18" i="5"/>
  <c r="K18" i="5" s="1"/>
  <c r="M18" i="5" s="1"/>
  <c r="J20" i="5"/>
  <c r="K20" i="5" s="1"/>
  <c r="M20" i="5" s="1"/>
  <c r="J22" i="5"/>
  <c r="K22" i="5" s="1"/>
  <c r="M22" i="5" s="1"/>
  <c r="J24" i="5"/>
  <c r="K24" i="5" s="1"/>
  <c r="M24" i="5" s="1"/>
  <c r="J26" i="5"/>
  <c r="K26" i="5" s="1"/>
  <c r="M26" i="5" s="1"/>
  <c r="N26" i="6" s="1"/>
  <c r="O26" i="6" s="1"/>
  <c r="J28" i="5"/>
  <c r="K28" i="5" s="1"/>
  <c r="M28" i="5" s="1"/>
  <c r="J30" i="5"/>
  <c r="K30" i="5" s="1"/>
  <c r="M30" i="5" s="1"/>
  <c r="O30" i="5" s="1"/>
  <c r="J32" i="5"/>
  <c r="K32" i="5" s="1"/>
  <c r="M32" i="5" s="1"/>
  <c r="J57" i="5"/>
  <c r="K57" i="5" s="1"/>
  <c r="M57" i="5" s="1"/>
  <c r="O57" i="5" s="1"/>
  <c r="J59" i="5"/>
  <c r="K59" i="5" s="1"/>
  <c r="M59" i="5" s="1"/>
  <c r="J61" i="5"/>
  <c r="K61" i="5" s="1"/>
  <c r="M61" i="5" s="1"/>
  <c r="J63" i="5"/>
  <c r="K63" i="5" s="1"/>
  <c r="M63" i="5" s="1"/>
  <c r="J82" i="5"/>
  <c r="K82" i="5" s="1"/>
  <c r="M82" i="5" s="1"/>
  <c r="J84" i="5"/>
  <c r="K84" i="5" s="1"/>
  <c r="M84" i="5" s="1"/>
  <c r="N84" i="6" s="1"/>
  <c r="O84" i="6" s="1"/>
  <c r="J86" i="5"/>
  <c r="K86" i="5" s="1"/>
  <c r="M86" i="5" s="1"/>
  <c r="J88" i="5"/>
  <c r="K88" i="5" s="1"/>
  <c r="M88" i="5" s="1"/>
  <c r="J103" i="5"/>
  <c r="K103" i="5" s="1"/>
  <c r="M103" i="5" s="1"/>
  <c r="O103" i="5" s="1"/>
  <c r="J107" i="5"/>
  <c r="K107" i="5" s="1"/>
  <c r="M107" i="5" s="1"/>
  <c r="J111" i="5"/>
  <c r="K111" i="5" s="1"/>
  <c r="M111" i="5" s="1"/>
  <c r="O111" i="5" s="1"/>
  <c r="J117" i="5"/>
  <c r="K117" i="5" s="1"/>
  <c r="M117" i="5" s="1"/>
  <c r="J138" i="5"/>
  <c r="K138" i="5" s="1"/>
  <c r="M138" i="5" s="1"/>
  <c r="O138" i="5" s="1"/>
  <c r="J17" i="5"/>
  <c r="K17" i="5" s="1"/>
  <c r="M17" i="5" s="1"/>
  <c r="J25" i="5"/>
  <c r="K25" i="5" s="1"/>
  <c r="M25" i="5" s="1"/>
  <c r="N25" i="6" s="1"/>
  <c r="O25" i="6" s="1"/>
  <c r="J62" i="5"/>
  <c r="K62" i="5" s="1"/>
  <c r="M62" i="5" s="1"/>
  <c r="J81" i="5"/>
  <c r="K81" i="5" s="1"/>
  <c r="M81" i="5" s="1"/>
  <c r="J108" i="5"/>
  <c r="K108" i="5" s="1"/>
  <c r="M108" i="5" s="1"/>
  <c r="J120" i="5"/>
  <c r="K120" i="5" s="1"/>
  <c r="M120" i="5" s="1"/>
  <c r="N120" i="6" s="1"/>
  <c r="O120" i="6" s="1"/>
  <c r="J124" i="5"/>
  <c r="K124" i="5" s="1"/>
  <c r="M124" i="5" s="1"/>
  <c r="J140" i="5"/>
  <c r="K140" i="5" s="1"/>
  <c r="M140" i="5" s="1"/>
  <c r="J144" i="5"/>
  <c r="K144" i="5" s="1"/>
  <c r="M144" i="5" s="1"/>
  <c r="J148" i="5"/>
  <c r="K148" i="5" s="1"/>
  <c r="M148" i="5" s="1"/>
  <c r="O148" i="5" s="1"/>
  <c r="J149" i="5"/>
  <c r="K149" i="5" s="1"/>
  <c r="M149" i="5" s="1"/>
  <c r="J153" i="5"/>
  <c r="K153" i="5" s="1"/>
  <c r="M153" i="5" s="1"/>
  <c r="J157" i="5"/>
  <c r="K157" i="5" s="1"/>
  <c r="M157" i="5" s="1"/>
  <c r="J161" i="5"/>
  <c r="K161" i="5" s="1"/>
  <c r="M161" i="5" s="1"/>
  <c r="O161" i="5" s="1"/>
  <c r="J162" i="5"/>
  <c r="K162" i="5" s="1"/>
  <c r="M162" i="5" s="1"/>
  <c r="J163" i="5"/>
  <c r="K163" i="5" s="1"/>
  <c r="M163" i="5" s="1"/>
  <c r="O163" i="5" s="1"/>
  <c r="J164" i="5"/>
  <c r="K164" i="5" s="1"/>
  <c r="M164" i="5" s="1"/>
  <c r="J165" i="5"/>
  <c r="K165" i="5" s="1"/>
  <c r="M165" i="5" s="1"/>
  <c r="J166" i="5"/>
  <c r="K166" i="5" s="1"/>
  <c r="M166" i="5" s="1"/>
  <c r="J167" i="5"/>
  <c r="K167" i="5" s="1"/>
  <c r="M167" i="5" s="1"/>
  <c r="O167" i="5" s="1"/>
  <c r="J184" i="5"/>
  <c r="K184" i="5" s="1"/>
  <c r="M184" i="5" s="1"/>
  <c r="J185" i="5"/>
  <c r="K185" i="5" s="1"/>
  <c r="M185" i="5" s="1"/>
  <c r="O185" i="5" s="1"/>
  <c r="J186" i="5"/>
  <c r="K186" i="5" s="1"/>
  <c r="M186" i="5" s="1"/>
  <c r="J187" i="5"/>
  <c r="K187" i="5" s="1"/>
  <c r="M187" i="5" s="1"/>
  <c r="N187" i="6" s="1"/>
  <c r="O187" i="6" s="1"/>
  <c r="J23" i="5"/>
  <c r="K23" i="5" s="1"/>
  <c r="M23" i="5" s="1"/>
  <c r="J31" i="5"/>
  <c r="K31" i="5" s="1"/>
  <c r="M31" i="5" s="1"/>
  <c r="O31" i="5" s="1"/>
  <c r="J21" i="5"/>
  <c r="K21" i="5" s="1"/>
  <c r="M21" i="5" s="1"/>
  <c r="J29" i="5"/>
  <c r="K29" i="5" s="1"/>
  <c r="M29" i="5" s="1"/>
  <c r="O29" i="5" s="1"/>
  <c r="J58" i="5"/>
  <c r="K58" i="5" s="1"/>
  <c r="M58" i="5" s="1"/>
  <c r="J85" i="5"/>
  <c r="K85" i="5" s="1"/>
  <c r="M85" i="5" s="1"/>
  <c r="N85" i="6" s="1"/>
  <c r="O85" i="6" s="1"/>
  <c r="J104" i="5"/>
  <c r="K104" i="5" s="1"/>
  <c r="M104" i="5" s="1"/>
  <c r="J112" i="5"/>
  <c r="K112" i="5" s="1"/>
  <c r="M112" i="5" s="1"/>
  <c r="N112" i="6" s="1"/>
  <c r="O112" i="6" s="1"/>
  <c r="J113" i="5"/>
  <c r="K113" i="5" s="1"/>
  <c r="M113" i="5" s="1"/>
  <c r="J114" i="5"/>
  <c r="K114" i="5" s="1"/>
  <c r="M114" i="5" s="1"/>
  <c r="O114" i="5" s="1"/>
  <c r="J115" i="5"/>
  <c r="K115" i="5" s="1"/>
  <c r="M115" i="5" s="1"/>
  <c r="J116" i="5"/>
  <c r="K116" i="5" s="1"/>
  <c r="M116" i="5" s="1"/>
  <c r="O116" i="5" s="1"/>
  <c r="J118" i="5"/>
  <c r="K118" i="5" s="1"/>
  <c r="M118" i="5" s="1"/>
  <c r="N118" i="6" s="1"/>
  <c r="O118" i="6" s="1"/>
  <c r="J122" i="5"/>
  <c r="K122" i="5" s="1"/>
  <c r="M122" i="5" s="1"/>
  <c r="O122" i="5" s="1"/>
  <c r="J126" i="5"/>
  <c r="K126" i="5" s="1"/>
  <c r="M126" i="5" s="1"/>
  <c r="J127" i="5"/>
  <c r="K127" i="5" s="1"/>
  <c r="M127" i="5" s="1"/>
  <c r="J128" i="5"/>
  <c r="K128" i="5" s="1"/>
  <c r="M128" i="5" s="1"/>
  <c r="N128" i="6" s="1"/>
  <c r="O128" i="6" s="1"/>
  <c r="J129" i="5"/>
  <c r="K129" i="5" s="1"/>
  <c r="M129" i="5" s="1"/>
  <c r="O129" i="5" s="1"/>
  <c r="J130" i="5"/>
  <c r="K130" i="5" s="1"/>
  <c r="M130" i="5" s="1"/>
  <c r="J131" i="5"/>
  <c r="K131" i="5" s="1"/>
  <c r="M131" i="5" s="1"/>
  <c r="O131" i="5" s="1"/>
  <c r="J132" i="5"/>
  <c r="K132" i="5" s="1"/>
  <c r="M132" i="5" s="1"/>
  <c r="N132" i="6" s="1"/>
  <c r="O132" i="6" s="1"/>
  <c r="J133" i="5"/>
  <c r="K133" i="5" s="1"/>
  <c r="M133" i="5" s="1"/>
  <c r="J134" i="5"/>
  <c r="K134" i="5" s="1"/>
  <c r="M134" i="5" s="1"/>
  <c r="J135" i="5"/>
  <c r="K135" i="5" s="1"/>
  <c r="M135" i="5" s="1"/>
  <c r="N135" i="6" s="1"/>
  <c r="O135" i="6" s="1"/>
  <c r="J136" i="5"/>
  <c r="K136" i="5" s="1"/>
  <c r="M136" i="5" s="1"/>
  <c r="N136" i="6" s="1"/>
  <c r="O136" i="6" s="1"/>
  <c r="J137" i="5"/>
  <c r="K137" i="5" s="1"/>
  <c r="M137" i="5" s="1"/>
  <c r="N137" i="6" s="1"/>
  <c r="O137" i="6" s="1"/>
  <c r="J142" i="5"/>
  <c r="K142" i="5" s="1"/>
  <c r="M142" i="5" s="1"/>
  <c r="J146" i="5"/>
  <c r="K146" i="5" s="1"/>
  <c r="M146" i="5" s="1"/>
  <c r="J151" i="5"/>
  <c r="K151" i="5" s="1"/>
  <c r="M151" i="5" s="1"/>
  <c r="N151" i="6" s="1"/>
  <c r="O151" i="6" s="1"/>
  <c r="J155" i="5"/>
  <c r="K155" i="5" s="1"/>
  <c r="M155" i="5" s="1"/>
  <c r="N155" i="6" s="1"/>
  <c r="O155" i="6" s="1"/>
  <c r="J159" i="5"/>
  <c r="K159" i="5" s="1"/>
  <c r="M159" i="5" s="1"/>
  <c r="J170" i="5"/>
  <c r="K170" i="5" s="1"/>
  <c r="M170" i="5" s="1"/>
  <c r="O170" i="5" s="1"/>
  <c r="J171" i="5"/>
  <c r="K171" i="5" s="1"/>
  <c r="M171" i="5" s="1"/>
  <c r="J172" i="5"/>
  <c r="K172" i="5" s="1"/>
  <c r="M172" i="5" s="1"/>
  <c r="O172" i="5" s="1"/>
  <c r="J173" i="5"/>
  <c r="K173" i="5" s="1"/>
  <c r="M173" i="5" s="1"/>
  <c r="J174" i="5"/>
  <c r="K174" i="5" s="1"/>
  <c r="M174" i="5" s="1"/>
  <c r="N174" i="6" s="1"/>
  <c r="O174" i="6" s="1"/>
  <c r="J175" i="5"/>
  <c r="K175" i="5" s="1"/>
  <c r="M175" i="5" s="1"/>
  <c r="J176" i="5"/>
  <c r="K176" i="5" s="1"/>
  <c r="M176" i="5" s="1"/>
  <c r="N176" i="6" s="1"/>
  <c r="O176" i="6" s="1"/>
  <c r="J177" i="5"/>
  <c r="K177" i="5" s="1"/>
  <c r="M177" i="5" s="1"/>
  <c r="J178" i="5"/>
  <c r="K178" i="5" s="1"/>
  <c r="M178" i="5" s="1"/>
  <c r="O178" i="5" s="1"/>
  <c r="J179" i="5"/>
  <c r="K179" i="5" s="1"/>
  <c r="M179" i="5" s="1"/>
  <c r="J180" i="5"/>
  <c r="K180" i="5" s="1"/>
  <c r="M180" i="5" s="1"/>
  <c r="O180" i="5" s="1"/>
  <c r="J197" i="5"/>
  <c r="K197" i="5" s="1"/>
  <c r="M197" i="5" s="1"/>
  <c r="J198" i="5"/>
  <c r="K198" i="5" s="1"/>
  <c r="M198" i="5" s="1"/>
  <c r="O198" i="5" s="1"/>
  <c r="J199" i="5"/>
  <c r="K199" i="5" s="1"/>
  <c r="M199" i="5" s="1"/>
  <c r="N199" i="6" s="1"/>
  <c r="O199" i="6" s="1"/>
  <c r="J200" i="5"/>
  <c r="K200" i="5" s="1"/>
  <c r="M200" i="5" s="1"/>
  <c r="J201" i="5"/>
  <c r="K201" i="5" s="1"/>
  <c r="M201" i="5" s="1"/>
  <c r="J202" i="5"/>
  <c r="K202" i="5" s="1"/>
  <c r="M202" i="5" s="1"/>
  <c r="N202" i="6" s="1"/>
  <c r="O202" i="6" s="1"/>
  <c r="J203" i="5"/>
  <c r="K203" i="5" s="1"/>
  <c r="M203" i="5" s="1"/>
  <c r="N203" i="6" s="1"/>
  <c r="O203" i="6" s="1"/>
  <c r="J220" i="5"/>
  <c r="K220" i="5" s="1"/>
  <c r="M220" i="5" s="1"/>
  <c r="J221" i="5"/>
  <c r="K221" i="5" s="1"/>
  <c r="M221" i="5" s="1"/>
  <c r="J222" i="5"/>
  <c r="K222" i="5" s="1"/>
  <c r="M222" i="5" s="1"/>
  <c r="O222" i="5" s="1"/>
  <c r="J223" i="5"/>
  <c r="K223" i="5" s="1"/>
  <c r="M223" i="5" s="1"/>
  <c r="N223" i="6" s="1"/>
  <c r="O223" i="6" s="1"/>
  <c r="J224" i="5"/>
  <c r="K224" i="5" s="1"/>
  <c r="M224" i="5" s="1"/>
  <c r="O224" i="5" s="1"/>
  <c r="J225" i="5"/>
  <c r="K225" i="5" s="1"/>
  <c r="M225" i="5" s="1"/>
  <c r="J226" i="5"/>
  <c r="K226" i="5" s="1"/>
  <c r="M226" i="5" s="1"/>
  <c r="J227" i="5"/>
  <c r="K227" i="5" s="1"/>
  <c r="M227" i="5" s="1"/>
  <c r="J228" i="5"/>
  <c r="K228" i="5" s="1"/>
  <c r="M228" i="5" s="1"/>
  <c r="J27" i="5"/>
  <c r="K27" i="5" s="1"/>
  <c r="M27" i="5" s="1"/>
  <c r="J101" i="5"/>
  <c r="K101" i="5" s="1"/>
  <c r="M101" i="5" s="1"/>
  <c r="J105" i="5"/>
  <c r="K105" i="5" s="1"/>
  <c r="M105" i="5" s="1"/>
  <c r="J109" i="5"/>
  <c r="K109" i="5" s="1"/>
  <c r="M109" i="5" s="1"/>
  <c r="O109" i="5" s="1"/>
  <c r="J119" i="5"/>
  <c r="K119" i="5" s="1"/>
  <c r="M119" i="5" s="1"/>
  <c r="J121" i="5"/>
  <c r="K121" i="5" s="1"/>
  <c r="M121" i="5" s="1"/>
  <c r="N121" i="6" s="1"/>
  <c r="O121" i="6" s="1"/>
  <c r="J123" i="5"/>
  <c r="K123" i="5" s="1"/>
  <c r="M123" i="5" s="1"/>
  <c r="J125" i="5"/>
  <c r="K125" i="5" s="1"/>
  <c r="M125" i="5" s="1"/>
  <c r="O125" i="5" s="1"/>
  <c r="J168" i="5"/>
  <c r="K168" i="5" s="1"/>
  <c r="M168" i="5" s="1"/>
  <c r="J182" i="5"/>
  <c r="K182" i="5" s="1"/>
  <c r="M182" i="5" s="1"/>
  <c r="O182" i="5" s="1"/>
  <c r="J208" i="5"/>
  <c r="K208" i="5" s="1"/>
  <c r="M208" i="5" s="1"/>
  <c r="N208" i="6" s="1"/>
  <c r="O208" i="6" s="1"/>
  <c r="J212" i="5"/>
  <c r="K212" i="5" s="1"/>
  <c r="M212" i="5" s="1"/>
  <c r="O212" i="5" s="1"/>
  <c r="J216" i="5"/>
  <c r="K216" i="5" s="1"/>
  <c r="M216" i="5" s="1"/>
  <c r="J250" i="5"/>
  <c r="K250" i="5" s="1"/>
  <c r="M250" i="5" s="1"/>
  <c r="N250" i="6" s="1"/>
  <c r="O250" i="6" s="1"/>
  <c r="J251" i="5"/>
  <c r="K251" i="5" s="1"/>
  <c r="M251" i="5" s="1"/>
  <c r="J64" i="5"/>
  <c r="K64" i="5" s="1"/>
  <c r="M64" i="5" s="1"/>
  <c r="J102" i="5"/>
  <c r="K102" i="5" s="1"/>
  <c r="M102" i="5" s="1"/>
  <c r="J110" i="5"/>
  <c r="K110" i="5" s="1"/>
  <c r="M110" i="5" s="1"/>
  <c r="N110" i="6" s="1"/>
  <c r="O110" i="6" s="1"/>
  <c r="J139" i="5"/>
  <c r="K139" i="5" s="1"/>
  <c r="M139" i="5" s="1"/>
  <c r="J141" i="5"/>
  <c r="K141" i="5" s="1"/>
  <c r="M141" i="5" s="1"/>
  <c r="O141" i="5" s="1"/>
  <c r="J143" i="5"/>
  <c r="K143" i="5" s="1"/>
  <c r="M143" i="5" s="1"/>
  <c r="J145" i="5"/>
  <c r="K145" i="5" s="1"/>
  <c r="M145" i="5" s="1"/>
  <c r="N145" i="6" s="1"/>
  <c r="O145" i="6" s="1"/>
  <c r="J147" i="5"/>
  <c r="K147" i="5" s="1"/>
  <c r="M147" i="5" s="1"/>
  <c r="N147" i="6" s="1"/>
  <c r="O147" i="6" s="1"/>
  <c r="J188" i="5"/>
  <c r="K188" i="5" s="1"/>
  <c r="M188" i="5" s="1"/>
  <c r="J191" i="5"/>
  <c r="K191" i="5" s="1"/>
  <c r="M191" i="5" s="1"/>
  <c r="J195" i="5"/>
  <c r="K195" i="5" s="1"/>
  <c r="M195" i="5" s="1"/>
  <c r="N195" i="6" s="1"/>
  <c r="O195" i="6" s="1"/>
  <c r="J205" i="5"/>
  <c r="K205" i="5" s="1"/>
  <c r="M205" i="5" s="1"/>
  <c r="J213" i="5"/>
  <c r="K213" i="5" s="1"/>
  <c r="M213" i="5" s="1"/>
  <c r="O213" i="5" s="1"/>
  <c r="J19" i="5"/>
  <c r="K19" i="5" s="1"/>
  <c r="M19" i="5" s="1"/>
  <c r="J83" i="5"/>
  <c r="K83" i="5" s="1"/>
  <c r="M83" i="5" s="1"/>
  <c r="N83" i="6" s="1"/>
  <c r="O83" i="6" s="1"/>
  <c r="J60" i="5"/>
  <c r="K60" i="5" s="1"/>
  <c r="M60" i="5" s="1"/>
  <c r="J87" i="5"/>
  <c r="K87" i="5" s="1"/>
  <c r="M87" i="5" s="1"/>
  <c r="J106" i="5"/>
  <c r="K106" i="5" s="1"/>
  <c r="M106" i="5" s="1"/>
  <c r="J150" i="5"/>
  <c r="K150" i="5" s="1"/>
  <c r="M150" i="5" s="1"/>
  <c r="O150" i="5" s="1"/>
  <c r="J152" i="5"/>
  <c r="K152" i="5" s="1"/>
  <c r="M152" i="5" s="1"/>
  <c r="N152" i="6" s="1"/>
  <c r="O152" i="6" s="1"/>
  <c r="J154" i="5"/>
  <c r="K154" i="5" s="1"/>
  <c r="M154" i="5" s="1"/>
  <c r="O154" i="5" s="1"/>
  <c r="J156" i="5"/>
  <c r="K156" i="5" s="1"/>
  <c r="M156" i="5" s="1"/>
  <c r="J158" i="5"/>
  <c r="K158" i="5" s="1"/>
  <c r="M158" i="5" s="1"/>
  <c r="O158" i="5" s="1"/>
  <c r="J160" i="5"/>
  <c r="K160" i="5" s="1"/>
  <c r="M160" i="5" s="1"/>
  <c r="J183" i="5"/>
  <c r="K183" i="5" s="1"/>
  <c r="M183" i="5" s="1"/>
  <c r="O183" i="5" s="1"/>
  <c r="J193" i="5"/>
  <c r="K193" i="5" s="1"/>
  <c r="M193" i="5" s="1"/>
  <c r="J206" i="5"/>
  <c r="K206" i="5" s="1"/>
  <c r="M206" i="5" s="1"/>
  <c r="N206" i="6" s="1"/>
  <c r="O206" i="6" s="1"/>
  <c r="J209" i="5"/>
  <c r="K209" i="5" s="1"/>
  <c r="M209" i="5" s="1"/>
  <c r="J217" i="5"/>
  <c r="K217" i="5" s="1"/>
  <c r="M217" i="5" s="1"/>
  <c r="J218" i="5"/>
  <c r="K218" i="5" s="1"/>
  <c r="M218" i="5" s="1"/>
  <c r="J219" i="5"/>
  <c r="K219" i="5" s="1"/>
  <c r="M219" i="5" s="1"/>
  <c r="O219" i="5" s="1"/>
  <c r="J229" i="5"/>
  <c r="K229" i="5" s="1"/>
  <c r="M229" i="5" s="1"/>
  <c r="N229" i="6" s="1"/>
  <c r="O229" i="6" s="1"/>
  <c r="J233" i="5"/>
  <c r="K233" i="5" s="1"/>
  <c r="M233" i="5" s="1"/>
  <c r="O233" i="5" s="1"/>
  <c r="J237" i="5"/>
  <c r="K237" i="5" s="1"/>
  <c r="M237" i="5" s="1"/>
  <c r="J241" i="5"/>
  <c r="K241" i="5" s="1"/>
  <c r="M241" i="5" s="1"/>
  <c r="O241" i="5" s="1"/>
  <c r="J260" i="5"/>
  <c r="K260" i="5" s="1"/>
  <c r="M260" i="5" s="1"/>
  <c r="J261" i="5"/>
  <c r="K261" i="5" s="1"/>
  <c r="M261" i="5" s="1"/>
  <c r="N261" i="6" s="1"/>
  <c r="O261" i="6" s="1"/>
  <c r="J262" i="5"/>
  <c r="K262" i="5" s="1"/>
  <c r="M262" i="5" s="1"/>
  <c r="J263" i="5"/>
  <c r="K263" i="5" s="1"/>
  <c r="M263" i="5" s="1"/>
  <c r="J264" i="5"/>
  <c r="K264" i="5" s="1"/>
  <c r="M264" i="5" s="1"/>
  <c r="N264" i="6" s="1"/>
  <c r="O264" i="6" s="1"/>
  <c r="J265" i="5"/>
  <c r="K265" i="5" s="1"/>
  <c r="M265" i="5" s="1"/>
  <c r="J274" i="5"/>
  <c r="K274" i="5" s="1"/>
  <c r="M274" i="5" s="1"/>
  <c r="J275" i="5"/>
  <c r="K275" i="5" s="1"/>
  <c r="M275" i="5" s="1"/>
  <c r="O275" i="5" s="1"/>
  <c r="J276" i="5"/>
  <c r="K276" i="5" s="1"/>
  <c r="M276" i="5" s="1"/>
  <c r="N276" i="6" s="1"/>
  <c r="O276" i="6" s="1"/>
  <c r="J277" i="5"/>
  <c r="K277" i="5" s="1"/>
  <c r="M277" i="5" s="1"/>
  <c r="J278" i="5"/>
  <c r="K278" i="5" s="1"/>
  <c r="M278" i="5" s="1"/>
  <c r="J279" i="5"/>
  <c r="K279" i="5" s="1"/>
  <c r="M279" i="5" s="1"/>
  <c r="N279" i="6" s="1"/>
  <c r="O279" i="6" s="1"/>
  <c r="J280" i="5"/>
  <c r="K280" i="5" s="1"/>
  <c r="M280" i="5" s="1"/>
  <c r="N280" i="6" s="1"/>
  <c r="O280" i="6" s="1"/>
  <c r="J281" i="5"/>
  <c r="K281" i="5" s="1"/>
  <c r="M281" i="5" s="1"/>
  <c r="O281" i="5" s="1"/>
  <c r="J282" i="5"/>
  <c r="K282" i="5" s="1"/>
  <c r="M282" i="5" s="1"/>
  <c r="J283" i="5"/>
  <c r="K283" i="5" s="1"/>
  <c r="M283" i="5" s="1"/>
  <c r="O283" i="5" s="1"/>
  <c r="J284" i="5"/>
  <c r="K284" i="5" s="1"/>
  <c r="M284" i="5" s="1"/>
  <c r="J291" i="5"/>
  <c r="K291" i="5" s="1"/>
  <c r="M291" i="5" s="1"/>
  <c r="O291" i="5" s="1"/>
  <c r="J292" i="5"/>
  <c r="K292" i="5" s="1"/>
  <c r="M292" i="5" s="1"/>
  <c r="J293" i="5"/>
  <c r="K293" i="5" s="1"/>
  <c r="M293" i="5" s="1"/>
  <c r="N293" i="6" s="1"/>
  <c r="O293" i="6" s="1"/>
  <c r="J294" i="5"/>
  <c r="K294" i="5" s="1"/>
  <c r="M294" i="5" s="1"/>
  <c r="N294" i="6" s="1"/>
  <c r="O294" i="6" s="1"/>
  <c r="J295" i="5"/>
  <c r="K295" i="5" s="1"/>
  <c r="M295" i="5" s="1"/>
  <c r="J296" i="5"/>
  <c r="K296" i="5" s="1"/>
  <c r="M296" i="5" s="1"/>
  <c r="J297" i="5"/>
  <c r="K297" i="5" s="1"/>
  <c r="M297" i="5" s="1"/>
  <c r="O297" i="5" s="1"/>
  <c r="J298" i="5"/>
  <c r="K298" i="5" s="1"/>
  <c r="M298" i="5" s="1"/>
  <c r="N298" i="6" s="1"/>
  <c r="O298" i="6" s="1"/>
  <c r="J299" i="5"/>
  <c r="K299" i="5" s="1"/>
  <c r="M299" i="5" s="1"/>
  <c r="O299" i="5" s="1"/>
  <c r="J300" i="5"/>
  <c r="K300" i="5" s="1"/>
  <c r="M300" i="5" s="1"/>
  <c r="J309" i="5"/>
  <c r="K309" i="5" s="1"/>
  <c r="M309" i="5" s="1"/>
  <c r="O309" i="5" s="1"/>
  <c r="J310" i="5"/>
  <c r="K310" i="5" s="1"/>
  <c r="M310" i="5" s="1"/>
  <c r="J311" i="5"/>
  <c r="K311" i="5" s="1"/>
  <c r="M311" i="5" s="1"/>
  <c r="O311" i="5" s="1"/>
  <c r="J312" i="5"/>
  <c r="K312" i="5" s="1"/>
  <c r="M312" i="5" s="1"/>
  <c r="J313" i="5"/>
  <c r="K313" i="5" s="1"/>
  <c r="M313" i="5" s="1"/>
  <c r="N313" i="6" s="1"/>
  <c r="O313" i="6" s="1"/>
  <c r="J314" i="5"/>
  <c r="K314" i="5" s="1"/>
  <c r="M314" i="5" s="1"/>
  <c r="J327" i="5"/>
  <c r="K327" i="5" s="1"/>
  <c r="M327" i="5" s="1"/>
  <c r="O327" i="5" s="1"/>
  <c r="J328" i="5"/>
  <c r="K328" i="5" s="1"/>
  <c r="M328" i="5" s="1"/>
  <c r="J329" i="5"/>
  <c r="K329" i="5" s="1"/>
  <c r="M329" i="5" s="1"/>
  <c r="O329" i="5" s="1"/>
  <c r="J330" i="5"/>
  <c r="K330" i="5" s="1"/>
  <c r="M330" i="5" s="1"/>
  <c r="N330" i="6" s="1"/>
  <c r="O330" i="6" s="1"/>
  <c r="J331" i="5"/>
  <c r="K331" i="5" s="1"/>
  <c r="M331" i="5" s="1"/>
  <c r="J332" i="5"/>
  <c r="K332" i="5" s="1"/>
  <c r="M332" i="5" s="1"/>
  <c r="J333" i="5"/>
  <c r="K333" i="5" s="1"/>
  <c r="M333" i="5" s="1"/>
  <c r="O333" i="5" s="1"/>
  <c r="J334" i="5"/>
  <c r="K334" i="5" s="1"/>
  <c r="M334" i="5" s="1"/>
  <c r="N334" i="6" s="1"/>
  <c r="O334" i="6" s="1"/>
  <c r="J335" i="5"/>
  <c r="K335" i="5" s="1"/>
  <c r="M335" i="5" s="1"/>
  <c r="J336" i="5"/>
  <c r="K336" i="5" s="1"/>
  <c r="M336" i="5" s="1"/>
  <c r="J337" i="5"/>
  <c r="K337" i="5" s="1"/>
  <c r="M337" i="5" s="1"/>
  <c r="O337" i="5" s="1"/>
  <c r="J338" i="5"/>
  <c r="K338" i="5" s="1"/>
  <c r="M338" i="5" s="1"/>
  <c r="J339" i="5"/>
  <c r="K339" i="5" s="1"/>
  <c r="M339" i="5" s="1"/>
  <c r="O339" i="5" s="1"/>
  <c r="J340" i="5"/>
  <c r="K340" i="5" s="1"/>
  <c r="M340" i="5" s="1"/>
  <c r="J341" i="5"/>
  <c r="K341" i="5" s="1"/>
  <c r="M341" i="5" s="1"/>
  <c r="N341" i="6" s="1"/>
  <c r="O341" i="6" s="1"/>
  <c r="J342" i="5"/>
  <c r="K342" i="5" s="1"/>
  <c r="M342" i="5" s="1"/>
  <c r="J343" i="5"/>
  <c r="K343" i="5" s="1"/>
  <c r="M343" i="5" s="1"/>
  <c r="O343" i="5" s="1"/>
  <c r="J354" i="5"/>
  <c r="K354" i="5" s="1"/>
  <c r="M354" i="5" s="1"/>
  <c r="J355" i="5"/>
  <c r="K355" i="5" s="1"/>
  <c r="M355" i="5" s="1"/>
  <c r="O355" i="5" s="1"/>
  <c r="J356" i="5"/>
  <c r="K356" i="5" s="1"/>
  <c r="M356" i="5" s="1"/>
  <c r="N356" i="6" s="1"/>
  <c r="O356" i="6" s="1"/>
  <c r="J357" i="5"/>
  <c r="K357" i="5" s="1"/>
  <c r="M357" i="5" s="1"/>
  <c r="J207" i="5"/>
  <c r="K207" i="5" s="1"/>
  <c r="M207" i="5" s="1"/>
  <c r="J211" i="5"/>
  <c r="K211" i="5" s="1"/>
  <c r="M211" i="5" s="1"/>
  <c r="O211" i="5" s="1"/>
  <c r="J215" i="5"/>
  <c r="K215" i="5" s="1"/>
  <c r="M215" i="5" s="1"/>
  <c r="N215" i="6" s="1"/>
  <c r="O215" i="6" s="1"/>
  <c r="J239" i="5"/>
  <c r="K239" i="5" s="1"/>
  <c r="M239" i="5" s="1"/>
  <c r="O239" i="5" s="1"/>
  <c r="J245" i="5"/>
  <c r="K245" i="5" s="1"/>
  <c r="M245" i="5" s="1"/>
  <c r="J258" i="5"/>
  <c r="K258" i="5" s="1"/>
  <c r="M258" i="5" s="1"/>
  <c r="O258" i="5" s="1"/>
  <c r="J270" i="5"/>
  <c r="K270" i="5" s="1"/>
  <c r="M270" i="5" s="1"/>
  <c r="N270" i="6" s="1"/>
  <c r="O270" i="6" s="1"/>
  <c r="J304" i="5"/>
  <c r="K304" i="5" s="1"/>
  <c r="M304" i="5" s="1"/>
  <c r="O304" i="5" s="1"/>
  <c r="J307" i="5"/>
  <c r="K307" i="5" s="1"/>
  <c r="M307" i="5" s="1"/>
  <c r="J319" i="5"/>
  <c r="K319" i="5" s="1"/>
  <c r="M319" i="5" s="1"/>
  <c r="N319" i="6" s="1"/>
  <c r="O319" i="6" s="1"/>
  <c r="J346" i="5"/>
  <c r="K346" i="5" s="1"/>
  <c r="M346" i="5" s="1"/>
  <c r="N346" i="6" s="1"/>
  <c r="O346" i="6" s="1"/>
  <c r="J359" i="5"/>
  <c r="K359" i="5" s="1"/>
  <c r="M359" i="5" s="1"/>
  <c r="J361" i="5"/>
  <c r="K361" i="5" s="1"/>
  <c r="M361" i="5" s="1"/>
  <c r="J169" i="5"/>
  <c r="K169" i="5" s="1"/>
  <c r="M169" i="5" s="1"/>
  <c r="N169" i="6" s="1"/>
  <c r="O169" i="6" s="1"/>
  <c r="J190" i="5"/>
  <c r="K190" i="5" s="1"/>
  <c r="M190" i="5" s="1"/>
  <c r="N190" i="6" s="1"/>
  <c r="O190" i="6" s="1"/>
  <c r="J192" i="5"/>
  <c r="K192" i="5" s="1"/>
  <c r="M192" i="5" s="1"/>
  <c r="O192" i="5" s="1"/>
  <c r="J194" i="5"/>
  <c r="K194" i="5" s="1"/>
  <c r="M194" i="5" s="1"/>
  <c r="J196" i="5"/>
  <c r="K196" i="5" s="1"/>
  <c r="M196" i="5" s="1"/>
  <c r="J230" i="5"/>
  <c r="K230" i="5" s="1"/>
  <c r="M230" i="5" s="1"/>
  <c r="J238" i="5"/>
  <c r="K238" i="5" s="1"/>
  <c r="M238" i="5" s="1"/>
  <c r="J244" i="5"/>
  <c r="K244" i="5" s="1"/>
  <c r="M244" i="5" s="1"/>
  <c r="J248" i="5"/>
  <c r="K248" i="5" s="1"/>
  <c r="M248" i="5" s="1"/>
  <c r="N248" i="6" s="1"/>
  <c r="O248" i="6" s="1"/>
  <c r="J252" i="5"/>
  <c r="K252" i="5" s="1"/>
  <c r="M252" i="5" s="1"/>
  <c r="N252" i="6" s="1"/>
  <c r="O252" i="6" s="1"/>
  <c r="J256" i="5"/>
  <c r="K256" i="5" s="1"/>
  <c r="M256" i="5" s="1"/>
  <c r="J269" i="5"/>
  <c r="K269" i="5" s="1"/>
  <c r="M269" i="5" s="1"/>
  <c r="J285" i="5"/>
  <c r="K285" i="5" s="1"/>
  <c r="M285" i="5" s="1"/>
  <c r="N285" i="6" s="1"/>
  <c r="O285" i="6" s="1"/>
  <c r="J286" i="5"/>
  <c r="K286" i="5" s="1"/>
  <c r="M286" i="5" s="1"/>
  <c r="J301" i="5"/>
  <c r="K301" i="5" s="1"/>
  <c r="M301" i="5" s="1"/>
  <c r="J302" i="5"/>
  <c r="K302" i="5" s="1"/>
  <c r="M302" i="5" s="1"/>
  <c r="J318" i="5"/>
  <c r="K318" i="5" s="1"/>
  <c r="M318" i="5" s="1"/>
  <c r="J322" i="5"/>
  <c r="K322" i="5" s="1"/>
  <c r="M322" i="5" s="1"/>
  <c r="N322" i="6" s="1"/>
  <c r="O322" i="6" s="1"/>
  <c r="J345" i="5"/>
  <c r="K345" i="5" s="1"/>
  <c r="M345" i="5" s="1"/>
  <c r="J363" i="5"/>
  <c r="K363" i="5" s="1"/>
  <c r="M363" i="5" s="1"/>
  <c r="O363" i="5" s="1"/>
  <c r="J181" i="5"/>
  <c r="K181" i="5" s="1"/>
  <c r="M181" i="5" s="1"/>
  <c r="J210" i="5"/>
  <c r="K210" i="5" s="1"/>
  <c r="M210" i="5" s="1"/>
  <c r="J214" i="5"/>
  <c r="K214" i="5" s="1"/>
  <c r="M214" i="5" s="1"/>
  <c r="O214" i="5" s="1"/>
  <c r="J232" i="5"/>
  <c r="K232" i="5" s="1"/>
  <c r="M232" i="5" s="1"/>
  <c r="J235" i="5"/>
  <c r="K235" i="5" s="1"/>
  <c r="M235" i="5" s="1"/>
  <c r="N235" i="6" s="1"/>
  <c r="O235" i="6" s="1"/>
  <c r="J240" i="5"/>
  <c r="K240" i="5" s="1"/>
  <c r="M240" i="5" s="1"/>
  <c r="J243" i="5"/>
  <c r="K243" i="5" s="1"/>
  <c r="M243" i="5" s="1"/>
  <c r="O243" i="5" s="1"/>
  <c r="J247" i="5"/>
  <c r="K247" i="5" s="1"/>
  <c r="M247" i="5" s="1"/>
  <c r="J255" i="5"/>
  <c r="K255" i="5" s="1"/>
  <c r="M255" i="5" s="1"/>
  <c r="J268" i="5"/>
  <c r="K268" i="5" s="1"/>
  <c r="M268" i="5" s="1"/>
  <c r="J289" i="5"/>
  <c r="K289" i="5" s="1"/>
  <c r="M289" i="5" s="1"/>
  <c r="O289" i="5" s="1"/>
  <c r="J290" i="5"/>
  <c r="K290" i="5" s="1"/>
  <c r="M290" i="5" s="1"/>
  <c r="J317" i="5"/>
  <c r="K317" i="5" s="1"/>
  <c r="M317" i="5" s="1"/>
  <c r="J321" i="5"/>
  <c r="K321" i="5" s="1"/>
  <c r="M321" i="5" s="1"/>
  <c r="N321" i="6" s="1"/>
  <c r="O321" i="6" s="1"/>
  <c r="J323" i="5"/>
  <c r="K323" i="5" s="1"/>
  <c r="M323" i="5" s="1"/>
  <c r="J324" i="5"/>
  <c r="K324" i="5" s="1"/>
  <c r="M324" i="5" s="1"/>
  <c r="J325" i="5"/>
  <c r="K325" i="5" s="1"/>
  <c r="M325" i="5" s="1"/>
  <c r="N325" i="6" s="1"/>
  <c r="O325" i="6" s="1"/>
  <c r="J326" i="5"/>
  <c r="K326" i="5" s="1"/>
  <c r="M326" i="5" s="1"/>
  <c r="N326" i="6" s="1"/>
  <c r="O326" i="6" s="1"/>
  <c r="J344" i="5"/>
  <c r="K344" i="5" s="1"/>
  <c r="M344" i="5" s="1"/>
  <c r="O344" i="5" s="1"/>
  <c r="J348" i="5"/>
  <c r="K348" i="5" s="1"/>
  <c r="M348" i="5" s="1"/>
  <c r="J349" i="5"/>
  <c r="K349" i="5" s="1"/>
  <c r="M349" i="5" s="1"/>
  <c r="J189" i="5"/>
  <c r="K189" i="5" s="1"/>
  <c r="M189" i="5" s="1"/>
  <c r="J204" i="5"/>
  <c r="K204" i="5" s="1"/>
  <c r="M204" i="5" s="1"/>
  <c r="O204" i="5" s="1"/>
  <c r="J231" i="5"/>
  <c r="K231" i="5" s="1"/>
  <c r="M231" i="5" s="1"/>
  <c r="J234" i="5"/>
  <c r="K234" i="5" s="1"/>
  <c r="M234" i="5" s="1"/>
  <c r="O234" i="5" s="1"/>
  <c r="J242" i="5"/>
  <c r="K242" i="5" s="1"/>
  <c r="M242" i="5" s="1"/>
  <c r="N242" i="6" s="1"/>
  <c r="O242" i="6" s="1"/>
  <c r="J246" i="5"/>
  <c r="K246" i="5" s="1"/>
  <c r="M246" i="5" s="1"/>
  <c r="O246" i="5" s="1"/>
  <c r="J254" i="5"/>
  <c r="K254" i="5" s="1"/>
  <c r="M254" i="5" s="1"/>
  <c r="J267" i="5"/>
  <c r="K267" i="5" s="1"/>
  <c r="M267" i="5" s="1"/>
  <c r="J271" i="5"/>
  <c r="K271" i="5" s="1"/>
  <c r="M271" i="5" s="1"/>
  <c r="O271" i="5" s="1"/>
  <c r="J272" i="5"/>
  <c r="K272" i="5" s="1"/>
  <c r="M272" i="5" s="1"/>
  <c r="O272" i="5" s="1"/>
  <c r="J273" i="5"/>
  <c r="K273" i="5" s="1"/>
  <c r="M273" i="5" s="1"/>
  <c r="J288" i="5"/>
  <c r="K288" i="5" s="1"/>
  <c r="M288" i="5" s="1"/>
  <c r="J315" i="5"/>
  <c r="K315" i="5" s="1"/>
  <c r="M315" i="5" s="1"/>
  <c r="N315" i="6" s="1"/>
  <c r="O315" i="6" s="1"/>
  <c r="J316" i="5"/>
  <c r="K316" i="5" s="1"/>
  <c r="M316" i="5" s="1"/>
  <c r="J320" i="5"/>
  <c r="K320" i="5" s="1"/>
  <c r="M320" i="5" s="1"/>
  <c r="J347" i="5"/>
  <c r="K347" i="5" s="1"/>
  <c r="M347" i="5" s="1"/>
  <c r="J352" i="5"/>
  <c r="K352" i="5" s="1"/>
  <c r="M352" i="5" s="1"/>
  <c r="N352" i="6" s="1"/>
  <c r="O352" i="6" s="1"/>
  <c r="J353" i="5"/>
  <c r="K353" i="5" s="1"/>
  <c r="M353" i="5" s="1"/>
  <c r="O353" i="5" s="1"/>
  <c r="J236" i="5"/>
  <c r="K236" i="5" s="1"/>
  <c r="M236" i="5" s="1"/>
  <c r="J249" i="5"/>
  <c r="K249" i="5" s="1"/>
  <c r="M249" i="5" s="1"/>
  <c r="N249" i="6" s="1"/>
  <c r="O249" i="6" s="1"/>
  <c r="J253" i="5"/>
  <c r="K253" i="5" s="1"/>
  <c r="M253" i="5" s="1"/>
  <c r="N253" i="6" s="1"/>
  <c r="O253" i="6" s="1"/>
  <c r="J257" i="5"/>
  <c r="K257" i="5" s="1"/>
  <c r="M257" i="5" s="1"/>
  <c r="O257" i="5" s="1"/>
  <c r="J259" i="5"/>
  <c r="K259" i="5" s="1"/>
  <c r="M259" i="5" s="1"/>
  <c r="J266" i="5"/>
  <c r="K266" i="5" s="1"/>
  <c r="M266" i="5" s="1"/>
  <c r="O266" i="5" s="1"/>
  <c r="J287" i="5"/>
  <c r="K287" i="5" s="1"/>
  <c r="M287" i="5" s="1"/>
  <c r="N287" i="6" s="1"/>
  <c r="O287" i="6" s="1"/>
  <c r="J303" i="5"/>
  <c r="K303" i="5" s="1"/>
  <c r="M303" i="5" s="1"/>
  <c r="J305" i="5"/>
  <c r="K305" i="5" s="1"/>
  <c r="M305" i="5" s="1"/>
  <c r="J306" i="5"/>
  <c r="K306" i="5" s="1"/>
  <c r="M306" i="5" s="1"/>
  <c r="N306" i="6" s="1"/>
  <c r="O306" i="6" s="1"/>
  <c r="J308" i="5"/>
  <c r="K308" i="5" s="1"/>
  <c r="M308" i="5" s="1"/>
  <c r="O308" i="5" s="1"/>
  <c r="J351" i="5"/>
  <c r="K351" i="5" s="1"/>
  <c r="M351" i="5" s="1"/>
  <c r="N351" i="6" s="1"/>
  <c r="O351" i="6" s="1"/>
  <c r="J358" i="5"/>
  <c r="K358" i="5" s="1"/>
  <c r="M358" i="5" s="1"/>
  <c r="J360" i="5"/>
  <c r="K360" i="5" s="1"/>
  <c r="M360" i="5" s="1"/>
  <c r="N360" i="6" s="1"/>
  <c r="O360" i="6" s="1"/>
  <c r="J362" i="5"/>
  <c r="K362" i="5" s="1"/>
  <c r="M362" i="5" s="1"/>
  <c r="N362" i="6" s="1"/>
  <c r="O362" i="6" s="1"/>
  <c r="J350" i="5"/>
  <c r="K350" i="5" s="1"/>
  <c r="M350" i="5" s="1"/>
  <c r="O350" i="5" s="1"/>
  <c r="I368" i="3"/>
  <c r="J364" i="3" s="1"/>
  <c r="K364" i="3" s="1"/>
  <c r="M364" i="3" s="1"/>
  <c r="J8" i="5"/>
  <c r="K8" i="5" s="1"/>
  <c r="M8" i="5" s="1"/>
  <c r="O8" i="5" s="1"/>
  <c r="J8" i="9"/>
  <c r="K8" i="9" s="1"/>
  <c r="M8" i="9" s="1"/>
  <c r="J278" i="1"/>
  <c r="K278" i="1" s="1"/>
  <c r="M278" i="1" s="1"/>
  <c r="N278" i="2" s="1"/>
  <c r="J285" i="1"/>
  <c r="K285" i="1" s="1"/>
  <c r="M285" i="1" s="1"/>
  <c r="N285" i="2" s="1"/>
  <c r="J300" i="1"/>
  <c r="K300" i="1" s="1"/>
  <c r="M300" i="1" s="1"/>
  <c r="N300" i="2" s="1"/>
  <c r="J315" i="1"/>
  <c r="K315" i="1" s="1"/>
  <c r="M315" i="1" s="1"/>
  <c r="N315" i="2" s="1"/>
  <c r="J330" i="1"/>
  <c r="K330" i="1" s="1"/>
  <c r="M330" i="1" s="1"/>
  <c r="N330" i="2" s="1"/>
  <c r="J345" i="1"/>
  <c r="K345" i="1" s="1"/>
  <c r="M345" i="1" s="1"/>
  <c r="N345" i="2" s="1"/>
  <c r="J343" i="1"/>
  <c r="K343" i="1" s="1"/>
  <c r="M343" i="1" s="1"/>
  <c r="N343" i="2" s="1"/>
  <c r="J199" i="1"/>
  <c r="K199" i="1" s="1"/>
  <c r="M199" i="1" s="1"/>
  <c r="N199" i="2" s="1"/>
  <c r="J352" i="1"/>
  <c r="K352" i="1" s="1"/>
  <c r="M352" i="1" s="1"/>
  <c r="N352" i="2" s="1"/>
  <c r="J304" i="1"/>
  <c r="K304" i="1" s="1"/>
  <c r="M304" i="1" s="1"/>
  <c r="N304" i="2" s="1"/>
  <c r="J296" i="1"/>
  <c r="K296" i="1" s="1"/>
  <c r="M296" i="1" s="1"/>
  <c r="N296" i="2" s="1"/>
  <c r="J234" i="1"/>
  <c r="K234" i="1" s="1"/>
  <c r="M234" i="1" s="1"/>
  <c r="N234" i="2" s="1"/>
  <c r="J266" i="1"/>
  <c r="K266" i="1" s="1"/>
  <c r="M266" i="1" s="1"/>
  <c r="N266" i="2" s="1"/>
  <c r="J214" i="1"/>
  <c r="K214" i="1" s="1"/>
  <c r="M214" i="1" s="1"/>
  <c r="N214" i="2" s="1"/>
  <c r="J176" i="1"/>
  <c r="K176" i="1" s="1"/>
  <c r="M176" i="1" s="1"/>
  <c r="N176" i="2" s="1"/>
  <c r="J170" i="1"/>
  <c r="K170" i="1" s="1"/>
  <c r="M170" i="1" s="1"/>
  <c r="N170" i="2" s="1"/>
  <c r="J210" i="1"/>
  <c r="K210" i="1" s="1"/>
  <c r="M210" i="1" s="1"/>
  <c r="N210" i="2" s="1"/>
  <c r="J221" i="1"/>
  <c r="K221" i="1" s="1"/>
  <c r="M221" i="1" s="1"/>
  <c r="N221" i="2" s="1"/>
  <c r="J74" i="1"/>
  <c r="K74" i="1" s="1"/>
  <c r="M74" i="1" s="1"/>
  <c r="N74" i="2" s="1"/>
  <c r="J164" i="1"/>
  <c r="K164" i="1" s="1"/>
  <c r="M164" i="1" s="1"/>
  <c r="N164" i="2" s="1"/>
  <c r="J111" i="1"/>
  <c r="K111" i="1" s="1"/>
  <c r="M111" i="1" s="1"/>
  <c r="N111" i="2" s="1"/>
  <c r="J23" i="1"/>
  <c r="K23" i="1" s="1"/>
  <c r="M23" i="1" s="1"/>
  <c r="N23" i="2" s="1"/>
  <c r="J70" i="1"/>
  <c r="K70" i="1" s="1"/>
  <c r="M70" i="1" s="1"/>
  <c r="N70" i="2" s="1"/>
  <c r="J172" i="1"/>
  <c r="K172" i="1" s="1"/>
  <c r="M172" i="1" s="1"/>
  <c r="N172" i="2" s="1"/>
  <c r="J153" i="1"/>
  <c r="K153" i="1" s="1"/>
  <c r="M153" i="1" s="1"/>
  <c r="N153" i="2" s="1"/>
  <c r="J108" i="1"/>
  <c r="K108" i="1" s="1"/>
  <c r="M108" i="1" s="1"/>
  <c r="N108" i="2" s="1"/>
  <c r="J124" i="1"/>
  <c r="K124" i="1" s="1"/>
  <c r="M124" i="1" s="1"/>
  <c r="N124" i="2" s="1"/>
  <c r="J133" i="1"/>
  <c r="K133" i="1" s="1"/>
  <c r="M133" i="1" s="1"/>
  <c r="N133" i="2" s="1"/>
  <c r="J59" i="1"/>
  <c r="K59" i="1" s="1"/>
  <c r="M59" i="1" s="1"/>
  <c r="N59" i="2" s="1"/>
  <c r="J11" i="1"/>
  <c r="K11" i="1" s="1"/>
  <c r="M11" i="1" s="1"/>
  <c r="N11" i="2" s="1"/>
  <c r="J9" i="1"/>
  <c r="K9" i="1" s="1"/>
  <c r="M9" i="1" s="1"/>
  <c r="N9" i="2" s="1"/>
  <c r="J25" i="1"/>
  <c r="K25" i="1" s="1"/>
  <c r="M25" i="1" s="1"/>
  <c r="N25" i="2" s="1"/>
  <c r="J52" i="1"/>
  <c r="K52" i="1" s="1"/>
  <c r="M52" i="1" s="1"/>
  <c r="N52" i="2" s="1"/>
  <c r="J353" i="1"/>
  <c r="K353" i="1" s="1"/>
  <c r="M353" i="1" s="1"/>
  <c r="N353" i="2" s="1"/>
  <c r="J237" i="1"/>
  <c r="K237" i="1" s="1"/>
  <c r="M237" i="1" s="1"/>
  <c r="N237" i="2" s="1"/>
  <c r="J208" i="1"/>
  <c r="K208" i="1" s="1"/>
  <c r="M208" i="1" s="1"/>
  <c r="N208" i="2" s="1"/>
  <c r="J257" i="1"/>
  <c r="K257" i="1" s="1"/>
  <c r="M257" i="1" s="1"/>
  <c r="N257" i="2" s="1"/>
  <c r="J113" i="1"/>
  <c r="K113" i="1" s="1"/>
  <c r="M113" i="1" s="1"/>
  <c r="N113" i="2" s="1"/>
  <c r="J184" i="1"/>
  <c r="K184" i="1" s="1"/>
  <c r="M184" i="1" s="1"/>
  <c r="N184" i="2" s="1"/>
  <c r="J41" i="1"/>
  <c r="K41" i="1" s="1"/>
  <c r="M41" i="1" s="1"/>
  <c r="N41" i="2" s="1"/>
  <c r="J36" i="1"/>
  <c r="K36" i="1" s="1"/>
  <c r="M36" i="1" s="1"/>
  <c r="N36" i="2" s="1"/>
  <c r="J334" i="1"/>
  <c r="K334" i="1" s="1"/>
  <c r="M334" i="1" s="1"/>
  <c r="N334" i="2" s="1"/>
  <c r="J341" i="1"/>
  <c r="K341" i="1" s="1"/>
  <c r="M341" i="1" s="1"/>
  <c r="N341" i="2" s="1"/>
  <c r="J348" i="1"/>
  <c r="K348" i="1" s="1"/>
  <c r="M348" i="1" s="1"/>
  <c r="N348" i="2" s="1"/>
  <c r="J268" i="1"/>
  <c r="K268" i="1" s="1"/>
  <c r="M268" i="1" s="1"/>
  <c r="N268" i="2" s="1"/>
  <c r="J283" i="1"/>
  <c r="K283" i="1" s="1"/>
  <c r="M283" i="1" s="1"/>
  <c r="N283" i="2" s="1"/>
  <c r="J298" i="1"/>
  <c r="K298" i="1" s="1"/>
  <c r="M298" i="1" s="1"/>
  <c r="N298" i="2" s="1"/>
  <c r="J313" i="1"/>
  <c r="K313" i="1" s="1"/>
  <c r="M313" i="1" s="1"/>
  <c r="N313" i="2" s="1"/>
  <c r="J255" i="1"/>
  <c r="K255" i="1" s="1"/>
  <c r="M255" i="1" s="1"/>
  <c r="N255" i="2" s="1"/>
  <c r="J262" i="1"/>
  <c r="K262" i="1" s="1"/>
  <c r="M262" i="1" s="1"/>
  <c r="N262" i="2" s="1"/>
  <c r="J287" i="1"/>
  <c r="K287" i="1" s="1"/>
  <c r="M287" i="1" s="1"/>
  <c r="N287" i="2" s="1"/>
  <c r="J235" i="1"/>
  <c r="K235" i="1" s="1"/>
  <c r="M235" i="1" s="1"/>
  <c r="N235" i="2" s="1"/>
  <c r="J253" i="1"/>
  <c r="K253" i="1" s="1"/>
  <c r="M253" i="1" s="1"/>
  <c r="N253" i="2" s="1"/>
  <c r="J188" i="1"/>
  <c r="K188" i="1" s="1"/>
  <c r="M188" i="1" s="1"/>
  <c r="N188" i="2" s="1"/>
  <c r="J201" i="1"/>
  <c r="K201" i="1" s="1"/>
  <c r="M201" i="1" s="1"/>
  <c r="N201" i="2" s="1"/>
  <c r="J169" i="1"/>
  <c r="K169" i="1" s="1"/>
  <c r="M169" i="1" s="1"/>
  <c r="N169" i="2" s="1"/>
  <c r="J142" i="1"/>
  <c r="K142" i="1" s="1"/>
  <c r="M142" i="1" s="1"/>
  <c r="N142" i="2" s="1"/>
  <c r="J131" i="1"/>
  <c r="K131" i="1" s="1"/>
  <c r="M131" i="1" s="1"/>
  <c r="N131" i="2" s="1"/>
  <c r="J171" i="1"/>
  <c r="K171" i="1" s="1"/>
  <c r="M171" i="1" s="1"/>
  <c r="N171" i="2" s="1"/>
  <c r="J122" i="1"/>
  <c r="K122" i="1" s="1"/>
  <c r="M122" i="1" s="1"/>
  <c r="N122" i="2" s="1"/>
  <c r="J213" i="1"/>
  <c r="K213" i="1" s="1"/>
  <c r="M213" i="1" s="1"/>
  <c r="N213" i="2" s="1"/>
  <c r="J168" i="1"/>
  <c r="K168" i="1" s="1"/>
  <c r="M168" i="1" s="1"/>
  <c r="N168" i="2" s="1"/>
  <c r="J79" i="1"/>
  <c r="K79" i="1" s="1"/>
  <c r="M79" i="1" s="1"/>
  <c r="N79" i="2" s="1"/>
  <c r="J156" i="1"/>
  <c r="K156" i="1" s="1"/>
  <c r="M156" i="1" s="1"/>
  <c r="N156" i="2" s="1"/>
  <c r="J38" i="1"/>
  <c r="K38" i="1" s="1"/>
  <c r="M38" i="1" s="1"/>
  <c r="N38" i="2" s="1"/>
  <c r="J128" i="1"/>
  <c r="K128" i="1" s="1"/>
  <c r="M128" i="1" s="1"/>
  <c r="N128" i="2" s="1"/>
  <c r="J120" i="1"/>
  <c r="K120" i="1" s="1"/>
  <c r="M120" i="1" s="1"/>
  <c r="N120" i="2" s="1"/>
  <c r="J84" i="1"/>
  <c r="K84" i="1" s="1"/>
  <c r="M84" i="1" s="1"/>
  <c r="N84" i="2" s="1"/>
  <c r="J89" i="1"/>
  <c r="K89" i="1" s="1"/>
  <c r="M89" i="1" s="1"/>
  <c r="N89" i="2" s="1"/>
  <c r="J92" i="1"/>
  <c r="K92" i="1" s="1"/>
  <c r="M92" i="1" s="1"/>
  <c r="N92" i="2" s="1"/>
  <c r="J22" i="1"/>
  <c r="K22" i="1" s="1"/>
  <c r="M22" i="1" s="1"/>
  <c r="N22" i="2" s="1"/>
  <c r="J77" i="1"/>
  <c r="K77" i="1" s="1"/>
  <c r="M77" i="1" s="1"/>
  <c r="N77" i="2" s="1"/>
  <c r="J13" i="1"/>
  <c r="J18" i="1"/>
  <c r="K18" i="1" s="1"/>
  <c r="M18" i="1" s="1"/>
  <c r="N18" i="2" s="1"/>
  <c r="J37" i="1"/>
  <c r="K37" i="1" s="1"/>
  <c r="M37" i="1" s="1"/>
  <c r="N37" i="2" s="1"/>
  <c r="J135" i="1"/>
  <c r="K135" i="1" s="1"/>
  <c r="M135" i="1" s="1"/>
  <c r="N135" i="2" s="1"/>
  <c r="J116" i="1"/>
  <c r="K116" i="1" s="1"/>
  <c r="M116" i="1" s="1"/>
  <c r="N116" i="2" s="1"/>
  <c r="J83" i="1"/>
  <c r="K83" i="1" s="1"/>
  <c r="M83" i="1" s="1"/>
  <c r="N83" i="2" s="1"/>
  <c r="J73" i="1"/>
  <c r="K73" i="1" s="1"/>
  <c r="M73" i="1" s="1"/>
  <c r="N73" i="2" s="1"/>
  <c r="J21" i="1"/>
  <c r="K21" i="1" s="1"/>
  <c r="M21" i="1" s="1"/>
  <c r="N21" i="2" s="1"/>
  <c r="J81" i="1"/>
  <c r="K81" i="1" s="1"/>
  <c r="M81" i="1" s="1"/>
  <c r="N81" i="2" s="1"/>
  <c r="J72" i="1"/>
  <c r="K72" i="1" s="1"/>
  <c r="M72" i="1" s="1"/>
  <c r="N72" i="2" s="1"/>
  <c r="J67" i="1"/>
  <c r="K67" i="1" s="1"/>
  <c r="M67" i="1" s="1"/>
  <c r="N67" i="2" s="1"/>
  <c r="J323" i="1"/>
  <c r="K323" i="1" s="1"/>
  <c r="M323" i="1" s="1"/>
  <c r="N323" i="2" s="1"/>
  <c r="J359" i="1"/>
  <c r="K359" i="1" s="1"/>
  <c r="M359" i="1" s="1"/>
  <c r="N359" i="2" s="1"/>
  <c r="J288" i="1"/>
  <c r="K288" i="1" s="1"/>
  <c r="M288" i="1" s="1"/>
  <c r="N288" i="2" s="1"/>
  <c r="J180" i="1"/>
  <c r="K180" i="1" s="1"/>
  <c r="M180" i="1" s="1"/>
  <c r="N180" i="2" s="1"/>
  <c r="J82" i="1"/>
  <c r="K82" i="1" s="1"/>
  <c r="M82" i="1" s="1"/>
  <c r="N82" i="2" s="1"/>
  <c r="J31" i="1"/>
  <c r="K31" i="1" s="1"/>
  <c r="M31" i="1" s="1"/>
  <c r="N31" i="2" s="1"/>
  <c r="J163" i="1"/>
  <c r="K163" i="1" s="1"/>
  <c r="M163" i="1" s="1"/>
  <c r="N163" i="2" s="1"/>
  <c r="J40" i="1"/>
  <c r="K40" i="1" s="1"/>
  <c r="M40" i="1" s="1"/>
  <c r="N40" i="2" s="1"/>
  <c r="J12" i="1"/>
  <c r="K12" i="1" s="1"/>
  <c r="M12" i="1" s="1"/>
  <c r="N12" i="2" s="1"/>
  <c r="J35" i="1"/>
  <c r="K35" i="1" s="1"/>
  <c r="M35" i="1" s="1"/>
  <c r="N35" i="2" s="1"/>
  <c r="J318" i="1"/>
  <c r="K318" i="1" s="1"/>
  <c r="M318" i="1" s="1"/>
  <c r="N318" i="2" s="1"/>
  <c r="J333" i="1"/>
  <c r="K333" i="1" s="1"/>
  <c r="M333" i="1" s="1"/>
  <c r="N333" i="2" s="1"/>
  <c r="J340" i="1"/>
  <c r="K340" i="1" s="1"/>
  <c r="M340" i="1" s="1"/>
  <c r="N340" i="2" s="1"/>
  <c r="J355" i="1"/>
  <c r="K355" i="1" s="1"/>
  <c r="M355" i="1" s="1"/>
  <c r="N355" i="2" s="1"/>
  <c r="J275" i="1"/>
  <c r="K275" i="1" s="1"/>
  <c r="M275" i="1" s="1"/>
  <c r="N275" i="2" s="1"/>
  <c r="J290" i="1"/>
  <c r="K290" i="1" s="1"/>
  <c r="M290" i="1" s="1"/>
  <c r="N290" i="2" s="1"/>
  <c r="J297" i="1"/>
  <c r="K297" i="1" s="1"/>
  <c r="M297" i="1" s="1"/>
  <c r="N297" i="2" s="1"/>
  <c r="J247" i="1"/>
  <c r="K247" i="1" s="1"/>
  <c r="M247" i="1" s="1"/>
  <c r="N247" i="2" s="1"/>
  <c r="J254" i="1"/>
  <c r="K254" i="1" s="1"/>
  <c r="M254" i="1" s="1"/>
  <c r="N254" i="2" s="1"/>
  <c r="J271" i="1"/>
  <c r="K271" i="1" s="1"/>
  <c r="M271" i="1" s="1"/>
  <c r="N271" i="2" s="1"/>
  <c r="J227" i="1"/>
  <c r="K227" i="1" s="1"/>
  <c r="M227" i="1" s="1"/>
  <c r="N227" i="2" s="1"/>
  <c r="J250" i="1"/>
  <c r="K250" i="1" s="1"/>
  <c r="M250" i="1" s="1"/>
  <c r="N250" i="2" s="1"/>
  <c r="J173" i="1"/>
  <c r="K173" i="1" s="1"/>
  <c r="M173" i="1" s="1"/>
  <c r="N173" i="2" s="1"/>
  <c r="J190" i="1"/>
  <c r="K190" i="1" s="1"/>
  <c r="M190" i="1" s="1"/>
  <c r="N190" i="2" s="1"/>
  <c r="J161" i="1"/>
  <c r="K161" i="1" s="1"/>
  <c r="M161" i="1" s="1"/>
  <c r="N161" i="2" s="1"/>
  <c r="J126" i="1"/>
  <c r="K126" i="1" s="1"/>
  <c r="M126" i="1" s="1"/>
  <c r="N126" i="2" s="1"/>
  <c r="J123" i="1"/>
  <c r="K123" i="1" s="1"/>
  <c r="M123" i="1" s="1"/>
  <c r="N123" i="2" s="1"/>
  <c r="J160" i="1"/>
  <c r="K160" i="1" s="1"/>
  <c r="M160" i="1" s="1"/>
  <c r="N160" i="2" s="1"/>
  <c r="J119" i="1"/>
  <c r="K119" i="1" s="1"/>
  <c r="M119" i="1" s="1"/>
  <c r="N119" i="2" s="1"/>
  <c r="J197" i="1"/>
  <c r="K197" i="1" s="1"/>
  <c r="M197" i="1" s="1"/>
  <c r="N197" i="2" s="1"/>
  <c r="J162" i="1"/>
  <c r="K162" i="1" s="1"/>
  <c r="M162" i="1" s="1"/>
  <c r="N162" i="2" s="1"/>
  <c r="J63" i="1"/>
  <c r="K63" i="1" s="1"/>
  <c r="M63" i="1" s="1"/>
  <c r="N63" i="2" s="1"/>
  <c r="J30" i="1"/>
  <c r="K30" i="1" s="1"/>
  <c r="M30" i="1" s="1"/>
  <c r="N30" i="2" s="1"/>
  <c r="J107" i="1"/>
  <c r="K107" i="1" s="1"/>
  <c r="M107" i="1" s="1"/>
  <c r="N107" i="2" s="1"/>
  <c r="J91" i="1"/>
  <c r="K91" i="1" s="1"/>
  <c r="M91" i="1" s="1"/>
  <c r="N91" i="2" s="1"/>
  <c r="J58" i="1"/>
  <c r="K58" i="1" s="1"/>
  <c r="M58" i="1" s="1"/>
  <c r="N58" i="2" s="1"/>
  <c r="J286" i="1"/>
  <c r="K286" i="1" s="1"/>
  <c r="M286" i="1" s="1"/>
  <c r="N286" i="2" s="1"/>
  <c r="J301" i="1"/>
  <c r="K301" i="1" s="1"/>
  <c r="M301" i="1" s="1"/>
  <c r="N301" i="2" s="1"/>
  <c r="J308" i="1"/>
  <c r="K308" i="1" s="1"/>
  <c r="M308" i="1" s="1"/>
  <c r="N308" i="2" s="1"/>
  <c r="J346" i="1"/>
  <c r="K346" i="1" s="1"/>
  <c r="M346" i="1" s="1"/>
  <c r="N346" i="2" s="1"/>
  <c r="J336" i="1"/>
  <c r="K336" i="1" s="1"/>
  <c r="M336" i="1" s="1"/>
  <c r="N336" i="2" s="1"/>
  <c r="J215" i="1"/>
  <c r="K215" i="1" s="1"/>
  <c r="M215" i="1" s="1"/>
  <c r="N215" i="2" s="1"/>
  <c r="J236" i="1"/>
  <c r="K236" i="1" s="1"/>
  <c r="M236" i="1" s="1"/>
  <c r="N236" i="2" s="1"/>
  <c r="J195" i="1"/>
  <c r="K195" i="1" s="1"/>
  <c r="M195" i="1" s="1"/>
  <c r="N195" i="2" s="1"/>
  <c r="J249" i="1"/>
  <c r="K249" i="1" s="1"/>
  <c r="M249" i="1" s="1"/>
  <c r="N249" i="2" s="1"/>
  <c r="J229" i="1"/>
  <c r="K229" i="1" s="1"/>
  <c r="M229" i="1" s="1"/>
  <c r="N229" i="2" s="1"/>
  <c r="J217" i="1"/>
  <c r="K217" i="1" s="1"/>
  <c r="M217" i="1" s="1"/>
  <c r="N217" i="2" s="1"/>
  <c r="J86" i="1"/>
  <c r="K86" i="1" s="1"/>
  <c r="M86" i="1" s="1"/>
  <c r="N86" i="2" s="1"/>
  <c r="J144" i="1"/>
  <c r="K144" i="1" s="1"/>
  <c r="M144" i="1" s="1"/>
  <c r="N144" i="2" s="1"/>
  <c r="J129" i="1"/>
  <c r="K129" i="1" s="1"/>
  <c r="M129" i="1" s="1"/>
  <c r="N129" i="2" s="1"/>
  <c r="J17" i="1"/>
  <c r="K17" i="1" s="1"/>
  <c r="M17" i="1" s="1"/>
  <c r="N17" i="2" s="1"/>
  <c r="J34" i="1"/>
  <c r="K34" i="1" s="1"/>
  <c r="M34" i="1" s="1"/>
  <c r="N34" i="2" s="1"/>
  <c r="N92" i="6"/>
  <c r="O92" i="6" s="1"/>
  <c r="N18" i="6"/>
  <c r="O18" i="6" s="1"/>
  <c r="J358" i="1"/>
  <c r="K358" i="1" s="1"/>
  <c r="M358" i="1" s="1"/>
  <c r="N358" i="2" s="1"/>
  <c r="J326" i="1"/>
  <c r="K326" i="1" s="1"/>
  <c r="M326" i="1" s="1"/>
  <c r="N326" i="2" s="1"/>
  <c r="J294" i="1"/>
  <c r="K294" i="1" s="1"/>
  <c r="M294" i="1" s="1"/>
  <c r="N294" i="2" s="1"/>
  <c r="J357" i="1"/>
  <c r="K357" i="1" s="1"/>
  <c r="M357" i="1" s="1"/>
  <c r="N357" i="2" s="1"/>
  <c r="J325" i="1"/>
  <c r="K325" i="1" s="1"/>
  <c r="M325" i="1" s="1"/>
  <c r="N325" i="2" s="1"/>
  <c r="J293" i="1"/>
  <c r="K293" i="1" s="1"/>
  <c r="M293" i="1" s="1"/>
  <c r="N293" i="2" s="1"/>
  <c r="J356" i="1"/>
  <c r="K356" i="1" s="1"/>
  <c r="M356" i="1" s="1"/>
  <c r="N356" i="2" s="1"/>
  <c r="J324" i="1"/>
  <c r="K324" i="1" s="1"/>
  <c r="M324" i="1" s="1"/>
  <c r="N324" i="2" s="1"/>
  <c r="J292" i="1"/>
  <c r="K292" i="1" s="1"/>
  <c r="M292" i="1" s="1"/>
  <c r="N292" i="2" s="1"/>
  <c r="J363" i="1"/>
  <c r="K363" i="1" s="1"/>
  <c r="M363" i="1" s="1"/>
  <c r="N363" i="2" s="1"/>
  <c r="J331" i="1"/>
  <c r="K331" i="1" s="1"/>
  <c r="M331" i="1" s="1"/>
  <c r="N331" i="2" s="1"/>
  <c r="J299" i="1"/>
  <c r="K299" i="1" s="1"/>
  <c r="M299" i="1" s="1"/>
  <c r="N299" i="2" s="1"/>
  <c r="J267" i="1"/>
  <c r="K267" i="1" s="1"/>
  <c r="M267" i="1" s="1"/>
  <c r="N267" i="2" s="1"/>
  <c r="J338" i="1"/>
  <c r="K338" i="1" s="1"/>
  <c r="M338" i="1" s="1"/>
  <c r="N338" i="2" s="1"/>
  <c r="J306" i="1"/>
  <c r="K306" i="1" s="1"/>
  <c r="M306" i="1" s="1"/>
  <c r="N306" i="2" s="1"/>
  <c r="J274" i="1"/>
  <c r="K274" i="1" s="1"/>
  <c r="M274" i="1" s="1"/>
  <c r="N274" i="2" s="1"/>
  <c r="J337" i="1"/>
  <c r="K337" i="1" s="1"/>
  <c r="M337" i="1" s="1"/>
  <c r="N337" i="2" s="1"/>
  <c r="J305" i="1"/>
  <c r="K305" i="1" s="1"/>
  <c r="M305" i="1" s="1"/>
  <c r="N305" i="2" s="1"/>
  <c r="J273" i="1"/>
  <c r="K273" i="1" s="1"/>
  <c r="M273" i="1" s="1"/>
  <c r="N273" i="2" s="1"/>
  <c r="J311" i="1"/>
  <c r="K311" i="1" s="1"/>
  <c r="M311" i="1" s="1"/>
  <c r="N311" i="2" s="1"/>
  <c r="J239" i="1"/>
  <c r="K239" i="1" s="1"/>
  <c r="M239" i="1" s="1"/>
  <c r="N239" i="2" s="1"/>
  <c r="J207" i="1"/>
  <c r="K207" i="1" s="1"/>
  <c r="M207" i="1" s="1"/>
  <c r="N207" i="2" s="1"/>
  <c r="J344" i="1"/>
  <c r="K344" i="1" s="1"/>
  <c r="M344" i="1" s="1"/>
  <c r="N344" i="2" s="1"/>
  <c r="J238" i="1"/>
  <c r="K238" i="1" s="1"/>
  <c r="M238" i="1" s="1"/>
  <c r="N238" i="2" s="1"/>
  <c r="J320" i="1"/>
  <c r="K320" i="1" s="1"/>
  <c r="M320" i="1" s="1"/>
  <c r="N320" i="2" s="1"/>
  <c r="J279" i="1"/>
  <c r="K279" i="1" s="1"/>
  <c r="M279" i="1" s="1"/>
  <c r="N279" i="2" s="1"/>
  <c r="J244" i="1"/>
  <c r="K244" i="1" s="1"/>
  <c r="M244" i="1" s="1"/>
  <c r="N244" i="2" s="1"/>
  <c r="J251" i="1"/>
  <c r="K251" i="1" s="1"/>
  <c r="M251" i="1" s="1"/>
  <c r="N251" i="2" s="1"/>
  <c r="J219" i="1"/>
  <c r="K219" i="1" s="1"/>
  <c r="M219" i="1" s="1"/>
  <c r="N219" i="2" s="1"/>
  <c r="J187" i="1"/>
  <c r="K187" i="1" s="1"/>
  <c r="M187" i="1" s="1"/>
  <c r="N187" i="2" s="1"/>
  <c r="J303" i="1"/>
  <c r="K303" i="1" s="1"/>
  <c r="M303" i="1" s="1"/>
  <c r="N303" i="2" s="1"/>
  <c r="J265" i="1"/>
  <c r="K265" i="1" s="1"/>
  <c r="M265" i="1" s="1"/>
  <c r="N265" i="2" s="1"/>
  <c r="J220" i="1"/>
  <c r="K220" i="1" s="1"/>
  <c r="M220" i="1" s="1"/>
  <c r="N220" i="2" s="1"/>
  <c r="J181" i="1"/>
  <c r="K181" i="1" s="1"/>
  <c r="M181" i="1" s="1"/>
  <c r="N181" i="2" s="1"/>
  <c r="J149" i="1"/>
  <c r="K149" i="1" s="1"/>
  <c r="M149" i="1" s="1"/>
  <c r="N149" i="2" s="1"/>
  <c r="J222" i="1"/>
  <c r="K222" i="1" s="1"/>
  <c r="M222" i="1" s="1"/>
  <c r="N222" i="2" s="1"/>
  <c r="J245" i="1"/>
  <c r="K245" i="1" s="1"/>
  <c r="M245" i="1" s="1"/>
  <c r="N245" i="2" s="1"/>
  <c r="J225" i="1"/>
  <c r="K225" i="1" s="1"/>
  <c r="M225" i="1" s="1"/>
  <c r="N225" i="2" s="1"/>
  <c r="J177" i="1"/>
  <c r="K177" i="1" s="1"/>
  <c r="M177" i="1" s="1"/>
  <c r="N177" i="2" s="1"/>
  <c r="J241" i="1"/>
  <c r="K241" i="1" s="1"/>
  <c r="M241" i="1" s="1"/>
  <c r="N241" i="2" s="1"/>
  <c r="J166" i="1"/>
  <c r="K166" i="1" s="1"/>
  <c r="M166" i="1" s="1"/>
  <c r="N166" i="2" s="1"/>
  <c r="J134" i="1"/>
  <c r="K134" i="1" s="1"/>
  <c r="M134" i="1" s="1"/>
  <c r="N134" i="2" s="1"/>
  <c r="J196" i="1"/>
  <c r="K196" i="1" s="1"/>
  <c r="M196" i="1" s="1"/>
  <c r="N196" i="2" s="1"/>
  <c r="J147" i="1"/>
  <c r="K147" i="1" s="1"/>
  <c r="M147" i="1" s="1"/>
  <c r="N147" i="2" s="1"/>
  <c r="J115" i="1"/>
  <c r="K115" i="1" s="1"/>
  <c r="M115" i="1" s="1"/>
  <c r="N115" i="2" s="1"/>
  <c r="J216" i="1"/>
  <c r="K216" i="1" s="1"/>
  <c r="M216" i="1" s="1"/>
  <c r="N216" i="2" s="1"/>
  <c r="J182" i="1"/>
  <c r="K182" i="1" s="1"/>
  <c r="M182" i="1" s="1"/>
  <c r="N182" i="2" s="1"/>
  <c r="J138" i="1"/>
  <c r="K138" i="1" s="1"/>
  <c r="M138" i="1" s="1"/>
  <c r="N138" i="2" s="1"/>
  <c r="J194" i="1"/>
  <c r="K194" i="1" s="1"/>
  <c r="M194" i="1" s="1"/>
  <c r="N194" i="2" s="1"/>
  <c r="J121" i="1"/>
  <c r="K121" i="1" s="1"/>
  <c r="M121" i="1" s="1"/>
  <c r="N121" i="2" s="1"/>
  <c r="J90" i="1"/>
  <c r="K90" i="1" s="1"/>
  <c r="M90" i="1" s="1"/>
  <c r="N90" i="2" s="1"/>
  <c r="J232" i="1"/>
  <c r="K232" i="1" s="1"/>
  <c r="M232" i="1" s="1"/>
  <c r="N232" i="2" s="1"/>
  <c r="J192" i="1"/>
  <c r="K192" i="1" s="1"/>
  <c r="M192" i="1" s="1"/>
  <c r="N192" i="2" s="1"/>
  <c r="J202" i="1"/>
  <c r="K202" i="1" s="1"/>
  <c r="M202" i="1" s="1"/>
  <c r="N202" i="2" s="1"/>
  <c r="J174" i="1"/>
  <c r="K174" i="1" s="1"/>
  <c r="M174" i="1" s="1"/>
  <c r="N174" i="2" s="1"/>
  <c r="J125" i="1"/>
  <c r="K125" i="1" s="1"/>
  <c r="M125" i="1" s="1"/>
  <c r="N125" i="2" s="1"/>
  <c r="J103" i="1"/>
  <c r="K103" i="1" s="1"/>
  <c r="M103" i="1" s="1"/>
  <c r="N103" i="2" s="1"/>
  <c r="J71" i="1"/>
  <c r="K71" i="1" s="1"/>
  <c r="M71" i="1" s="1"/>
  <c r="N71" i="2" s="1"/>
  <c r="J39" i="1"/>
  <c r="K39" i="1" s="1"/>
  <c r="M39" i="1" s="1"/>
  <c r="N39" i="2" s="1"/>
  <c r="J233" i="1"/>
  <c r="K233" i="1" s="1"/>
  <c r="M233" i="1" s="1"/>
  <c r="N233" i="2" s="1"/>
  <c r="J110" i="1"/>
  <c r="K110" i="1" s="1"/>
  <c r="M110" i="1" s="1"/>
  <c r="N110" i="2" s="1"/>
  <c r="J78" i="1"/>
  <c r="K78" i="1" s="1"/>
  <c r="M78" i="1" s="1"/>
  <c r="N78" i="2" s="1"/>
  <c r="J46" i="1"/>
  <c r="K46" i="1" s="1"/>
  <c r="M46" i="1" s="1"/>
  <c r="N46" i="2" s="1"/>
  <c r="J258" i="1"/>
  <c r="K258" i="1" s="1"/>
  <c r="M258" i="1" s="1"/>
  <c r="N258" i="2" s="1"/>
  <c r="J152" i="1"/>
  <c r="K152" i="1" s="1"/>
  <c r="M152" i="1" s="1"/>
  <c r="N152" i="2" s="1"/>
  <c r="J127" i="1"/>
  <c r="K127" i="1" s="1"/>
  <c r="M127" i="1" s="1"/>
  <c r="N127" i="2" s="1"/>
  <c r="J167" i="1"/>
  <c r="K167" i="1" s="1"/>
  <c r="M167" i="1" s="1"/>
  <c r="N167" i="2" s="1"/>
  <c r="J141" i="1"/>
  <c r="K141" i="1" s="1"/>
  <c r="M141" i="1" s="1"/>
  <c r="N141" i="2" s="1"/>
  <c r="J104" i="1"/>
  <c r="K104" i="1" s="1"/>
  <c r="M104" i="1" s="1"/>
  <c r="N104" i="2" s="1"/>
  <c r="J130" i="1"/>
  <c r="K130" i="1" s="1"/>
  <c r="M130" i="1" s="1"/>
  <c r="N130" i="2" s="1"/>
  <c r="J88" i="1"/>
  <c r="K88" i="1" s="1"/>
  <c r="M88" i="1" s="1"/>
  <c r="N88" i="2" s="1"/>
  <c r="J44" i="1"/>
  <c r="K44" i="1" s="1"/>
  <c r="M44" i="1" s="1"/>
  <c r="N44" i="2" s="1"/>
  <c r="J117" i="1"/>
  <c r="K117" i="1" s="1"/>
  <c r="M117" i="1" s="1"/>
  <c r="N117" i="2" s="1"/>
  <c r="J85" i="1"/>
  <c r="K85" i="1" s="1"/>
  <c r="M85" i="1" s="1"/>
  <c r="N85" i="2" s="1"/>
  <c r="J42" i="1"/>
  <c r="K42" i="1" s="1"/>
  <c r="M42" i="1" s="1"/>
  <c r="N42" i="2" s="1"/>
  <c r="J218" i="1"/>
  <c r="K218" i="1" s="1"/>
  <c r="M218" i="1" s="1"/>
  <c r="N218" i="2" s="1"/>
  <c r="J80" i="1"/>
  <c r="K80" i="1" s="1"/>
  <c r="M80" i="1" s="1"/>
  <c r="N80" i="2" s="1"/>
  <c r="J60" i="1"/>
  <c r="K60" i="1" s="1"/>
  <c r="M60" i="1" s="1"/>
  <c r="N60" i="2" s="1"/>
  <c r="J27" i="1"/>
  <c r="K27" i="1" s="1"/>
  <c r="M27" i="1" s="1"/>
  <c r="N27" i="2" s="1"/>
  <c r="J143" i="1"/>
  <c r="K143" i="1" s="1"/>
  <c r="M143" i="1" s="1"/>
  <c r="N143" i="2" s="1"/>
  <c r="K8" i="1"/>
  <c r="M8" i="1" s="1"/>
  <c r="J16" i="1"/>
  <c r="K16" i="1" s="1"/>
  <c r="M16" i="1" s="1"/>
  <c r="N16" i="2" s="1"/>
  <c r="J24" i="1"/>
  <c r="K24" i="1" s="1"/>
  <c r="M24" i="1" s="1"/>
  <c r="N24" i="2" s="1"/>
  <c r="J49" i="1"/>
  <c r="K49" i="1" s="1"/>
  <c r="M49" i="1" s="1"/>
  <c r="N49" i="2" s="1"/>
  <c r="J61" i="1"/>
  <c r="K61" i="1" s="1"/>
  <c r="M61" i="1" s="1"/>
  <c r="N61" i="2" s="1"/>
  <c r="J50" i="1"/>
  <c r="K50" i="1" s="1"/>
  <c r="M50" i="1" s="1"/>
  <c r="N50" i="2" s="1"/>
  <c r="J64" i="1"/>
  <c r="K64" i="1" s="1"/>
  <c r="M64" i="1" s="1"/>
  <c r="N64" i="2" s="1"/>
  <c r="J10" i="1"/>
  <c r="K10" i="1" s="1"/>
  <c r="M10" i="1" s="1"/>
  <c r="N10" i="2" s="1"/>
  <c r="J93" i="1"/>
  <c r="K93" i="1" s="1"/>
  <c r="M93" i="1" s="1"/>
  <c r="N93" i="2" s="1"/>
  <c r="J53" i="1"/>
  <c r="K53" i="1" s="1"/>
  <c r="M53" i="1" s="1"/>
  <c r="N53" i="2" s="1"/>
  <c r="J33" i="1"/>
  <c r="K33" i="1" s="1"/>
  <c r="M33" i="1" s="1"/>
  <c r="N33" i="2" s="1"/>
  <c r="J48" i="1"/>
  <c r="K48" i="1" s="1"/>
  <c r="M48" i="1" s="1"/>
  <c r="N48" i="2" s="1"/>
  <c r="J29" i="1"/>
  <c r="K29" i="1" s="1"/>
  <c r="M29" i="1" s="1"/>
  <c r="N29" i="2" s="1"/>
  <c r="J97" i="1"/>
  <c r="K97" i="1" s="1"/>
  <c r="M97" i="1" s="1"/>
  <c r="N97" i="2" s="1"/>
  <c r="J28" i="1"/>
  <c r="K28" i="1" s="1"/>
  <c r="M28" i="1" s="1"/>
  <c r="N28" i="2" s="1"/>
  <c r="J75" i="1"/>
  <c r="K75" i="1" s="1"/>
  <c r="M75" i="1" s="1"/>
  <c r="N75" i="2" s="1"/>
  <c r="J96" i="1"/>
  <c r="K96" i="1" s="1"/>
  <c r="M96" i="1" s="1"/>
  <c r="N96" i="2" s="1"/>
  <c r="J45" i="1"/>
  <c r="K45" i="1" s="1"/>
  <c r="M45" i="1" s="1"/>
  <c r="N45" i="2" s="1"/>
  <c r="J101" i="1"/>
  <c r="K101" i="1" s="1"/>
  <c r="M101" i="1" s="1"/>
  <c r="N101" i="2" s="1"/>
  <c r="J43" i="1"/>
  <c r="K43" i="1" s="1"/>
  <c r="M43" i="1" s="1"/>
  <c r="N43" i="2" s="1"/>
  <c r="J99" i="1"/>
  <c r="K99" i="1" s="1"/>
  <c r="M99" i="1" s="1"/>
  <c r="N99" i="2" s="1"/>
  <c r="J148" i="1"/>
  <c r="K148" i="1" s="1"/>
  <c r="M148" i="1" s="1"/>
  <c r="N148" i="2" s="1"/>
  <c r="J137" i="1"/>
  <c r="K137" i="1" s="1"/>
  <c r="M137" i="1" s="1"/>
  <c r="N137" i="2" s="1"/>
  <c r="J179" i="1"/>
  <c r="K179" i="1" s="1"/>
  <c r="M179" i="1" s="1"/>
  <c r="N179" i="2" s="1"/>
  <c r="J136" i="1"/>
  <c r="K136" i="1" s="1"/>
  <c r="M136" i="1" s="1"/>
  <c r="N136" i="2" s="1"/>
  <c r="J189" i="1"/>
  <c r="K189" i="1" s="1"/>
  <c r="M189" i="1" s="1"/>
  <c r="N189" i="2" s="1"/>
  <c r="J54" i="1"/>
  <c r="K54" i="1" s="1"/>
  <c r="M54" i="1" s="1"/>
  <c r="N54" i="2" s="1"/>
  <c r="J94" i="1"/>
  <c r="K94" i="1" s="1"/>
  <c r="M94" i="1" s="1"/>
  <c r="N94" i="2" s="1"/>
  <c r="J205" i="1"/>
  <c r="K205" i="1" s="1"/>
  <c r="M205" i="1" s="1"/>
  <c r="N205" i="2" s="1"/>
  <c r="J47" i="1"/>
  <c r="K47" i="1" s="1"/>
  <c r="M47" i="1" s="1"/>
  <c r="N47" i="2" s="1"/>
  <c r="J87" i="1"/>
  <c r="K87" i="1" s="1"/>
  <c r="M87" i="1" s="1"/>
  <c r="N87" i="2" s="1"/>
  <c r="J114" i="1"/>
  <c r="K114" i="1" s="1"/>
  <c r="M114" i="1" s="1"/>
  <c r="N114" i="2" s="1"/>
  <c r="J178" i="1"/>
  <c r="K178" i="1" s="1"/>
  <c r="M178" i="1" s="1"/>
  <c r="N178" i="2" s="1"/>
  <c r="J158" i="1"/>
  <c r="K158" i="1" s="1"/>
  <c r="M158" i="1" s="1"/>
  <c r="N158" i="2" s="1"/>
  <c r="J226" i="1"/>
  <c r="K226" i="1" s="1"/>
  <c r="M226" i="1" s="1"/>
  <c r="N226" i="2" s="1"/>
  <c r="J98" i="1"/>
  <c r="K98" i="1" s="1"/>
  <c r="M98" i="1" s="1"/>
  <c r="N98" i="2" s="1"/>
  <c r="J132" i="1"/>
  <c r="K132" i="1" s="1"/>
  <c r="M132" i="1" s="1"/>
  <c r="N132" i="2" s="1"/>
  <c r="J261" i="1"/>
  <c r="K261" i="1" s="1"/>
  <c r="M261" i="1" s="1"/>
  <c r="N261" i="2" s="1"/>
  <c r="J186" i="1"/>
  <c r="K186" i="1" s="1"/>
  <c r="M186" i="1" s="1"/>
  <c r="N186" i="2" s="1"/>
  <c r="J240" i="1"/>
  <c r="K240" i="1" s="1"/>
  <c r="M240" i="1" s="1"/>
  <c r="N240" i="2" s="1"/>
  <c r="J139" i="1"/>
  <c r="K139" i="1" s="1"/>
  <c r="M139" i="1" s="1"/>
  <c r="N139" i="2" s="1"/>
  <c r="J200" i="1"/>
  <c r="K200" i="1" s="1"/>
  <c r="M200" i="1" s="1"/>
  <c r="N200" i="2" s="1"/>
  <c r="J154" i="1"/>
  <c r="K154" i="1" s="1"/>
  <c r="M154" i="1" s="1"/>
  <c r="N154" i="2" s="1"/>
  <c r="J224" i="1"/>
  <c r="K224" i="1" s="1"/>
  <c r="M224" i="1" s="1"/>
  <c r="N224" i="2" s="1"/>
  <c r="J193" i="1"/>
  <c r="K193" i="1" s="1"/>
  <c r="M193" i="1" s="1"/>
  <c r="N193" i="2" s="1"/>
  <c r="J272" i="1"/>
  <c r="K272" i="1" s="1"/>
  <c r="M272" i="1" s="1"/>
  <c r="N272" i="2" s="1"/>
  <c r="J212" i="1"/>
  <c r="K212" i="1" s="1"/>
  <c r="M212" i="1" s="1"/>
  <c r="N212" i="2" s="1"/>
  <c r="J157" i="1"/>
  <c r="K157" i="1" s="1"/>
  <c r="M157" i="1" s="1"/>
  <c r="N157" i="2" s="1"/>
  <c r="J198" i="1"/>
  <c r="K198" i="1" s="1"/>
  <c r="M198" i="1" s="1"/>
  <c r="N198" i="2" s="1"/>
  <c r="J264" i="1"/>
  <c r="K264" i="1" s="1"/>
  <c r="M264" i="1" s="1"/>
  <c r="N264" i="2" s="1"/>
  <c r="J312" i="1"/>
  <c r="K312" i="1" s="1"/>
  <c r="M312" i="1" s="1"/>
  <c r="N312" i="2" s="1"/>
  <c r="J203" i="1"/>
  <c r="K203" i="1" s="1"/>
  <c r="M203" i="1" s="1"/>
  <c r="N203" i="2" s="1"/>
  <c r="J243" i="1"/>
  <c r="K243" i="1" s="1"/>
  <c r="M243" i="1" s="1"/>
  <c r="N243" i="2" s="1"/>
  <c r="J252" i="1"/>
  <c r="K252" i="1" s="1"/>
  <c r="M252" i="1" s="1"/>
  <c r="N252" i="2" s="1"/>
  <c r="J328" i="1"/>
  <c r="K328" i="1" s="1"/>
  <c r="M328" i="1" s="1"/>
  <c r="N328" i="2" s="1"/>
  <c r="J230" i="1"/>
  <c r="K230" i="1" s="1"/>
  <c r="M230" i="1" s="1"/>
  <c r="N230" i="2" s="1"/>
  <c r="J351" i="1"/>
  <c r="K351" i="1" s="1"/>
  <c r="M351" i="1" s="1"/>
  <c r="N351" i="2" s="1"/>
  <c r="J223" i="1"/>
  <c r="K223" i="1" s="1"/>
  <c r="M223" i="1" s="1"/>
  <c r="N223" i="2" s="1"/>
  <c r="J263" i="1"/>
  <c r="K263" i="1" s="1"/>
  <c r="M263" i="1" s="1"/>
  <c r="N263" i="2" s="1"/>
  <c r="J281" i="1"/>
  <c r="K281" i="1" s="1"/>
  <c r="M281" i="1" s="1"/>
  <c r="N281" i="2" s="1"/>
  <c r="J321" i="1"/>
  <c r="K321" i="1" s="1"/>
  <c r="M321" i="1" s="1"/>
  <c r="N321" i="2" s="1"/>
  <c r="J361" i="1"/>
  <c r="K361" i="1" s="1"/>
  <c r="M361" i="1" s="1"/>
  <c r="N361" i="2" s="1"/>
  <c r="J314" i="1"/>
  <c r="K314" i="1" s="1"/>
  <c r="M314" i="1" s="1"/>
  <c r="N314" i="2" s="1"/>
  <c r="J354" i="1"/>
  <c r="K354" i="1" s="1"/>
  <c r="M354" i="1" s="1"/>
  <c r="N354" i="2" s="1"/>
  <c r="J291" i="1"/>
  <c r="K291" i="1" s="1"/>
  <c r="M291" i="1" s="1"/>
  <c r="N291" i="2" s="1"/>
  <c r="J339" i="1"/>
  <c r="K339" i="1" s="1"/>
  <c r="M339" i="1" s="1"/>
  <c r="N339" i="2" s="1"/>
  <c r="J276" i="1"/>
  <c r="K276" i="1" s="1"/>
  <c r="M276" i="1" s="1"/>
  <c r="N276" i="2" s="1"/>
  <c r="J316" i="1"/>
  <c r="K316" i="1" s="1"/>
  <c r="M316" i="1" s="1"/>
  <c r="N316" i="2" s="1"/>
  <c r="J269" i="1"/>
  <c r="K269" i="1" s="1"/>
  <c r="M269" i="1" s="1"/>
  <c r="N269" i="2" s="1"/>
  <c r="J309" i="1"/>
  <c r="K309" i="1" s="1"/>
  <c r="M309" i="1" s="1"/>
  <c r="N309" i="2" s="1"/>
  <c r="J349" i="1"/>
  <c r="K349" i="1" s="1"/>
  <c r="M349" i="1" s="1"/>
  <c r="N349" i="2" s="1"/>
  <c r="J302" i="1"/>
  <c r="K302" i="1" s="1"/>
  <c r="M302" i="1" s="1"/>
  <c r="N302" i="2" s="1"/>
  <c r="J342" i="1"/>
  <c r="K342" i="1" s="1"/>
  <c r="M342" i="1" s="1"/>
  <c r="N342" i="2" s="1"/>
  <c r="J51" i="1"/>
  <c r="K51" i="1" s="1"/>
  <c r="M51" i="1" s="1"/>
  <c r="N51" i="2" s="1"/>
  <c r="J32" i="1"/>
  <c r="K32" i="1" s="1"/>
  <c r="M32" i="1" s="1"/>
  <c r="N32" i="2" s="1"/>
  <c r="J19" i="1"/>
  <c r="K19" i="1" s="1"/>
  <c r="M19" i="1" s="1"/>
  <c r="N19" i="2" s="1"/>
  <c r="J14" i="1"/>
  <c r="K14" i="1" s="1"/>
  <c r="M14" i="1" s="1"/>
  <c r="N14" i="2" s="1"/>
  <c r="J57" i="1"/>
  <c r="K57" i="1" s="1"/>
  <c r="M57" i="1" s="1"/>
  <c r="N57" i="2" s="1"/>
  <c r="J26" i="1"/>
  <c r="K26" i="1" s="1"/>
  <c r="M26" i="1" s="1"/>
  <c r="N26" i="2" s="1"/>
  <c r="J65" i="1"/>
  <c r="K65" i="1" s="1"/>
  <c r="M65" i="1" s="1"/>
  <c r="N65" i="2" s="1"/>
  <c r="J68" i="1"/>
  <c r="K68" i="1" s="1"/>
  <c r="M68" i="1" s="1"/>
  <c r="N68" i="2" s="1"/>
  <c r="J20" i="1"/>
  <c r="K20" i="1" s="1"/>
  <c r="M20" i="1" s="1"/>
  <c r="N20" i="2" s="1"/>
  <c r="J56" i="1"/>
  <c r="K56" i="1" s="1"/>
  <c r="M56" i="1" s="1"/>
  <c r="N56" i="2" s="1"/>
  <c r="J76" i="1"/>
  <c r="K76" i="1" s="1"/>
  <c r="M76" i="1" s="1"/>
  <c r="N76" i="2" s="1"/>
  <c r="J109" i="1"/>
  <c r="K109" i="1" s="1"/>
  <c r="M109" i="1" s="1"/>
  <c r="N109" i="2" s="1"/>
  <c r="J69" i="1"/>
  <c r="K69" i="1" s="1"/>
  <c r="M69" i="1" s="1"/>
  <c r="N69" i="2" s="1"/>
  <c r="J105" i="1"/>
  <c r="K105" i="1" s="1"/>
  <c r="M105" i="1" s="1"/>
  <c r="N105" i="2" s="1"/>
  <c r="J112" i="1"/>
  <c r="K112" i="1" s="1"/>
  <c r="M112" i="1" s="1"/>
  <c r="N112" i="2" s="1"/>
  <c r="J100" i="1"/>
  <c r="K100" i="1" s="1"/>
  <c r="M100" i="1" s="1"/>
  <c r="N100" i="2" s="1"/>
  <c r="J175" i="1"/>
  <c r="K175" i="1" s="1"/>
  <c r="M175" i="1" s="1"/>
  <c r="N175" i="2" s="1"/>
  <c r="J150" i="1"/>
  <c r="K150" i="1" s="1"/>
  <c r="M150" i="1" s="1"/>
  <c r="N150" i="2" s="1"/>
  <c r="J228" i="1"/>
  <c r="K228" i="1" s="1"/>
  <c r="M228" i="1" s="1"/>
  <c r="N228" i="2" s="1"/>
  <c r="J140" i="1"/>
  <c r="K140" i="1" s="1"/>
  <c r="M140" i="1" s="1"/>
  <c r="N140" i="2" s="1"/>
  <c r="J295" i="1"/>
  <c r="K295" i="1" s="1"/>
  <c r="M295" i="1" s="1"/>
  <c r="N295" i="2" s="1"/>
  <c r="J62" i="1"/>
  <c r="K62" i="1" s="1"/>
  <c r="M62" i="1" s="1"/>
  <c r="N62" i="2" s="1"/>
  <c r="J102" i="1"/>
  <c r="K102" i="1" s="1"/>
  <c r="M102" i="1" s="1"/>
  <c r="N102" i="2" s="1"/>
  <c r="J15" i="1"/>
  <c r="K15" i="1" s="1"/>
  <c r="M15" i="1" s="1"/>
  <c r="N15" i="2" s="1"/>
  <c r="J55" i="1"/>
  <c r="K55" i="1" s="1"/>
  <c r="M55" i="1" s="1"/>
  <c r="N55" i="2" s="1"/>
  <c r="J95" i="1"/>
  <c r="K95" i="1" s="1"/>
  <c r="M95" i="1" s="1"/>
  <c r="N95" i="2" s="1"/>
  <c r="J145" i="1"/>
  <c r="K145" i="1" s="1"/>
  <c r="M145" i="1" s="1"/>
  <c r="N145" i="2" s="1"/>
  <c r="J151" i="1"/>
  <c r="K151" i="1" s="1"/>
  <c r="M151" i="1" s="1"/>
  <c r="N151" i="2" s="1"/>
  <c r="J183" i="1"/>
  <c r="K183" i="1" s="1"/>
  <c r="M183" i="1" s="1"/>
  <c r="N183" i="2" s="1"/>
  <c r="J66" i="1"/>
  <c r="K66" i="1" s="1"/>
  <c r="M66" i="1" s="1"/>
  <c r="N66" i="2" s="1"/>
  <c r="J106" i="1"/>
  <c r="K106" i="1" s="1"/>
  <c r="M106" i="1" s="1"/>
  <c r="N106" i="2" s="1"/>
  <c r="J185" i="1"/>
  <c r="K185" i="1" s="1"/>
  <c r="M185" i="1" s="1"/>
  <c r="N185" i="2" s="1"/>
  <c r="J146" i="1"/>
  <c r="K146" i="1" s="1"/>
  <c r="M146" i="1" s="1"/>
  <c r="N146" i="2" s="1"/>
  <c r="J206" i="1"/>
  <c r="K206" i="1" s="1"/>
  <c r="M206" i="1" s="1"/>
  <c r="N206" i="2" s="1"/>
  <c r="J256" i="1"/>
  <c r="K256" i="1" s="1"/>
  <c r="M256" i="1" s="1"/>
  <c r="N256" i="2" s="1"/>
  <c r="J159" i="1"/>
  <c r="K159" i="1" s="1"/>
  <c r="M159" i="1" s="1"/>
  <c r="N159" i="2" s="1"/>
  <c r="J118" i="1"/>
  <c r="K118" i="1" s="1"/>
  <c r="M118" i="1" s="1"/>
  <c r="N118" i="2" s="1"/>
  <c r="J155" i="1"/>
  <c r="K155" i="1" s="1"/>
  <c r="M155" i="1" s="1"/>
  <c r="N155" i="2" s="1"/>
  <c r="J280" i="1"/>
  <c r="K280" i="1" s="1"/>
  <c r="M280" i="1" s="1"/>
  <c r="N280" i="2" s="1"/>
  <c r="J204" i="1"/>
  <c r="K204" i="1" s="1"/>
  <c r="M204" i="1" s="1"/>
  <c r="N204" i="2" s="1"/>
  <c r="J242" i="1"/>
  <c r="K242" i="1" s="1"/>
  <c r="M242" i="1" s="1"/>
  <c r="N242" i="2" s="1"/>
  <c r="J248" i="1"/>
  <c r="K248" i="1" s="1"/>
  <c r="M248" i="1" s="1"/>
  <c r="N248" i="2" s="1"/>
  <c r="J165" i="1"/>
  <c r="K165" i="1" s="1"/>
  <c r="M165" i="1" s="1"/>
  <c r="N165" i="2" s="1"/>
  <c r="J209" i="1"/>
  <c r="K209" i="1" s="1"/>
  <c r="M209" i="1" s="1"/>
  <c r="N209" i="2" s="1"/>
  <c r="J319" i="1"/>
  <c r="K319" i="1" s="1"/>
  <c r="M319" i="1" s="1"/>
  <c r="N319" i="2" s="1"/>
  <c r="J335" i="1"/>
  <c r="K335" i="1" s="1"/>
  <c r="M335" i="1" s="1"/>
  <c r="N335" i="2" s="1"/>
  <c r="J211" i="1"/>
  <c r="K211" i="1" s="1"/>
  <c r="M211" i="1" s="1"/>
  <c r="N211" i="2" s="1"/>
  <c r="J259" i="1"/>
  <c r="K259" i="1" s="1"/>
  <c r="M259" i="1" s="1"/>
  <c r="N259" i="2" s="1"/>
  <c r="J260" i="1"/>
  <c r="K260" i="1" s="1"/>
  <c r="M260" i="1" s="1"/>
  <c r="N260" i="2" s="1"/>
  <c r="J360" i="1"/>
  <c r="K360" i="1" s="1"/>
  <c r="M360" i="1" s="1"/>
  <c r="N360" i="2" s="1"/>
  <c r="J246" i="1"/>
  <c r="K246" i="1" s="1"/>
  <c r="M246" i="1" s="1"/>
  <c r="N246" i="2" s="1"/>
  <c r="J191" i="1"/>
  <c r="K191" i="1" s="1"/>
  <c r="M191" i="1" s="1"/>
  <c r="N191" i="2" s="1"/>
  <c r="J231" i="1"/>
  <c r="K231" i="1" s="1"/>
  <c r="M231" i="1" s="1"/>
  <c r="N231" i="2" s="1"/>
  <c r="J327" i="1"/>
  <c r="K327" i="1" s="1"/>
  <c r="M327" i="1" s="1"/>
  <c r="N327" i="2" s="1"/>
  <c r="J289" i="1"/>
  <c r="K289" i="1" s="1"/>
  <c r="M289" i="1" s="1"/>
  <c r="N289" i="2" s="1"/>
  <c r="J329" i="1"/>
  <c r="K329" i="1" s="1"/>
  <c r="M329" i="1" s="1"/>
  <c r="N329" i="2" s="1"/>
  <c r="J282" i="1"/>
  <c r="K282" i="1" s="1"/>
  <c r="M282" i="1" s="1"/>
  <c r="N282" i="2" s="1"/>
  <c r="J322" i="1"/>
  <c r="K322" i="1" s="1"/>
  <c r="M322" i="1" s="1"/>
  <c r="N322" i="2" s="1"/>
  <c r="J362" i="1"/>
  <c r="K362" i="1" s="1"/>
  <c r="M362" i="1" s="1"/>
  <c r="N362" i="2" s="1"/>
  <c r="J307" i="1"/>
  <c r="K307" i="1" s="1"/>
  <c r="M307" i="1" s="1"/>
  <c r="N307" i="2" s="1"/>
  <c r="J347" i="1"/>
  <c r="K347" i="1" s="1"/>
  <c r="M347" i="1" s="1"/>
  <c r="N347" i="2" s="1"/>
  <c r="J284" i="1"/>
  <c r="K284" i="1" s="1"/>
  <c r="M284" i="1" s="1"/>
  <c r="N284" i="2" s="1"/>
  <c r="J332" i="1"/>
  <c r="K332" i="1" s="1"/>
  <c r="M332" i="1" s="1"/>
  <c r="N332" i="2" s="1"/>
  <c r="J277" i="1"/>
  <c r="K277" i="1" s="1"/>
  <c r="M277" i="1" s="1"/>
  <c r="N277" i="2" s="1"/>
  <c r="J317" i="1"/>
  <c r="K317" i="1" s="1"/>
  <c r="M317" i="1" s="1"/>
  <c r="N317" i="2" s="1"/>
  <c r="J270" i="1"/>
  <c r="K270" i="1" s="1"/>
  <c r="M270" i="1" s="1"/>
  <c r="N270" i="2" s="1"/>
  <c r="J310" i="1"/>
  <c r="K310" i="1" s="1"/>
  <c r="M310" i="1" s="1"/>
  <c r="N310" i="2" s="1"/>
  <c r="J350" i="1"/>
  <c r="K350" i="1" s="1"/>
  <c r="M350" i="1" s="1"/>
  <c r="N350" i="2" s="1"/>
  <c r="K13" i="1"/>
  <c r="M13" i="1" s="1"/>
  <c r="N78" i="6"/>
  <c r="O78" i="6" s="1"/>
  <c r="N24" i="10"/>
  <c r="N36" i="10"/>
  <c r="N40" i="10"/>
  <c r="N21" i="10"/>
  <c r="N37" i="10"/>
  <c r="N41" i="10"/>
  <c r="N45" i="10"/>
  <c r="N31" i="10"/>
  <c r="N34" i="10"/>
  <c r="N66" i="10"/>
  <c r="N44" i="10"/>
  <c r="N55" i="10"/>
  <c r="N67" i="10"/>
  <c r="N71" i="10"/>
  <c r="N79" i="10"/>
  <c r="N87" i="10"/>
  <c r="N95" i="10"/>
  <c r="N26" i="10"/>
  <c r="N27" i="10"/>
  <c r="N43" i="10"/>
  <c r="N78" i="10"/>
  <c r="N99" i="10"/>
  <c r="N107" i="10"/>
  <c r="N111" i="10"/>
  <c r="N123" i="10"/>
  <c r="N127" i="10"/>
  <c r="N15" i="10"/>
  <c r="N88" i="10"/>
  <c r="N101" i="10"/>
  <c r="N11" i="10"/>
  <c r="N56" i="10"/>
  <c r="N65" i="10"/>
  <c r="N100" i="10"/>
  <c r="N104" i="10"/>
  <c r="N116" i="10"/>
  <c r="N124" i="10"/>
  <c r="N128" i="10"/>
  <c r="N80" i="10"/>
  <c r="N85" i="10"/>
  <c r="N53" i="10"/>
  <c r="N68" i="10"/>
  <c r="N118" i="10"/>
  <c r="N129" i="10"/>
  <c r="N152" i="10"/>
  <c r="N164" i="10"/>
  <c r="N192" i="10"/>
  <c r="N106" i="10"/>
  <c r="N130" i="10"/>
  <c r="N132" i="10"/>
  <c r="N136" i="10"/>
  <c r="N140" i="10"/>
  <c r="N149" i="10"/>
  <c r="N165" i="10"/>
  <c r="N177" i="10"/>
  <c r="N181" i="10"/>
  <c r="N193" i="10"/>
  <c r="N197" i="10"/>
  <c r="N201" i="10"/>
  <c r="N114" i="10"/>
  <c r="N138" i="10"/>
  <c r="N171" i="10"/>
  <c r="N175" i="10"/>
  <c r="N182" i="10"/>
  <c r="N194" i="10"/>
  <c r="N231" i="10"/>
  <c r="N255" i="10"/>
  <c r="N295" i="10"/>
  <c r="N299" i="10"/>
  <c r="N303" i="10"/>
  <c r="N311" i="10"/>
  <c r="N315" i="10"/>
  <c r="N327" i="10"/>
  <c r="N331" i="10"/>
  <c r="N52" i="10"/>
  <c r="N142" i="10"/>
  <c r="N183" i="10"/>
  <c r="N186" i="10"/>
  <c r="N212" i="10"/>
  <c r="N220" i="10"/>
  <c r="N224" i="10"/>
  <c r="N236" i="10"/>
  <c r="N240" i="10"/>
  <c r="N252" i="10"/>
  <c r="N256" i="10"/>
  <c r="N264" i="10"/>
  <c r="N69" i="10"/>
  <c r="N191" i="10"/>
  <c r="N246" i="10"/>
  <c r="N262" i="10"/>
  <c r="N265" i="10"/>
  <c r="N280" i="10"/>
  <c r="N284" i="10"/>
  <c r="N296" i="10"/>
  <c r="N304" i="10"/>
  <c r="N147" i="10"/>
  <c r="N167" i="10"/>
  <c r="N218" i="10"/>
  <c r="N221" i="10"/>
  <c r="N237" i="10"/>
  <c r="N250" i="10"/>
  <c r="N122" i="10"/>
  <c r="N213" i="10"/>
  <c r="N238" i="10"/>
  <c r="N245" i="10"/>
  <c r="N257" i="10"/>
  <c r="N282" i="10"/>
  <c r="N290" i="10"/>
  <c r="N298" i="10"/>
  <c r="N337" i="10"/>
  <c r="N353" i="10"/>
  <c r="N355" i="10"/>
  <c r="N363" i="10"/>
  <c r="N154" i="10"/>
  <c r="N163" i="10"/>
  <c r="N187" i="10"/>
  <c r="N226" i="10"/>
  <c r="N285" i="10"/>
  <c r="N317" i="10"/>
  <c r="N332" i="10"/>
  <c r="N362" i="10"/>
  <c r="N351" i="10"/>
  <c r="N313" i="10"/>
  <c r="N322" i="10"/>
  <c r="N190" i="10"/>
  <c r="N222" i="10"/>
  <c r="N229" i="10"/>
  <c r="N241" i="10"/>
  <c r="N278" i="10"/>
  <c r="N302" i="10"/>
  <c r="N347" i="10"/>
  <c r="N210" i="10"/>
  <c r="N338" i="10"/>
  <c r="N352" i="10"/>
  <c r="N313" i="8"/>
  <c r="O313" i="8" s="1"/>
  <c r="N258" i="8"/>
  <c r="O258" i="8" s="1"/>
  <c r="N204" i="8"/>
  <c r="O204" i="8" s="1"/>
  <c r="N356" i="8"/>
  <c r="O356" i="8" s="1"/>
  <c r="N348" i="8"/>
  <c r="O348" i="8" s="1"/>
  <c r="N340" i="8"/>
  <c r="O340" i="8" s="1"/>
  <c r="N332" i="8"/>
  <c r="O332" i="8" s="1"/>
  <c r="N324" i="8"/>
  <c r="O324" i="8" s="1"/>
  <c r="N316" i="8"/>
  <c r="O316" i="8" s="1"/>
  <c r="N308" i="8"/>
  <c r="O308" i="8" s="1"/>
  <c r="N299" i="8"/>
  <c r="O299" i="8" s="1"/>
  <c r="N228" i="8"/>
  <c r="O228" i="8" s="1"/>
  <c r="N319" i="8"/>
  <c r="O319" i="8" s="1"/>
  <c r="N303" i="8"/>
  <c r="O303" i="8" s="1"/>
  <c r="N287" i="8"/>
  <c r="O287" i="8" s="1"/>
  <c r="N254" i="8"/>
  <c r="O254" i="8" s="1"/>
  <c r="N291" i="8"/>
  <c r="O291" i="8" s="1"/>
  <c r="N361" i="8"/>
  <c r="O361" i="8" s="1"/>
  <c r="N353" i="8"/>
  <c r="O353" i="8" s="1"/>
  <c r="N345" i="8"/>
  <c r="O345" i="8" s="1"/>
  <c r="N337" i="8"/>
  <c r="O337" i="8" s="1"/>
  <c r="N281" i="8"/>
  <c r="O281" i="8" s="1"/>
  <c r="N236" i="8"/>
  <c r="O236" i="8" s="1"/>
  <c r="N154" i="8"/>
  <c r="O154" i="8" s="1"/>
  <c r="N296" i="8"/>
  <c r="O296" i="8" s="1"/>
  <c r="N288" i="8"/>
  <c r="O288" i="8" s="1"/>
  <c r="N280" i="8"/>
  <c r="O280" i="8" s="1"/>
  <c r="N272" i="8"/>
  <c r="O272" i="8" s="1"/>
  <c r="N257" i="8"/>
  <c r="O257" i="8" s="1"/>
  <c r="N246" i="8"/>
  <c r="O246" i="8" s="1"/>
  <c r="N230" i="8"/>
  <c r="O230" i="8" s="1"/>
  <c r="N146" i="8"/>
  <c r="O146" i="8" s="1"/>
  <c r="N192" i="8"/>
  <c r="O192" i="8" s="1"/>
  <c r="N184" i="8"/>
  <c r="O184" i="8" s="1"/>
  <c r="N251" i="8"/>
  <c r="O251" i="8" s="1"/>
  <c r="N243" i="8"/>
  <c r="O243" i="8" s="1"/>
  <c r="N235" i="8"/>
  <c r="O235" i="8" s="1"/>
  <c r="N219" i="8"/>
  <c r="O219" i="8" s="1"/>
  <c r="N211" i="8"/>
  <c r="O211" i="8" s="1"/>
  <c r="N203" i="8"/>
  <c r="O203" i="8" s="1"/>
  <c r="N187" i="8"/>
  <c r="O187" i="8" s="1"/>
  <c r="N166" i="8"/>
  <c r="O166" i="8" s="1"/>
  <c r="N148" i="8"/>
  <c r="O148" i="8" s="1"/>
  <c r="N176" i="8"/>
  <c r="O176" i="8" s="1"/>
  <c r="N177" i="8"/>
  <c r="O177" i="8" s="1"/>
  <c r="N169" i="8"/>
  <c r="O169" i="8" s="1"/>
  <c r="N161" i="8"/>
  <c r="O161" i="8" s="1"/>
  <c r="N153" i="8"/>
  <c r="O153" i="8" s="1"/>
  <c r="N145" i="8"/>
  <c r="O145" i="8" s="1"/>
  <c r="N94" i="8"/>
  <c r="O94" i="8" s="1"/>
  <c r="N96" i="8"/>
  <c r="O96" i="8" s="1"/>
  <c r="N135" i="8"/>
  <c r="O135" i="8" s="1"/>
  <c r="N127" i="8"/>
  <c r="O127" i="8" s="1"/>
  <c r="N140" i="8"/>
  <c r="O140" i="8" s="1"/>
  <c r="N117" i="8"/>
  <c r="O117" i="8" s="1"/>
  <c r="N109" i="8"/>
  <c r="O109" i="8" s="1"/>
  <c r="N93" i="8"/>
  <c r="O93" i="8" s="1"/>
  <c r="N85" i="8"/>
  <c r="O85" i="8" s="1"/>
  <c r="N52" i="8"/>
  <c r="O52" i="8" s="1"/>
  <c r="N37" i="8"/>
  <c r="O37" i="8" s="1"/>
  <c r="N29" i="8"/>
  <c r="O29" i="8" s="1"/>
  <c r="N75" i="8"/>
  <c r="O75" i="8" s="1"/>
  <c r="N67" i="8"/>
  <c r="O67" i="8" s="1"/>
  <c r="N59" i="8"/>
  <c r="O59" i="8" s="1"/>
  <c r="N50" i="8"/>
  <c r="O50" i="8" s="1"/>
  <c r="N42" i="8"/>
  <c r="O42" i="8" s="1"/>
  <c r="N34" i="8"/>
  <c r="O34" i="8" s="1"/>
  <c r="N10" i="8"/>
  <c r="O10" i="8" s="1"/>
  <c r="N327" i="8"/>
  <c r="O327" i="8" s="1"/>
  <c r="N232" i="8"/>
  <c r="O232" i="8" s="1"/>
  <c r="N362" i="8"/>
  <c r="O362" i="8" s="1"/>
  <c r="N354" i="8"/>
  <c r="O354" i="8" s="1"/>
  <c r="N346" i="8"/>
  <c r="O346" i="8" s="1"/>
  <c r="N330" i="8"/>
  <c r="O330" i="8" s="1"/>
  <c r="N322" i="8"/>
  <c r="O322" i="8" s="1"/>
  <c r="N314" i="8"/>
  <c r="O314" i="8" s="1"/>
  <c r="N306" i="8"/>
  <c r="O306" i="8" s="1"/>
  <c r="N295" i="8"/>
  <c r="O295" i="8" s="1"/>
  <c r="N180" i="8"/>
  <c r="O180" i="8" s="1"/>
  <c r="N317" i="8"/>
  <c r="O317" i="8" s="1"/>
  <c r="N248" i="8"/>
  <c r="O248" i="8" s="1"/>
  <c r="N279" i="8"/>
  <c r="O279" i="8" s="1"/>
  <c r="N240" i="8"/>
  <c r="O240" i="8" s="1"/>
  <c r="N170" i="8"/>
  <c r="O170" i="8" s="1"/>
  <c r="N283" i="8"/>
  <c r="O283" i="8" s="1"/>
  <c r="N359" i="8"/>
  <c r="O359" i="8" s="1"/>
  <c r="N351" i="8"/>
  <c r="O351" i="8" s="1"/>
  <c r="N343" i="8"/>
  <c r="O343" i="8" s="1"/>
  <c r="N335" i="8"/>
  <c r="O335" i="8" s="1"/>
  <c r="N301" i="8"/>
  <c r="O301" i="8" s="1"/>
  <c r="N273" i="8"/>
  <c r="O273" i="8" s="1"/>
  <c r="N224" i="8"/>
  <c r="O224" i="8" s="1"/>
  <c r="N294" i="8"/>
  <c r="O294" i="8" s="1"/>
  <c r="N286" i="8"/>
  <c r="O286" i="8" s="1"/>
  <c r="N278" i="8"/>
  <c r="O278" i="8" s="1"/>
  <c r="N270" i="8"/>
  <c r="O270" i="8" s="1"/>
  <c r="N255" i="8"/>
  <c r="O255" i="8" s="1"/>
  <c r="N242" i="8"/>
  <c r="O242" i="8" s="1"/>
  <c r="N210" i="8"/>
  <c r="O210" i="8" s="1"/>
  <c r="N150" i="8"/>
  <c r="O150" i="8" s="1"/>
  <c r="N190" i="8"/>
  <c r="O190" i="8" s="1"/>
  <c r="N182" i="8"/>
  <c r="O182" i="8" s="1"/>
  <c r="N249" i="8"/>
  <c r="O249" i="8" s="1"/>
  <c r="N241" i="8"/>
  <c r="O241" i="8" s="1"/>
  <c r="N233" i="8"/>
  <c r="O233" i="8" s="1"/>
  <c r="N225" i="8"/>
  <c r="O225" i="8" s="1"/>
  <c r="N217" i="8"/>
  <c r="O217" i="8" s="1"/>
  <c r="N209" i="8"/>
  <c r="O209" i="8" s="1"/>
  <c r="N201" i="8"/>
  <c r="O201" i="8" s="1"/>
  <c r="N185" i="8"/>
  <c r="O185" i="8" s="1"/>
  <c r="N144" i="8"/>
  <c r="O144" i="8" s="1"/>
  <c r="N168" i="8"/>
  <c r="O168" i="8" s="1"/>
  <c r="N175" i="8"/>
  <c r="O175" i="8" s="1"/>
  <c r="N167" i="8"/>
  <c r="O167" i="8" s="1"/>
  <c r="N151" i="8"/>
  <c r="O151" i="8" s="1"/>
  <c r="N143" i="8"/>
  <c r="O143" i="8" s="1"/>
  <c r="N100" i="8"/>
  <c r="O100" i="8" s="1"/>
  <c r="N118" i="8"/>
  <c r="O118" i="8" s="1"/>
  <c r="N88" i="8"/>
  <c r="O88" i="8" s="1"/>
  <c r="N133" i="8"/>
  <c r="O133" i="8" s="1"/>
  <c r="N138" i="8"/>
  <c r="O138" i="8" s="1"/>
  <c r="N130" i="8"/>
  <c r="O130" i="8" s="1"/>
  <c r="N122" i="8"/>
  <c r="O122" i="8" s="1"/>
  <c r="N91" i="8"/>
  <c r="O91" i="8" s="1"/>
  <c r="N66" i="8"/>
  <c r="O66" i="8" s="1"/>
  <c r="N58" i="8"/>
  <c r="O58" i="8" s="1"/>
  <c r="N35" i="8"/>
  <c r="O35" i="8" s="1"/>
  <c r="N81" i="8"/>
  <c r="O81" i="8" s="1"/>
  <c r="N73" i="8"/>
  <c r="O73" i="8" s="1"/>
  <c r="N65" i="8"/>
  <c r="O65" i="8" s="1"/>
  <c r="N48" i="8"/>
  <c r="O48" i="8" s="1"/>
  <c r="N40" i="8"/>
  <c r="O40" i="8" s="1"/>
  <c r="N27" i="8"/>
  <c r="O27" i="8" s="1"/>
  <c r="N321" i="8"/>
  <c r="O321" i="8" s="1"/>
  <c r="N220" i="8"/>
  <c r="O220" i="8" s="1"/>
  <c r="N360" i="8"/>
  <c r="O360" i="8" s="1"/>
  <c r="N352" i="8"/>
  <c r="O352" i="8" s="1"/>
  <c r="N344" i="8"/>
  <c r="O344" i="8" s="1"/>
  <c r="N336" i="8"/>
  <c r="O336" i="8" s="1"/>
  <c r="N328" i="8"/>
  <c r="O328" i="8" s="1"/>
  <c r="N320" i="8"/>
  <c r="O320" i="8" s="1"/>
  <c r="N312" i="8"/>
  <c r="O312" i="8" s="1"/>
  <c r="N304" i="8"/>
  <c r="O304" i="8" s="1"/>
  <c r="N285" i="8"/>
  <c r="O285" i="8" s="1"/>
  <c r="N256" i="8"/>
  <c r="O256" i="8" s="1"/>
  <c r="N325" i="8"/>
  <c r="O325" i="8" s="1"/>
  <c r="N307" i="8"/>
  <c r="O307" i="8" s="1"/>
  <c r="N142" i="8"/>
  <c r="O142" i="8" s="1"/>
  <c r="N216" i="8"/>
  <c r="O216" i="8" s="1"/>
  <c r="N311" i="8"/>
  <c r="O311" i="8" s="1"/>
  <c r="N275" i="8"/>
  <c r="O275" i="8" s="1"/>
  <c r="N357" i="8"/>
  <c r="O357" i="8" s="1"/>
  <c r="N349" i="8"/>
  <c r="O349" i="8" s="1"/>
  <c r="N341" i="8"/>
  <c r="O341" i="8" s="1"/>
  <c r="N333" i="8"/>
  <c r="O333" i="8" s="1"/>
  <c r="N297" i="8"/>
  <c r="O297" i="8" s="1"/>
  <c r="N260" i="8"/>
  <c r="O260" i="8" s="1"/>
  <c r="N158" i="8"/>
  <c r="O158" i="8" s="1"/>
  <c r="N300" i="8"/>
  <c r="O300" i="8" s="1"/>
  <c r="N292" i="8"/>
  <c r="O292" i="8" s="1"/>
  <c r="N284" i="8"/>
  <c r="O284" i="8" s="1"/>
  <c r="N276" i="8"/>
  <c r="O276" i="8" s="1"/>
  <c r="N261" i="8"/>
  <c r="O261" i="8" s="1"/>
  <c r="N253" i="8"/>
  <c r="O253" i="8" s="1"/>
  <c r="N238" i="8"/>
  <c r="O238" i="8" s="1"/>
  <c r="N222" i="8"/>
  <c r="O222" i="8" s="1"/>
  <c r="N267" i="8"/>
  <c r="O267" i="8" s="1"/>
  <c r="N196" i="8"/>
  <c r="O196" i="8" s="1"/>
  <c r="N188" i="8"/>
  <c r="O188" i="8" s="1"/>
  <c r="N172" i="8"/>
  <c r="O172" i="8" s="1"/>
  <c r="N247" i="8"/>
  <c r="O247" i="8" s="1"/>
  <c r="N239" i="8"/>
  <c r="O239" i="8" s="1"/>
  <c r="N223" i="8"/>
  <c r="O223" i="8" s="1"/>
  <c r="N215" i="8"/>
  <c r="O215" i="8" s="1"/>
  <c r="N207" i="8"/>
  <c r="O207" i="8" s="1"/>
  <c r="N191" i="8"/>
  <c r="O191" i="8" s="1"/>
  <c r="N156" i="8"/>
  <c r="O156" i="8" s="1"/>
  <c r="N181" i="8"/>
  <c r="O181" i="8" s="1"/>
  <c r="N173" i="8"/>
  <c r="O173" i="8" s="1"/>
  <c r="N149" i="8"/>
  <c r="O149" i="8" s="1"/>
  <c r="N112" i="8"/>
  <c r="O112" i="8" s="1"/>
  <c r="N123" i="8"/>
  <c r="O123" i="8" s="1"/>
  <c r="N136" i="8"/>
  <c r="O136" i="8" s="1"/>
  <c r="N113" i="8"/>
  <c r="O113" i="8" s="1"/>
  <c r="N97" i="8"/>
  <c r="O97" i="8" s="1"/>
  <c r="N72" i="8"/>
  <c r="O72" i="8" s="1"/>
  <c r="N56" i="8"/>
  <c r="O56" i="8" s="1"/>
  <c r="N41" i="8"/>
  <c r="O41" i="8" s="1"/>
  <c r="N33" i="8"/>
  <c r="O33" i="8" s="1"/>
  <c r="N63" i="8"/>
  <c r="O63" i="8" s="1"/>
  <c r="N55" i="8"/>
  <c r="O55" i="8" s="1"/>
  <c r="N22" i="8"/>
  <c r="O22" i="8" s="1"/>
  <c r="N14" i="8"/>
  <c r="O14" i="8" s="1"/>
  <c r="N25" i="8"/>
  <c r="O25" i="8" s="1"/>
  <c r="N9" i="8"/>
  <c r="O9" i="8" s="1"/>
  <c r="N315" i="8"/>
  <c r="O315" i="8" s="1"/>
  <c r="N212" i="8"/>
  <c r="O212" i="8" s="1"/>
  <c r="N358" i="8"/>
  <c r="O358" i="8" s="1"/>
  <c r="N350" i="8"/>
  <c r="O350" i="8" s="1"/>
  <c r="N342" i="8"/>
  <c r="O342" i="8" s="1"/>
  <c r="N334" i="8"/>
  <c r="O334" i="8" s="1"/>
  <c r="N326" i="8"/>
  <c r="O326" i="8" s="1"/>
  <c r="N318" i="8"/>
  <c r="O318" i="8" s="1"/>
  <c r="N310" i="8"/>
  <c r="O310" i="8" s="1"/>
  <c r="N302" i="8"/>
  <c r="O302" i="8" s="1"/>
  <c r="N277" i="8"/>
  <c r="O277" i="8" s="1"/>
  <c r="N244" i="8"/>
  <c r="O244" i="8" s="1"/>
  <c r="N323" i="8"/>
  <c r="O323" i="8" s="1"/>
  <c r="N305" i="8"/>
  <c r="O305" i="8" s="1"/>
  <c r="N293" i="8"/>
  <c r="O293" i="8" s="1"/>
  <c r="N262" i="8"/>
  <c r="O262" i="8" s="1"/>
  <c r="N208" i="8"/>
  <c r="O208" i="8" s="1"/>
  <c r="N309" i="8"/>
  <c r="O309" i="8" s="1"/>
  <c r="N355" i="8"/>
  <c r="O355" i="8" s="1"/>
  <c r="N347" i="8"/>
  <c r="O347" i="8" s="1"/>
  <c r="N339" i="8"/>
  <c r="O339" i="8" s="1"/>
  <c r="N331" i="8"/>
  <c r="O331" i="8" s="1"/>
  <c r="N289" i="8"/>
  <c r="O289" i="8" s="1"/>
  <c r="N252" i="8"/>
  <c r="O252" i="8" s="1"/>
  <c r="N178" i="8"/>
  <c r="O178" i="8" s="1"/>
  <c r="N298" i="8"/>
  <c r="O298" i="8" s="1"/>
  <c r="N290" i="8"/>
  <c r="O290" i="8" s="1"/>
  <c r="N274" i="8"/>
  <c r="O274" i="8" s="1"/>
  <c r="N266" i="8"/>
  <c r="O266" i="8" s="1"/>
  <c r="N259" i="8"/>
  <c r="O259" i="8" s="1"/>
  <c r="N250" i="8"/>
  <c r="O250" i="8" s="1"/>
  <c r="N234" i="8"/>
  <c r="O234" i="8" s="1"/>
  <c r="N218" i="8"/>
  <c r="O218" i="8" s="1"/>
  <c r="N202" i="8"/>
  <c r="O202" i="8" s="1"/>
  <c r="N162" i="8"/>
  <c r="O162" i="8" s="1"/>
  <c r="N194" i="8"/>
  <c r="O194" i="8" s="1"/>
  <c r="N186" i="8"/>
  <c r="O186" i="8" s="1"/>
  <c r="N245" i="8"/>
  <c r="O245" i="8" s="1"/>
  <c r="N237" i="8"/>
  <c r="O237" i="8" s="1"/>
  <c r="N229" i="8"/>
  <c r="O229" i="8" s="1"/>
  <c r="N221" i="8"/>
  <c r="O221" i="8" s="1"/>
  <c r="N213" i="8"/>
  <c r="O213" i="8" s="1"/>
  <c r="N189" i="8"/>
  <c r="O189" i="8" s="1"/>
  <c r="N174" i="8"/>
  <c r="O174" i="8" s="1"/>
  <c r="N152" i="8"/>
  <c r="O152" i="8" s="1"/>
  <c r="N98" i="8"/>
  <c r="O98" i="8" s="1"/>
  <c r="N179" i="8"/>
  <c r="O179" i="8" s="1"/>
  <c r="N171" i="8"/>
  <c r="O171" i="8" s="1"/>
  <c r="N155" i="8"/>
  <c r="O155" i="8" s="1"/>
  <c r="N147" i="8"/>
  <c r="O147" i="8" s="1"/>
  <c r="N116" i="8"/>
  <c r="O116" i="8" s="1"/>
  <c r="N102" i="8"/>
  <c r="O102" i="8" s="1"/>
  <c r="N104" i="8"/>
  <c r="O104" i="8" s="1"/>
  <c r="N137" i="8"/>
  <c r="O137" i="8" s="1"/>
  <c r="N129" i="8"/>
  <c r="O129" i="8" s="1"/>
  <c r="N121" i="8"/>
  <c r="O121" i="8" s="1"/>
  <c r="N126" i="8"/>
  <c r="O126" i="8" s="1"/>
  <c r="N111" i="8"/>
  <c r="O111" i="8" s="1"/>
  <c r="N95" i="8"/>
  <c r="O95" i="8" s="1"/>
  <c r="N87" i="8"/>
  <c r="O87" i="8" s="1"/>
  <c r="N70" i="8"/>
  <c r="O70" i="8" s="1"/>
  <c r="N62" i="8"/>
  <c r="O62" i="8" s="1"/>
  <c r="N47" i="8"/>
  <c r="O47" i="8" s="1"/>
  <c r="N39" i="8"/>
  <c r="O39" i="8" s="1"/>
  <c r="N77" i="8"/>
  <c r="O77" i="8" s="1"/>
  <c r="N69" i="8"/>
  <c r="O69" i="8" s="1"/>
  <c r="N61" i="8"/>
  <c r="O61" i="8" s="1"/>
  <c r="N53" i="8"/>
  <c r="O53" i="8" s="1"/>
  <c r="N44" i="8"/>
  <c r="O44" i="8" s="1"/>
  <c r="N28" i="8"/>
  <c r="O28" i="8" s="1"/>
  <c r="N20" i="8"/>
  <c r="O20" i="8" s="1"/>
  <c r="N23" i="8"/>
  <c r="O23" i="8" s="1"/>
  <c r="N70" i="6"/>
  <c r="O70" i="6" s="1"/>
  <c r="N49" i="6"/>
  <c r="O49" i="6" s="1"/>
  <c r="N96" i="6"/>
  <c r="O96" i="6" s="1"/>
  <c r="N17" i="6"/>
  <c r="O17" i="6" s="1"/>
  <c r="N23" i="6"/>
  <c r="O23" i="6" s="1"/>
  <c r="N100" i="6"/>
  <c r="O100" i="6" s="1"/>
  <c r="N20" i="6"/>
  <c r="O20" i="6" s="1"/>
  <c r="N65" i="6"/>
  <c r="O65" i="6" s="1"/>
  <c r="N157" i="6"/>
  <c r="O157" i="6" s="1"/>
  <c r="N59" i="6"/>
  <c r="O59" i="6" s="1"/>
  <c r="N175" i="6"/>
  <c r="O175" i="6" s="1"/>
  <c r="N139" i="6"/>
  <c r="O139" i="6" s="1"/>
  <c r="N158" i="6"/>
  <c r="O158" i="6" s="1"/>
  <c r="N86" i="6"/>
  <c r="O86" i="6" s="1"/>
  <c r="N123" i="6"/>
  <c r="O123" i="6" s="1"/>
  <c r="N260" i="6"/>
  <c r="O260" i="6" s="1"/>
  <c r="N16" i="6"/>
  <c r="O16" i="6" s="1"/>
  <c r="N30" i="6"/>
  <c r="O30" i="6" s="1"/>
  <c r="N28" i="6"/>
  <c r="O28" i="6" s="1"/>
  <c r="N53" i="6"/>
  <c r="O53" i="6" s="1"/>
  <c r="N61" i="6"/>
  <c r="O61" i="6" s="1"/>
  <c r="N31" i="6"/>
  <c r="O31" i="6" s="1"/>
  <c r="N127" i="6"/>
  <c r="O127" i="6" s="1"/>
  <c r="N105" i="6"/>
  <c r="O105" i="6" s="1"/>
  <c r="N35" i="6"/>
  <c r="O35" i="6" s="1"/>
  <c r="N179" i="6"/>
  <c r="O179" i="6" s="1"/>
  <c r="N227" i="6"/>
  <c r="O227" i="6" s="1"/>
  <c r="N184" i="6"/>
  <c r="O184" i="6" s="1"/>
  <c r="N144" i="6"/>
  <c r="O144" i="6" s="1"/>
  <c r="N58" i="6"/>
  <c r="O58" i="6" s="1"/>
  <c r="N286" i="6"/>
  <c r="O286" i="6" s="1"/>
  <c r="N338" i="6"/>
  <c r="O338" i="6" s="1"/>
  <c r="N160" i="6"/>
  <c r="O160" i="6" s="1"/>
  <c r="N220" i="6"/>
  <c r="O220" i="6" s="1"/>
  <c r="N314" i="6"/>
  <c r="O314" i="6" s="1"/>
  <c r="N251" i="6"/>
  <c r="O251" i="6" s="1"/>
  <c r="N148" i="6"/>
  <c r="O148" i="6" s="1"/>
  <c r="N153" i="6"/>
  <c r="O153" i="6" s="1"/>
  <c r="N38" i="6"/>
  <c r="O38" i="6" s="1"/>
  <c r="N342" i="6"/>
  <c r="O342" i="6" s="1"/>
  <c r="N181" i="6"/>
  <c r="O181" i="6" s="1"/>
  <c r="N309" i="6"/>
  <c r="O309" i="6" s="1"/>
  <c r="N310" i="6"/>
  <c r="O310" i="6" s="1"/>
  <c r="N171" i="6"/>
  <c r="O171" i="6" s="1"/>
  <c r="N107" i="6"/>
  <c r="O107" i="6" s="1"/>
  <c r="N81" i="6"/>
  <c r="O81" i="6" s="1"/>
  <c r="N89" i="6"/>
  <c r="O89" i="6" s="1"/>
  <c r="N108" i="6"/>
  <c r="O108" i="6" s="1"/>
  <c r="N76" i="6"/>
  <c r="O76" i="6" s="1"/>
  <c r="N34" i="6"/>
  <c r="O34" i="6" s="1"/>
  <c r="N9" i="6"/>
  <c r="O9" i="6" s="1"/>
  <c r="I368" i="10"/>
  <c r="N224" i="6" l="1"/>
  <c r="O224" i="6" s="1"/>
  <c r="N183" i="6"/>
  <c r="O183" i="6" s="1"/>
  <c r="N125" i="6"/>
  <c r="O125" i="6" s="1"/>
  <c r="N39" i="6"/>
  <c r="O39" i="6" s="1"/>
  <c r="N111" i="6"/>
  <c r="O111" i="6" s="1"/>
  <c r="N172" i="6"/>
  <c r="O172" i="6" s="1"/>
  <c r="N109" i="6"/>
  <c r="O109" i="6" s="1"/>
  <c r="N213" i="6"/>
  <c r="O213" i="6" s="1"/>
  <c r="N122" i="6"/>
  <c r="O122" i="6" s="1"/>
  <c r="N364" i="6"/>
  <c r="O364" i="5"/>
  <c r="N304" i="6"/>
  <c r="O304" i="6" s="1"/>
  <c r="N308" i="6"/>
  <c r="O308" i="6" s="1"/>
  <c r="J364" i="4"/>
  <c r="K364" i="4" s="1"/>
  <c r="M364" i="4" s="1"/>
  <c r="J9" i="4"/>
  <c r="K9" i="4" s="1"/>
  <c r="M9" i="4" s="1"/>
  <c r="J20" i="4"/>
  <c r="K20" i="4" s="1"/>
  <c r="M20" i="4" s="1"/>
  <c r="N20" i="5" s="1"/>
  <c r="J49" i="4"/>
  <c r="K49" i="4" s="1"/>
  <c r="M49" i="4" s="1"/>
  <c r="N49" i="5" s="1"/>
  <c r="J83" i="4"/>
  <c r="K83" i="4" s="1"/>
  <c r="M83" i="4" s="1"/>
  <c r="N83" i="5" s="1"/>
  <c r="J23" i="4"/>
  <c r="K23" i="4" s="1"/>
  <c r="M23" i="4" s="1"/>
  <c r="N23" i="5" s="1"/>
  <c r="J40" i="4"/>
  <c r="K40" i="4" s="1"/>
  <c r="M40" i="4" s="1"/>
  <c r="N40" i="5" s="1"/>
  <c r="J51" i="4"/>
  <c r="K51" i="4" s="1"/>
  <c r="M51" i="4" s="1"/>
  <c r="N51" i="5" s="1"/>
  <c r="J60" i="4"/>
  <c r="K60" i="4" s="1"/>
  <c r="M60" i="4" s="1"/>
  <c r="N60" i="5" s="1"/>
  <c r="J69" i="4"/>
  <c r="K69" i="4" s="1"/>
  <c r="M69" i="4" s="1"/>
  <c r="N69" i="5" s="1"/>
  <c r="J85" i="4"/>
  <c r="K85" i="4" s="1"/>
  <c r="M85" i="4" s="1"/>
  <c r="N85" i="5" s="1"/>
  <c r="J15" i="4"/>
  <c r="K15" i="4" s="1"/>
  <c r="M15" i="4" s="1"/>
  <c r="N15" i="5" s="1"/>
  <c r="J25" i="4"/>
  <c r="K25" i="4" s="1"/>
  <c r="M25" i="4" s="1"/>
  <c r="N25" i="5" s="1"/>
  <c r="J44" i="4"/>
  <c r="K44" i="4" s="1"/>
  <c r="M44" i="4" s="1"/>
  <c r="N44" i="5" s="1"/>
  <c r="J74" i="4"/>
  <c r="K74" i="4" s="1"/>
  <c r="M74" i="4" s="1"/>
  <c r="N74" i="5" s="1"/>
  <c r="J91" i="4"/>
  <c r="K91" i="4" s="1"/>
  <c r="M91" i="4" s="1"/>
  <c r="N91" i="5" s="1"/>
  <c r="J78" i="4"/>
  <c r="K78" i="4" s="1"/>
  <c r="M78" i="4" s="1"/>
  <c r="N78" i="5" s="1"/>
  <c r="J106" i="4"/>
  <c r="K106" i="4" s="1"/>
  <c r="M106" i="4" s="1"/>
  <c r="N106" i="5" s="1"/>
  <c r="J135" i="4"/>
  <c r="K135" i="4" s="1"/>
  <c r="M135" i="4" s="1"/>
  <c r="N135" i="5" s="1"/>
  <c r="J160" i="4"/>
  <c r="K160" i="4" s="1"/>
  <c r="M160" i="4" s="1"/>
  <c r="N160" i="5" s="1"/>
  <c r="J164" i="4"/>
  <c r="K164" i="4" s="1"/>
  <c r="M164" i="4" s="1"/>
  <c r="N164" i="5" s="1"/>
  <c r="J34" i="4"/>
  <c r="K34" i="4" s="1"/>
  <c r="M34" i="4" s="1"/>
  <c r="N34" i="5" s="1"/>
  <c r="J58" i="4"/>
  <c r="K58" i="4" s="1"/>
  <c r="M58" i="4" s="1"/>
  <c r="N58" i="5" s="1"/>
  <c r="J99" i="4"/>
  <c r="K99" i="4" s="1"/>
  <c r="M99" i="4" s="1"/>
  <c r="N99" i="5" s="1"/>
  <c r="J112" i="4"/>
  <c r="K112" i="4" s="1"/>
  <c r="M112" i="4" s="1"/>
  <c r="N112" i="5" s="1"/>
  <c r="J116" i="4"/>
  <c r="K116" i="4" s="1"/>
  <c r="M116" i="4" s="1"/>
  <c r="N116" i="5" s="1"/>
  <c r="J136" i="4"/>
  <c r="K136" i="4" s="1"/>
  <c r="M136" i="4" s="1"/>
  <c r="N136" i="5" s="1"/>
  <c r="J140" i="4"/>
  <c r="K140" i="4" s="1"/>
  <c r="M140" i="4" s="1"/>
  <c r="N140" i="5" s="1"/>
  <c r="J144" i="4"/>
  <c r="K144" i="4" s="1"/>
  <c r="M144" i="4" s="1"/>
  <c r="N144" i="5" s="1"/>
  <c r="J148" i="4"/>
  <c r="K148" i="4" s="1"/>
  <c r="M148" i="4" s="1"/>
  <c r="N148" i="5" s="1"/>
  <c r="J168" i="4"/>
  <c r="K168" i="4" s="1"/>
  <c r="M168" i="4" s="1"/>
  <c r="N168" i="5" s="1"/>
  <c r="J172" i="4"/>
  <c r="K172" i="4" s="1"/>
  <c r="M172" i="4" s="1"/>
  <c r="N172" i="5" s="1"/>
  <c r="J79" i="4"/>
  <c r="K79" i="4" s="1"/>
  <c r="M79" i="4" s="1"/>
  <c r="N79" i="5" s="1"/>
  <c r="J122" i="4"/>
  <c r="K122" i="4" s="1"/>
  <c r="M122" i="4" s="1"/>
  <c r="N122" i="5" s="1"/>
  <c r="J149" i="4"/>
  <c r="K149" i="4" s="1"/>
  <c r="M149" i="4" s="1"/>
  <c r="N149" i="5" s="1"/>
  <c r="J96" i="4"/>
  <c r="K96" i="4" s="1"/>
  <c r="M96" i="4" s="1"/>
  <c r="N96" i="5" s="1"/>
  <c r="J132" i="4"/>
  <c r="K132" i="4" s="1"/>
  <c r="M132" i="4" s="1"/>
  <c r="N132" i="5" s="1"/>
  <c r="J154" i="4"/>
  <c r="K154" i="4" s="1"/>
  <c r="M154" i="4" s="1"/>
  <c r="N154" i="5" s="1"/>
  <c r="J199" i="4"/>
  <c r="K199" i="4" s="1"/>
  <c r="M199" i="4" s="1"/>
  <c r="N199" i="5" s="1"/>
  <c r="J203" i="4"/>
  <c r="K203" i="4" s="1"/>
  <c r="M203" i="4" s="1"/>
  <c r="N203" i="5" s="1"/>
  <c r="J45" i="4"/>
  <c r="K45" i="4" s="1"/>
  <c r="M45" i="4" s="1"/>
  <c r="N45" i="5" s="1"/>
  <c r="J177" i="4"/>
  <c r="K177" i="4" s="1"/>
  <c r="M177" i="4" s="1"/>
  <c r="N177" i="5" s="1"/>
  <c r="J206" i="4"/>
  <c r="K206" i="4" s="1"/>
  <c r="M206" i="4" s="1"/>
  <c r="N206" i="5" s="1"/>
  <c r="J210" i="4"/>
  <c r="K210" i="4" s="1"/>
  <c r="M210" i="4" s="1"/>
  <c r="N210" i="5" s="1"/>
  <c r="J59" i="4"/>
  <c r="K59" i="4" s="1"/>
  <c r="M59" i="4" s="1"/>
  <c r="N59" i="5" s="1"/>
  <c r="J129" i="4"/>
  <c r="K129" i="4" s="1"/>
  <c r="M129" i="4" s="1"/>
  <c r="N129" i="5" s="1"/>
  <c r="J153" i="4"/>
  <c r="K153" i="4" s="1"/>
  <c r="M153" i="4" s="1"/>
  <c r="N153" i="5" s="1"/>
  <c r="J182" i="4"/>
  <c r="K182" i="4" s="1"/>
  <c r="M182" i="4" s="1"/>
  <c r="N182" i="5" s="1"/>
  <c r="J186" i="4"/>
  <c r="K186" i="4" s="1"/>
  <c r="M186" i="4" s="1"/>
  <c r="N186" i="5" s="1"/>
  <c r="J213" i="4"/>
  <c r="K213" i="4" s="1"/>
  <c r="M213" i="4" s="1"/>
  <c r="N213" i="5" s="1"/>
  <c r="J217" i="4"/>
  <c r="K217" i="4" s="1"/>
  <c r="M217" i="4" s="1"/>
  <c r="N217" i="5" s="1"/>
  <c r="J221" i="4"/>
  <c r="K221" i="4" s="1"/>
  <c r="M221" i="4" s="1"/>
  <c r="N221" i="5" s="1"/>
  <c r="J237" i="4"/>
  <c r="K237" i="4" s="1"/>
  <c r="M237" i="4" s="1"/>
  <c r="N237" i="5" s="1"/>
  <c r="J241" i="4"/>
  <c r="K241" i="4" s="1"/>
  <c r="M241" i="4" s="1"/>
  <c r="N241" i="5" s="1"/>
  <c r="J261" i="4"/>
  <c r="K261" i="4" s="1"/>
  <c r="M261" i="4" s="1"/>
  <c r="N261" i="5" s="1"/>
  <c r="J281" i="4"/>
  <c r="K281" i="4" s="1"/>
  <c r="M281" i="4" s="1"/>
  <c r="N281" i="5" s="1"/>
  <c r="J285" i="4"/>
  <c r="K285" i="4" s="1"/>
  <c r="M285" i="4" s="1"/>
  <c r="N285" i="5" s="1"/>
  <c r="J289" i="4"/>
  <c r="K289" i="4" s="1"/>
  <c r="M289" i="4" s="1"/>
  <c r="N289" i="5" s="1"/>
  <c r="J293" i="4"/>
  <c r="K293" i="4" s="1"/>
  <c r="M293" i="4" s="1"/>
  <c r="N293" i="5" s="1"/>
  <c r="J326" i="4"/>
  <c r="K326" i="4" s="1"/>
  <c r="M326" i="4" s="1"/>
  <c r="N326" i="5" s="1"/>
  <c r="J330" i="4"/>
  <c r="K330" i="4" s="1"/>
  <c r="M330" i="4" s="1"/>
  <c r="N330" i="5" s="1"/>
  <c r="J342" i="4"/>
  <c r="K342" i="4" s="1"/>
  <c r="M342" i="4" s="1"/>
  <c r="N342" i="5" s="1"/>
  <c r="J346" i="4"/>
  <c r="K346" i="4" s="1"/>
  <c r="M346" i="4" s="1"/>
  <c r="N346" i="5" s="1"/>
  <c r="J350" i="4"/>
  <c r="K350" i="4" s="1"/>
  <c r="M350" i="4" s="1"/>
  <c r="N350" i="5" s="1"/>
  <c r="J276" i="4"/>
  <c r="K276" i="4" s="1"/>
  <c r="M276" i="4" s="1"/>
  <c r="N276" i="5" s="1"/>
  <c r="J321" i="4"/>
  <c r="K321" i="4" s="1"/>
  <c r="M321" i="4" s="1"/>
  <c r="N321" i="5" s="1"/>
  <c r="J190" i="4"/>
  <c r="K190" i="4" s="1"/>
  <c r="M190" i="4" s="1"/>
  <c r="N190" i="5" s="1"/>
  <c r="J222" i="4"/>
  <c r="K222" i="4" s="1"/>
  <c r="M222" i="4" s="1"/>
  <c r="N222" i="5" s="1"/>
  <c r="J230" i="4"/>
  <c r="K230" i="4" s="1"/>
  <c r="M230" i="4" s="1"/>
  <c r="N230" i="5" s="1"/>
  <c r="J245" i="4"/>
  <c r="K245" i="4" s="1"/>
  <c r="M245" i="4" s="1"/>
  <c r="N245" i="5" s="1"/>
  <c r="J265" i="4"/>
  <c r="K265" i="4" s="1"/>
  <c r="M265" i="4" s="1"/>
  <c r="N265" i="5" s="1"/>
  <c r="J298" i="4"/>
  <c r="K298" i="4" s="1"/>
  <c r="M298" i="4" s="1"/>
  <c r="N298" i="5" s="1"/>
  <c r="J302" i="4"/>
  <c r="K302" i="4" s="1"/>
  <c r="M302" i="4" s="1"/>
  <c r="N302" i="5" s="1"/>
  <c r="J332" i="4"/>
  <c r="K332" i="4" s="1"/>
  <c r="M332" i="4" s="1"/>
  <c r="N332" i="5" s="1"/>
  <c r="J352" i="4"/>
  <c r="K352" i="4" s="1"/>
  <c r="M352" i="4" s="1"/>
  <c r="N352" i="5" s="1"/>
  <c r="J254" i="4"/>
  <c r="K254" i="4" s="1"/>
  <c r="M254" i="4" s="1"/>
  <c r="N254" i="5" s="1"/>
  <c r="J319" i="4"/>
  <c r="K319" i="4" s="1"/>
  <c r="M319" i="4" s="1"/>
  <c r="N319" i="5" s="1"/>
  <c r="J57" i="4"/>
  <c r="K57" i="4" s="1"/>
  <c r="M57" i="4" s="1"/>
  <c r="N57" i="5" s="1"/>
  <c r="J250" i="4"/>
  <c r="K250" i="4" s="1"/>
  <c r="M250" i="4" s="1"/>
  <c r="N250" i="5" s="1"/>
  <c r="J270" i="4"/>
  <c r="K270" i="4" s="1"/>
  <c r="M270" i="4" s="1"/>
  <c r="N270" i="5" s="1"/>
  <c r="J306" i="4"/>
  <c r="K306" i="4" s="1"/>
  <c r="M306" i="4" s="1"/>
  <c r="N306" i="5" s="1"/>
  <c r="J10" i="4"/>
  <c r="K10" i="4" s="1"/>
  <c r="M10" i="4" s="1"/>
  <c r="N10" i="5" s="1"/>
  <c r="J21" i="4"/>
  <c r="K21" i="4" s="1"/>
  <c r="M21" i="4" s="1"/>
  <c r="N21" i="5" s="1"/>
  <c r="J50" i="4"/>
  <c r="K50" i="4" s="1"/>
  <c r="M50" i="4" s="1"/>
  <c r="N50" i="5" s="1"/>
  <c r="J84" i="4"/>
  <c r="K84" i="4" s="1"/>
  <c r="M84" i="4" s="1"/>
  <c r="N84" i="5" s="1"/>
  <c r="J37" i="4"/>
  <c r="K37" i="4" s="1"/>
  <c r="M37" i="4" s="1"/>
  <c r="N37" i="5" s="1"/>
  <c r="J41" i="4"/>
  <c r="K41" i="4" s="1"/>
  <c r="M41" i="4" s="1"/>
  <c r="N41" i="5" s="1"/>
  <c r="J52" i="4"/>
  <c r="K52" i="4" s="1"/>
  <c r="M52" i="4" s="1"/>
  <c r="N52" i="5" s="1"/>
  <c r="J61" i="4"/>
  <c r="K61" i="4" s="1"/>
  <c r="M61" i="4" s="1"/>
  <c r="N61" i="5" s="1"/>
  <c r="J70" i="4"/>
  <c r="K70" i="4" s="1"/>
  <c r="M70" i="4" s="1"/>
  <c r="N70" i="5" s="1"/>
  <c r="J86" i="4"/>
  <c r="K86" i="4" s="1"/>
  <c r="M86" i="4" s="1"/>
  <c r="N86" i="5" s="1"/>
  <c r="J16" i="4"/>
  <c r="K16" i="4" s="1"/>
  <c r="M16" i="4" s="1"/>
  <c r="N16" i="5" s="1"/>
  <c r="J26" i="4"/>
  <c r="K26" i="4" s="1"/>
  <c r="M26" i="4" s="1"/>
  <c r="N26" i="5" s="1"/>
  <c r="J55" i="4"/>
  <c r="K55" i="4" s="1"/>
  <c r="M55" i="4" s="1"/>
  <c r="N55" i="5" s="1"/>
  <c r="J88" i="4"/>
  <c r="K88" i="4" s="1"/>
  <c r="M88" i="4" s="1"/>
  <c r="N88" i="5" s="1"/>
  <c r="J92" i="4"/>
  <c r="K92" i="4" s="1"/>
  <c r="M92" i="4" s="1"/>
  <c r="N92" i="5" s="1"/>
  <c r="J80" i="4"/>
  <c r="K80" i="4" s="1"/>
  <c r="M80" i="4" s="1"/>
  <c r="N80" i="5" s="1"/>
  <c r="J107" i="4"/>
  <c r="K107" i="4" s="1"/>
  <c r="M107" i="4" s="1"/>
  <c r="N107" i="5" s="1"/>
  <c r="J157" i="4"/>
  <c r="K157" i="4" s="1"/>
  <c r="M157" i="4" s="1"/>
  <c r="N157" i="5" s="1"/>
  <c r="J161" i="4"/>
  <c r="K161" i="4" s="1"/>
  <c r="M161" i="4" s="1"/>
  <c r="N161" i="5" s="1"/>
  <c r="J18" i="4"/>
  <c r="K18" i="4" s="1"/>
  <c r="M18" i="4" s="1"/>
  <c r="N18" i="5" s="1"/>
  <c r="J46" i="4"/>
  <c r="K46" i="4" s="1"/>
  <c r="M46" i="4" s="1"/>
  <c r="N46" i="5" s="1"/>
  <c r="J66" i="4"/>
  <c r="K66" i="4" s="1"/>
  <c r="M66" i="4" s="1"/>
  <c r="N66" i="5" s="1"/>
  <c r="J101" i="4"/>
  <c r="K101" i="4" s="1"/>
  <c r="M101" i="4" s="1"/>
  <c r="N101" i="5" s="1"/>
  <c r="J113" i="4"/>
  <c r="K113" i="4" s="1"/>
  <c r="M113" i="4" s="1"/>
  <c r="N113" i="5" s="1"/>
  <c r="J117" i="4"/>
  <c r="K117" i="4" s="1"/>
  <c r="M117" i="4" s="1"/>
  <c r="N117" i="5" s="1"/>
  <c r="J137" i="4"/>
  <c r="K137" i="4" s="1"/>
  <c r="M137" i="4" s="1"/>
  <c r="N137" i="5" s="1"/>
  <c r="J141" i="4"/>
  <c r="K141" i="4" s="1"/>
  <c r="M141" i="4" s="1"/>
  <c r="N141" i="5" s="1"/>
  <c r="J145" i="4"/>
  <c r="K145" i="4" s="1"/>
  <c r="M145" i="4" s="1"/>
  <c r="N145" i="5" s="1"/>
  <c r="J165" i="4"/>
  <c r="K165" i="4" s="1"/>
  <c r="M165" i="4" s="1"/>
  <c r="N165" i="5" s="1"/>
  <c r="J169" i="4"/>
  <c r="K169" i="4" s="1"/>
  <c r="M169" i="4" s="1"/>
  <c r="N169" i="5" s="1"/>
  <c r="J173" i="4"/>
  <c r="K173" i="4" s="1"/>
  <c r="M173" i="4" s="1"/>
  <c r="N173" i="5" s="1"/>
  <c r="J81" i="4"/>
  <c r="K81" i="4" s="1"/>
  <c r="M81" i="4" s="1"/>
  <c r="N81" i="5" s="1"/>
  <c r="J123" i="4"/>
  <c r="K123" i="4" s="1"/>
  <c r="M123" i="4" s="1"/>
  <c r="N123" i="5" s="1"/>
  <c r="J174" i="4"/>
  <c r="K174" i="4" s="1"/>
  <c r="M174" i="4" s="1"/>
  <c r="N174" i="5" s="1"/>
  <c r="J126" i="4"/>
  <c r="K126" i="4" s="1"/>
  <c r="M126" i="4" s="1"/>
  <c r="N126" i="5" s="1"/>
  <c r="J134" i="4"/>
  <c r="K134" i="4" s="1"/>
  <c r="M134" i="4" s="1"/>
  <c r="N134" i="5" s="1"/>
  <c r="J156" i="4"/>
  <c r="K156" i="4" s="1"/>
  <c r="M156" i="4" s="1"/>
  <c r="N156" i="5" s="1"/>
  <c r="J200" i="4"/>
  <c r="K200" i="4" s="1"/>
  <c r="M200" i="4" s="1"/>
  <c r="N200" i="5" s="1"/>
  <c r="J204" i="4"/>
  <c r="K204" i="4" s="1"/>
  <c r="M204" i="4" s="1"/>
  <c r="N204" i="5" s="1"/>
  <c r="J94" i="4"/>
  <c r="K94" i="4" s="1"/>
  <c r="M94" i="4" s="1"/>
  <c r="N94" i="5" s="1"/>
  <c r="J178" i="4"/>
  <c r="K178" i="4" s="1"/>
  <c r="M178" i="4" s="1"/>
  <c r="N178" i="5" s="1"/>
  <c r="J207" i="4"/>
  <c r="K207" i="4" s="1"/>
  <c r="M207" i="4" s="1"/>
  <c r="N207" i="5" s="1"/>
  <c r="J211" i="4"/>
  <c r="K211" i="4" s="1"/>
  <c r="M211" i="4" s="1"/>
  <c r="N211" i="5" s="1"/>
  <c r="J67" i="4"/>
  <c r="K67" i="4" s="1"/>
  <c r="M67" i="4" s="1"/>
  <c r="N67" i="5" s="1"/>
  <c r="J131" i="4"/>
  <c r="K131" i="4" s="1"/>
  <c r="M131" i="4" s="1"/>
  <c r="N131" i="5" s="1"/>
  <c r="J155" i="4"/>
  <c r="K155" i="4" s="1"/>
  <c r="M155" i="4" s="1"/>
  <c r="N155" i="5" s="1"/>
  <c r="J183" i="4"/>
  <c r="K183" i="4" s="1"/>
  <c r="M183" i="4" s="1"/>
  <c r="N183" i="5" s="1"/>
  <c r="J187" i="4"/>
  <c r="K187" i="4" s="1"/>
  <c r="M187" i="4" s="1"/>
  <c r="N187" i="5" s="1"/>
  <c r="J214" i="4"/>
  <c r="K214" i="4" s="1"/>
  <c r="M214" i="4" s="1"/>
  <c r="N214" i="5" s="1"/>
  <c r="J218" i="4"/>
  <c r="K218" i="4" s="1"/>
  <c r="M218" i="4" s="1"/>
  <c r="N218" i="5" s="1"/>
  <c r="J103" i="4"/>
  <c r="K103" i="4" s="1"/>
  <c r="M103" i="4" s="1"/>
  <c r="N103" i="5" s="1"/>
  <c r="J238" i="4"/>
  <c r="K238" i="4" s="1"/>
  <c r="M238" i="4" s="1"/>
  <c r="N238" i="5" s="1"/>
  <c r="J258" i="4"/>
  <c r="K258" i="4" s="1"/>
  <c r="M258" i="4" s="1"/>
  <c r="N258" i="5" s="1"/>
  <c r="J262" i="4"/>
  <c r="K262" i="4" s="1"/>
  <c r="M262" i="4" s="1"/>
  <c r="N262" i="5" s="1"/>
  <c r="J282" i="4"/>
  <c r="K282" i="4" s="1"/>
  <c r="M282" i="4" s="1"/>
  <c r="N282" i="5" s="1"/>
  <c r="J286" i="4"/>
  <c r="K286" i="4" s="1"/>
  <c r="M286" i="4" s="1"/>
  <c r="N286" i="5" s="1"/>
  <c r="J290" i="4"/>
  <c r="K290" i="4" s="1"/>
  <c r="M290" i="4" s="1"/>
  <c r="N290" i="5" s="1"/>
  <c r="J294" i="4"/>
  <c r="K294" i="4" s="1"/>
  <c r="M294" i="4" s="1"/>
  <c r="N294" i="5" s="1"/>
  <c r="J327" i="4"/>
  <c r="K327" i="4" s="1"/>
  <c r="M327" i="4" s="1"/>
  <c r="N327" i="5" s="1"/>
  <c r="J331" i="4"/>
  <c r="K331" i="4" s="1"/>
  <c r="M331" i="4" s="1"/>
  <c r="N331" i="5" s="1"/>
  <c r="J343" i="4"/>
  <c r="K343" i="4" s="1"/>
  <c r="M343" i="4" s="1"/>
  <c r="N343" i="5" s="1"/>
  <c r="J347" i="4"/>
  <c r="K347" i="4" s="1"/>
  <c r="M347" i="4" s="1"/>
  <c r="N347" i="5" s="1"/>
  <c r="J354" i="4"/>
  <c r="K354" i="4" s="1"/>
  <c r="M354" i="4" s="1"/>
  <c r="N354" i="5" s="1"/>
  <c r="J280" i="4"/>
  <c r="K280" i="4" s="1"/>
  <c r="M280" i="4" s="1"/>
  <c r="N280" i="5" s="1"/>
  <c r="J339" i="4"/>
  <c r="K339" i="4" s="1"/>
  <c r="M339" i="4" s="1"/>
  <c r="N339" i="5" s="1"/>
  <c r="J192" i="4"/>
  <c r="K192" i="4" s="1"/>
  <c r="M192" i="4" s="1"/>
  <c r="N192" i="5" s="1"/>
  <c r="J224" i="4"/>
  <c r="K224" i="4" s="1"/>
  <c r="M224" i="4" s="1"/>
  <c r="N224" i="5" s="1"/>
  <c r="J242" i="4"/>
  <c r="K242" i="4" s="1"/>
  <c r="M242" i="4" s="1"/>
  <c r="N242" i="5" s="1"/>
  <c r="J246" i="4"/>
  <c r="K246" i="4" s="1"/>
  <c r="M246" i="4" s="1"/>
  <c r="N246" i="5" s="1"/>
  <c r="J266" i="4"/>
  <c r="K266" i="4" s="1"/>
  <c r="M266" i="4" s="1"/>
  <c r="N266" i="5" s="1"/>
  <c r="J299" i="4"/>
  <c r="K299" i="4" s="1"/>
  <c r="M299" i="4" s="1"/>
  <c r="N299" i="5" s="1"/>
  <c r="J303" i="4"/>
  <c r="K303" i="4" s="1"/>
  <c r="M303" i="4" s="1"/>
  <c r="N303" i="5" s="1"/>
  <c r="J333" i="4"/>
  <c r="K333" i="4" s="1"/>
  <c r="M333" i="4" s="1"/>
  <c r="N333" i="5" s="1"/>
  <c r="J353" i="4"/>
  <c r="K353" i="4" s="1"/>
  <c r="M353" i="4" s="1"/>
  <c r="N353" i="5" s="1"/>
  <c r="J257" i="4"/>
  <c r="K257" i="4" s="1"/>
  <c r="M257" i="4" s="1"/>
  <c r="N257" i="5" s="1"/>
  <c r="J323" i="4"/>
  <c r="K323" i="4" s="1"/>
  <c r="M323" i="4" s="1"/>
  <c r="N323" i="5" s="1"/>
  <c r="J98" i="4"/>
  <c r="K98" i="4" s="1"/>
  <c r="M98" i="4" s="1"/>
  <c r="N98" i="5" s="1"/>
  <c r="J267" i="4"/>
  <c r="K267" i="4" s="1"/>
  <c r="M267" i="4" s="1"/>
  <c r="N267" i="5" s="1"/>
  <c r="J271" i="4"/>
  <c r="K271" i="4" s="1"/>
  <c r="M271" i="4" s="1"/>
  <c r="N271" i="5" s="1"/>
  <c r="J11" i="4"/>
  <c r="K11" i="4" s="1"/>
  <c r="M11" i="4" s="1"/>
  <c r="N11" i="5" s="1"/>
  <c r="J22" i="4"/>
  <c r="K22" i="4" s="1"/>
  <c r="M22" i="4" s="1"/>
  <c r="N22" i="5" s="1"/>
  <c r="J68" i="4"/>
  <c r="K68" i="4" s="1"/>
  <c r="M68" i="4" s="1"/>
  <c r="N68" i="5" s="1"/>
  <c r="J12" i="4"/>
  <c r="K12" i="4" s="1"/>
  <c r="M12" i="4" s="1"/>
  <c r="N12" i="5" s="1"/>
  <c r="J38" i="4"/>
  <c r="K38" i="4" s="1"/>
  <c r="M38" i="4" s="1"/>
  <c r="N38" i="5" s="1"/>
  <c r="J42" i="4"/>
  <c r="K42" i="4" s="1"/>
  <c r="M42" i="4" s="1"/>
  <c r="N42" i="5" s="1"/>
  <c r="J53" i="4"/>
  <c r="K53" i="4" s="1"/>
  <c r="M53" i="4" s="1"/>
  <c r="N53" i="5" s="1"/>
  <c r="J62" i="4"/>
  <c r="K62" i="4" s="1"/>
  <c r="M62" i="4" s="1"/>
  <c r="N62" i="5" s="1"/>
  <c r="J71" i="4"/>
  <c r="K71" i="4" s="1"/>
  <c r="M71" i="4" s="1"/>
  <c r="N71" i="5" s="1"/>
  <c r="J87" i="4"/>
  <c r="K87" i="4" s="1"/>
  <c r="M87" i="4" s="1"/>
  <c r="N87" i="5" s="1"/>
  <c r="J17" i="4"/>
  <c r="K17" i="4" s="1"/>
  <c r="M17" i="4" s="1"/>
  <c r="N17" i="5" s="1"/>
  <c r="J27" i="4"/>
  <c r="K27" i="4" s="1"/>
  <c r="M27" i="4" s="1"/>
  <c r="N27" i="5" s="1"/>
  <c r="J64" i="4"/>
  <c r="K64" i="4" s="1"/>
  <c r="M64" i="4" s="1"/>
  <c r="N64" i="5" s="1"/>
  <c r="J89" i="4"/>
  <c r="K89" i="4" s="1"/>
  <c r="M89" i="4" s="1"/>
  <c r="N89" i="5" s="1"/>
  <c r="J93" i="4"/>
  <c r="K93" i="4" s="1"/>
  <c r="M93" i="4" s="1"/>
  <c r="N93" i="5" s="1"/>
  <c r="J104" i="4"/>
  <c r="K104" i="4" s="1"/>
  <c r="M104" i="4" s="1"/>
  <c r="N104" i="5" s="1"/>
  <c r="J108" i="4"/>
  <c r="K108" i="4" s="1"/>
  <c r="M108" i="4" s="1"/>
  <c r="N108" i="5" s="1"/>
  <c r="J158" i="4"/>
  <c r="K158" i="4" s="1"/>
  <c r="M158" i="4" s="1"/>
  <c r="N158" i="5" s="1"/>
  <c r="J162" i="4"/>
  <c r="K162" i="4" s="1"/>
  <c r="M162" i="4" s="1"/>
  <c r="N162" i="5" s="1"/>
  <c r="J30" i="4"/>
  <c r="K30" i="4" s="1"/>
  <c r="M30" i="4" s="1"/>
  <c r="N30" i="5" s="1"/>
  <c r="J48" i="4"/>
  <c r="K48" i="4" s="1"/>
  <c r="M48" i="4" s="1"/>
  <c r="N48" i="5" s="1"/>
  <c r="J95" i="4"/>
  <c r="K95" i="4" s="1"/>
  <c r="M95" i="4" s="1"/>
  <c r="N95" i="5" s="1"/>
  <c r="J110" i="4"/>
  <c r="K110" i="4" s="1"/>
  <c r="M110" i="4" s="1"/>
  <c r="N110" i="5" s="1"/>
  <c r="J114" i="4"/>
  <c r="K114" i="4" s="1"/>
  <c r="M114" i="4" s="1"/>
  <c r="N114" i="5" s="1"/>
  <c r="J118" i="4"/>
  <c r="K118" i="4" s="1"/>
  <c r="M118" i="4" s="1"/>
  <c r="N118" i="5" s="1"/>
  <c r="J138" i="4"/>
  <c r="K138" i="4" s="1"/>
  <c r="M138" i="4" s="1"/>
  <c r="N138" i="5" s="1"/>
  <c r="J142" i="4"/>
  <c r="K142" i="4" s="1"/>
  <c r="M142" i="4" s="1"/>
  <c r="N142" i="5" s="1"/>
  <c r="J146" i="4"/>
  <c r="K146" i="4" s="1"/>
  <c r="M146" i="4" s="1"/>
  <c r="N146" i="5" s="1"/>
  <c r="J166" i="4"/>
  <c r="K166" i="4" s="1"/>
  <c r="M166" i="4" s="1"/>
  <c r="N166" i="5" s="1"/>
  <c r="J170" i="4"/>
  <c r="K170" i="4" s="1"/>
  <c r="M170" i="4" s="1"/>
  <c r="N170" i="5" s="1"/>
  <c r="J75" i="4"/>
  <c r="K75" i="4" s="1"/>
  <c r="M75" i="4" s="1"/>
  <c r="N75" i="5" s="1"/>
  <c r="J120" i="4"/>
  <c r="K120" i="4" s="1"/>
  <c r="M120" i="4" s="1"/>
  <c r="N120" i="5" s="1"/>
  <c r="J124" i="4"/>
  <c r="K124" i="4" s="1"/>
  <c r="M124" i="4" s="1"/>
  <c r="N124" i="5" s="1"/>
  <c r="J31" i="4"/>
  <c r="K31" i="4" s="1"/>
  <c r="M31" i="4" s="1"/>
  <c r="N31" i="5" s="1"/>
  <c r="J128" i="4"/>
  <c r="K128" i="4" s="1"/>
  <c r="M128" i="4" s="1"/>
  <c r="N128" i="5" s="1"/>
  <c r="J150" i="4"/>
  <c r="K150" i="4" s="1"/>
  <c r="M150" i="4" s="1"/>
  <c r="N150" i="5" s="1"/>
  <c r="J197" i="4"/>
  <c r="K197" i="4" s="1"/>
  <c r="M197" i="4" s="1"/>
  <c r="N197" i="5" s="1"/>
  <c r="J201" i="4"/>
  <c r="K201" i="4" s="1"/>
  <c r="M201" i="4" s="1"/>
  <c r="N201" i="5" s="1"/>
  <c r="J205" i="4"/>
  <c r="K205" i="4" s="1"/>
  <c r="M205" i="4" s="1"/>
  <c r="N205" i="5" s="1"/>
  <c r="J102" i="4"/>
  <c r="K102" i="4" s="1"/>
  <c r="M102" i="4" s="1"/>
  <c r="N102" i="5" s="1"/>
  <c r="J179" i="4"/>
  <c r="K179" i="4" s="1"/>
  <c r="M179" i="4" s="1"/>
  <c r="N179" i="5" s="1"/>
  <c r="J208" i="4"/>
  <c r="K208" i="4" s="1"/>
  <c r="M208" i="4" s="1"/>
  <c r="N208" i="5" s="1"/>
  <c r="J212" i="4"/>
  <c r="K212" i="4" s="1"/>
  <c r="M212" i="4" s="1"/>
  <c r="N212" i="5" s="1"/>
  <c r="J100" i="4"/>
  <c r="K100" i="4" s="1"/>
  <c r="M100" i="4" s="1"/>
  <c r="N100" i="5" s="1"/>
  <c r="J133" i="4"/>
  <c r="K133" i="4" s="1"/>
  <c r="M133" i="4" s="1"/>
  <c r="N133" i="5" s="1"/>
  <c r="J175" i="4"/>
  <c r="K175" i="4" s="1"/>
  <c r="M175" i="4" s="1"/>
  <c r="N175" i="5" s="1"/>
  <c r="J184" i="4"/>
  <c r="K184" i="4" s="1"/>
  <c r="M184" i="4" s="1"/>
  <c r="N184" i="5" s="1"/>
  <c r="J188" i="4"/>
  <c r="K188" i="4" s="1"/>
  <c r="M188" i="4" s="1"/>
  <c r="N188" i="5" s="1"/>
  <c r="J215" i="4"/>
  <c r="K215" i="4" s="1"/>
  <c r="M215" i="4" s="1"/>
  <c r="N215" i="5" s="1"/>
  <c r="J219" i="4"/>
  <c r="K219" i="4" s="1"/>
  <c r="M219" i="4" s="1"/>
  <c r="N219" i="5" s="1"/>
  <c r="J235" i="4"/>
  <c r="K235" i="4" s="1"/>
  <c r="M235" i="4" s="1"/>
  <c r="N235" i="5" s="1"/>
  <c r="J239" i="4"/>
  <c r="K239" i="4" s="1"/>
  <c r="M239" i="4" s="1"/>
  <c r="N239" i="5" s="1"/>
  <c r="J259" i="4"/>
  <c r="K259" i="4" s="1"/>
  <c r="M259" i="4" s="1"/>
  <c r="N259" i="5" s="1"/>
  <c r="J263" i="4"/>
  <c r="K263" i="4" s="1"/>
  <c r="M263" i="4" s="1"/>
  <c r="N263" i="5" s="1"/>
  <c r="J283" i="4"/>
  <c r="K283" i="4" s="1"/>
  <c r="M283" i="4" s="1"/>
  <c r="N283" i="5" s="1"/>
  <c r="J287" i="4"/>
  <c r="K287" i="4" s="1"/>
  <c r="M287" i="4" s="1"/>
  <c r="N287" i="5" s="1"/>
  <c r="J291" i="4"/>
  <c r="K291" i="4" s="1"/>
  <c r="M291" i="4" s="1"/>
  <c r="N291" i="5" s="1"/>
  <c r="J295" i="4"/>
  <c r="K295" i="4" s="1"/>
  <c r="M295" i="4" s="1"/>
  <c r="N295" i="5" s="1"/>
  <c r="J328" i="4"/>
  <c r="K328" i="4" s="1"/>
  <c r="M328" i="4" s="1"/>
  <c r="N328" i="5" s="1"/>
  <c r="J340" i="4"/>
  <c r="K340" i="4" s="1"/>
  <c r="M340" i="4" s="1"/>
  <c r="N340" i="5" s="1"/>
  <c r="J344" i="4"/>
  <c r="K344" i="4" s="1"/>
  <c r="M344" i="4" s="1"/>
  <c r="N344" i="5" s="1"/>
  <c r="J348" i="4"/>
  <c r="K348" i="4" s="1"/>
  <c r="M348" i="4" s="1"/>
  <c r="N348" i="5" s="1"/>
  <c r="J356" i="4"/>
  <c r="K356" i="4" s="1"/>
  <c r="M356" i="4" s="1"/>
  <c r="N356" i="5" s="1"/>
  <c r="J315" i="4"/>
  <c r="K315" i="4" s="1"/>
  <c r="M315" i="4" s="1"/>
  <c r="N315" i="5" s="1"/>
  <c r="J360" i="4"/>
  <c r="K360" i="4" s="1"/>
  <c r="M360" i="4" s="1"/>
  <c r="N360" i="5" s="1"/>
  <c r="J194" i="4"/>
  <c r="K194" i="4" s="1"/>
  <c r="M194" i="4" s="1"/>
  <c r="N194" i="5" s="1"/>
  <c r="J226" i="4"/>
  <c r="K226" i="4" s="1"/>
  <c r="M226" i="4" s="1"/>
  <c r="N226" i="5" s="1"/>
  <c r="J243" i="4"/>
  <c r="K243" i="4" s="1"/>
  <c r="M243" i="4" s="1"/>
  <c r="N243" i="5" s="1"/>
  <c r="J247" i="4"/>
  <c r="K247" i="4" s="1"/>
  <c r="M247" i="4" s="1"/>
  <c r="N247" i="5" s="1"/>
  <c r="J296" i="4"/>
  <c r="K296" i="4" s="1"/>
  <c r="M296" i="4" s="1"/>
  <c r="N296" i="5" s="1"/>
  <c r="J300" i="4"/>
  <c r="K300" i="4" s="1"/>
  <c r="M300" i="4" s="1"/>
  <c r="N300" i="5" s="1"/>
  <c r="J304" i="4"/>
  <c r="K304" i="4" s="1"/>
  <c r="M304" i="4" s="1"/>
  <c r="N304" i="5" s="1"/>
  <c r="J334" i="4"/>
  <c r="K334" i="4" s="1"/>
  <c r="M334" i="4" s="1"/>
  <c r="N334" i="5" s="1"/>
  <c r="J355" i="4"/>
  <c r="K355" i="4" s="1"/>
  <c r="M355" i="4" s="1"/>
  <c r="N355" i="5" s="1"/>
  <c r="J277" i="4"/>
  <c r="K277" i="4" s="1"/>
  <c r="M277" i="4" s="1"/>
  <c r="N277" i="5" s="1"/>
  <c r="J338" i="4"/>
  <c r="K338" i="4" s="1"/>
  <c r="M338" i="4" s="1"/>
  <c r="N338" i="5" s="1"/>
  <c r="J232" i="4"/>
  <c r="K232" i="4" s="1"/>
  <c r="M232" i="4" s="1"/>
  <c r="N232" i="5" s="1"/>
  <c r="J268" i="4"/>
  <c r="K268" i="4" s="1"/>
  <c r="M268" i="4" s="1"/>
  <c r="N268" i="5" s="1"/>
  <c r="J272" i="4"/>
  <c r="K272" i="4" s="1"/>
  <c r="M272" i="4" s="1"/>
  <c r="N272" i="5" s="1"/>
  <c r="J308" i="4"/>
  <c r="K308" i="4" s="1"/>
  <c r="M308" i="4" s="1"/>
  <c r="N308" i="5" s="1"/>
  <c r="J312" i="4"/>
  <c r="K312" i="4" s="1"/>
  <c r="M312" i="4" s="1"/>
  <c r="N312" i="5" s="1"/>
  <c r="J359" i="4"/>
  <c r="K359" i="4" s="1"/>
  <c r="M359" i="4" s="1"/>
  <c r="N359" i="5" s="1"/>
  <c r="J279" i="4"/>
  <c r="K279" i="4" s="1"/>
  <c r="M279" i="4" s="1"/>
  <c r="N279" i="5" s="1"/>
  <c r="J337" i="4"/>
  <c r="K337" i="4" s="1"/>
  <c r="M337" i="4" s="1"/>
  <c r="N337" i="5" s="1"/>
  <c r="J193" i="4"/>
  <c r="K193" i="4" s="1"/>
  <c r="M193" i="4" s="1"/>
  <c r="N193" i="5" s="1"/>
  <c r="J8" i="4"/>
  <c r="K8" i="4" s="1"/>
  <c r="M8" i="4" s="1"/>
  <c r="J19" i="4"/>
  <c r="K19" i="4" s="1"/>
  <c r="M19" i="4" s="1"/>
  <c r="N19" i="5" s="1"/>
  <c r="J36" i="4"/>
  <c r="K36" i="4" s="1"/>
  <c r="M36" i="4" s="1"/>
  <c r="N36" i="5" s="1"/>
  <c r="J82" i="4"/>
  <c r="K82" i="4" s="1"/>
  <c r="M82" i="4" s="1"/>
  <c r="N82" i="5" s="1"/>
  <c r="J13" i="4"/>
  <c r="K13" i="4" s="1"/>
  <c r="M13" i="4" s="1"/>
  <c r="N13" i="5" s="1"/>
  <c r="J39" i="4"/>
  <c r="K39" i="4" s="1"/>
  <c r="M39" i="4" s="1"/>
  <c r="N39" i="5" s="1"/>
  <c r="J43" i="4"/>
  <c r="K43" i="4" s="1"/>
  <c r="M43" i="4" s="1"/>
  <c r="N43" i="5" s="1"/>
  <c r="J54" i="4"/>
  <c r="K54" i="4" s="1"/>
  <c r="M54" i="4" s="1"/>
  <c r="N54" i="5" s="1"/>
  <c r="J63" i="4"/>
  <c r="K63" i="4" s="1"/>
  <c r="M63" i="4" s="1"/>
  <c r="N63" i="5" s="1"/>
  <c r="J72" i="4"/>
  <c r="K72" i="4" s="1"/>
  <c r="M72" i="4" s="1"/>
  <c r="N72" i="5" s="1"/>
  <c r="J14" i="4"/>
  <c r="K14" i="4" s="1"/>
  <c r="M14" i="4" s="1"/>
  <c r="N14" i="5" s="1"/>
  <c r="J24" i="4"/>
  <c r="K24" i="4" s="1"/>
  <c r="M24" i="4" s="1"/>
  <c r="N24" i="5" s="1"/>
  <c r="J28" i="4"/>
  <c r="K28" i="4" s="1"/>
  <c r="M28" i="4" s="1"/>
  <c r="N28" i="5" s="1"/>
  <c r="J73" i="4"/>
  <c r="K73" i="4" s="1"/>
  <c r="M73" i="4" s="1"/>
  <c r="N73" i="5" s="1"/>
  <c r="J90" i="4"/>
  <c r="K90" i="4" s="1"/>
  <c r="M90" i="4" s="1"/>
  <c r="N90" i="5" s="1"/>
  <c r="J76" i="4"/>
  <c r="K76" i="4" s="1"/>
  <c r="M76" i="4" s="1"/>
  <c r="N76" i="5" s="1"/>
  <c r="J105" i="4"/>
  <c r="K105" i="4" s="1"/>
  <c r="M105" i="4" s="1"/>
  <c r="N105" i="5" s="1"/>
  <c r="J109" i="4"/>
  <c r="K109" i="4" s="1"/>
  <c r="M109" i="4" s="1"/>
  <c r="N109" i="5" s="1"/>
  <c r="J159" i="4"/>
  <c r="K159" i="4" s="1"/>
  <c r="M159" i="4" s="1"/>
  <c r="N159" i="5" s="1"/>
  <c r="J163" i="4"/>
  <c r="K163" i="4" s="1"/>
  <c r="M163" i="4" s="1"/>
  <c r="N163" i="5" s="1"/>
  <c r="J32" i="4"/>
  <c r="K32" i="4" s="1"/>
  <c r="M32" i="4" s="1"/>
  <c r="N32" i="5" s="1"/>
  <c r="J56" i="4"/>
  <c r="K56" i="4" s="1"/>
  <c r="M56" i="4" s="1"/>
  <c r="N56" i="5" s="1"/>
  <c r="J97" i="4"/>
  <c r="K97" i="4" s="1"/>
  <c r="M97" i="4" s="1"/>
  <c r="N97" i="5" s="1"/>
  <c r="J111" i="4"/>
  <c r="K111" i="4" s="1"/>
  <c r="M111" i="4" s="1"/>
  <c r="N111" i="5" s="1"/>
  <c r="J115" i="4"/>
  <c r="K115" i="4" s="1"/>
  <c r="M115" i="4" s="1"/>
  <c r="N115" i="5" s="1"/>
  <c r="J119" i="4"/>
  <c r="K119" i="4" s="1"/>
  <c r="M119" i="4" s="1"/>
  <c r="N119" i="5" s="1"/>
  <c r="J139" i="4"/>
  <c r="K139" i="4" s="1"/>
  <c r="M139" i="4" s="1"/>
  <c r="N139" i="5" s="1"/>
  <c r="J143" i="4"/>
  <c r="K143" i="4" s="1"/>
  <c r="M143" i="4" s="1"/>
  <c r="N143" i="5" s="1"/>
  <c r="J147" i="4"/>
  <c r="K147" i="4" s="1"/>
  <c r="M147" i="4" s="1"/>
  <c r="N147" i="5" s="1"/>
  <c r="J167" i="4"/>
  <c r="K167" i="4" s="1"/>
  <c r="M167" i="4" s="1"/>
  <c r="N167" i="5" s="1"/>
  <c r="J171" i="4"/>
  <c r="K171" i="4" s="1"/>
  <c r="M171" i="4" s="1"/>
  <c r="N171" i="5" s="1"/>
  <c r="J77" i="4"/>
  <c r="K77" i="4" s="1"/>
  <c r="M77" i="4" s="1"/>
  <c r="N77" i="5" s="1"/>
  <c r="J121" i="4"/>
  <c r="K121" i="4" s="1"/>
  <c r="M121" i="4" s="1"/>
  <c r="N121" i="5" s="1"/>
  <c r="J125" i="4"/>
  <c r="K125" i="4" s="1"/>
  <c r="M125" i="4" s="1"/>
  <c r="N125" i="5" s="1"/>
  <c r="J47" i="4"/>
  <c r="K47" i="4" s="1"/>
  <c r="M47" i="4" s="1"/>
  <c r="N47" i="5" s="1"/>
  <c r="J130" i="4"/>
  <c r="K130" i="4" s="1"/>
  <c r="M130" i="4" s="1"/>
  <c r="N130" i="5" s="1"/>
  <c r="J152" i="4"/>
  <c r="K152" i="4" s="1"/>
  <c r="M152" i="4" s="1"/>
  <c r="N152" i="5" s="1"/>
  <c r="J198" i="4"/>
  <c r="K198" i="4" s="1"/>
  <c r="M198" i="4" s="1"/>
  <c r="N198" i="5" s="1"/>
  <c r="J202" i="4"/>
  <c r="K202" i="4" s="1"/>
  <c r="M202" i="4" s="1"/>
  <c r="N202" i="5" s="1"/>
  <c r="J29" i="4"/>
  <c r="K29" i="4" s="1"/>
  <c r="M29" i="4" s="1"/>
  <c r="N29" i="5" s="1"/>
  <c r="J176" i="4"/>
  <c r="K176" i="4" s="1"/>
  <c r="M176" i="4" s="1"/>
  <c r="N176" i="5" s="1"/>
  <c r="J180" i="4"/>
  <c r="K180" i="4" s="1"/>
  <c r="M180" i="4" s="1"/>
  <c r="N180" i="5" s="1"/>
  <c r="J209" i="4"/>
  <c r="K209" i="4" s="1"/>
  <c r="M209" i="4" s="1"/>
  <c r="N209" i="5" s="1"/>
  <c r="J35" i="4"/>
  <c r="K35" i="4" s="1"/>
  <c r="M35" i="4" s="1"/>
  <c r="N35" i="5" s="1"/>
  <c r="J127" i="4"/>
  <c r="K127" i="4" s="1"/>
  <c r="M127" i="4" s="1"/>
  <c r="N127" i="5" s="1"/>
  <c r="J151" i="4"/>
  <c r="K151" i="4" s="1"/>
  <c r="M151" i="4" s="1"/>
  <c r="N151" i="5" s="1"/>
  <c r="J181" i="4"/>
  <c r="K181" i="4" s="1"/>
  <c r="M181" i="4" s="1"/>
  <c r="N181" i="5" s="1"/>
  <c r="J185" i="4"/>
  <c r="K185" i="4" s="1"/>
  <c r="M185" i="4" s="1"/>
  <c r="N185" i="5" s="1"/>
  <c r="J189" i="4"/>
  <c r="K189" i="4" s="1"/>
  <c r="M189" i="4" s="1"/>
  <c r="N189" i="5" s="1"/>
  <c r="J216" i="4"/>
  <c r="K216" i="4" s="1"/>
  <c r="M216" i="4" s="1"/>
  <c r="N216" i="5" s="1"/>
  <c r="J220" i="4"/>
  <c r="K220" i="4" s="1"/>
  <c r="M220" i="4" s="1"/>
  <c r="N220" i="5" s="1"/>
  <c r="J236" i="4"/>
  <c r="K236" i="4" s="1"/>
  <c r="M236" i="4" s="1"/>
  <c r="N236" i="5" s="1"/>
  <c r="J240" i="4"/>
  <c r="K240" i="4" s="1"/>
  <c r="M240" i="4" s="1"/>
  <c r="N240" i="5" s="1"/>
  <c r="J260" i="4"/>
  <c r="K260" i="4" s="1"/>
  <c r="M260" i="4" s="1"/>
  <c r="N260" i="5" s="1"/>
  <c r="J264" i="4"/>
  <c r="K264" i="4" s="1"/>
  <c r="M264" i="4" s="1"/>
  <c r="N264" i="5" s="1"/>
  <c r="J284" i="4"/>
  <c r="K284" i="4" s="1"/>
  <c r="M284" i="4" s="1"/>
  <c r="N284" i="5" s="1"/>
  <c r="J288" i="4"/>
  <c r="K288" i="4" s="1"/>
  <c r="M288" i="4" s="1"/>
  <c r="N288" i="5" s="1"/>
  <c r="J292" i="4"/>
  <c r="K292" i="4" s="1"/>
  <c r="M292" i="4" s="1"/>
  <c r="N292" i="5" s="1"/>
  <c r="J325" i="4"/>
  <c r="K325" i="4" s="1"/>
  <c r="M325" i="4" s="1"/>
  <c r="N325" i="5" s="1"/>
  <c r="J329" i="4"/>
  <c r="K329" i="4" s="1"/>
  <c r="M329" i="4" s="1"/>
  <c r="N329" i="5" s="1"/>
  <c r="J341" i="4"/>
  <c r="K341" i="4" s="1"/>
  <c r="M341" i="4" s="1"/>
  <c r="N341" i="5" s="1"/>
  <c r="J345" i="4"/>
  <c r="K345" i="4" s="1"/>
  <c r="M345" i="4" s="1"/>
  <c r="N345" i="5" s="1"/>
  <c r="J255" i="4"/>
  <c r="K255" i="4" s="1"/>
  <c r="M255" i="4" s="1"/>
  <c r="N255" i="5" s="1"/>
  <c r="J228" i="4"/>
  <c r="K228" i="4" s="1"/>
  <c r="M228" i="4" s="1"/>
  <c r="N228" i="5" s="1"/>
  <c r="J301" i="4"/>
  <c r="K301" i="4" s="1"/>
  <c r="M301" i="4" s="1"/>
  <c r="N301" i="5" s="1"/>
  <c r="J314" i="4"/>
  <c r="K314" i="4" s="1"/>
  <c r="M314" i="4" s="1"/>
  <c r="N314" i="5" s="1"/>
  <c r="J273" i="4"/>
  <c r="K273" i="4" s="1"/>
  <c r="M273" i="4" s="1"/>
  <c r="N273" i="5" s="1"/>
  <c r="J311" i="4"/>
  <c r="K311" i="4" s="1"/>
  <c r="M311" i="4" s="1"/>
  <c r="N311" i="5" s="1"/>
  <c r="J227" i="4"/>
  <c r="K227" i="4" s="1"/>
  <c r="M227" i="4" s="1"/>
  <c r="N227" i="5" s="1"/>
  <c r="J320" i="4"/>
  <c r="K320" i="4" s="1"/>
  <c r="M320" i="4" s="1"/>
  <c r="N320" i="5" s="1"/>
  <c r="J191" i="4"/>
  <c r="K191" i="4" s="1"/>
  <c r="M191" i="4" s="1"/>
  <c r="N191" i="5" s="1"/>
  <c r="J229" i="4"/>
  <c r="K229" i="4" s="1"/>
  <c r="M229" i="4" s="1"/>
  <c r="N229" i="5" s="1"/>
  <c r="J252" i="4"/>
  <c r="K252" i="4" s="1"/>
  <c r="M252" i="4" s="1"/>
  <c r="N252" i="5" s="1"/>
  <c r="J313" i="4"/>
  <c r="K313" i="4" s="1"/>
  <c r="M313" i="4" s="1"/>
  <c r="N313" i="5" s="1"/>
  <c r="J361" i="4"/>
  <c r="K361" i="4" s="1"/>
  <c r="M361" i="4" s="1"/>
  <c r="N361" i="5" s="1"/>
  <c r="J244" i="4"/>
  <c r="K244" i="4" s="1"/>
  <c r="M244" i="4" s="1"/>
  <c r="N244" i="5" s="1"/>
  <c r="J305" i="4"/>
  <c r="K305" i="4" s="1"/>
  <c r="M305" i="4" s="1"/>
  <c r="N305" i="5" s="1"/>
  <c r="J362" i="4"/>
  <c r="K362" i="4" s="1"/>
  <c r="M362" i="4" s="1"/>
  <c r="N362" i="5" s="1"/>
  <c r="J349" i="4"/>
  <c r="K349" i="4" s="1"/>
  <c r="M349" i="4" s="1"/>
  <c r="N349" i="5" s="1"/>
  <c r="J269" i="4"/>
  <c r="K269" i="4" s="1"/>
  <c r="M269" i="4" s="1"/>
  <c r="N269" i="5" s="1"/>
  <c r="J65" i="4"/>
  <c r="K65" i="4" s="1"/>
  <c r="M65" i="4" s="1"/>
  <c r="N65" i="5" s="1"/>
  <c r="J234" i="4"/>
  <c r="K234" i="4" s="1"/>
  <c r="M234" i="4" s="1"/>
  <c r="N234" i="5" s="1"/>
  <c r="J336" i="4"/>
  <c r="K336" i="4" s="1"/>
  <c r="M336" i="4" s="1"/>
  <c r="N336" i="5" s="1"/>
  <c r="J318" i="4"/>
  <c r="K318" i="4" s="1"/>
  <c r="M318" i="4" s="1"/>
  <c r="N318" i="5" s="1"/>
  <c r="J307" i="4"/>
  <c r="K307" i="4" s="1"/>
  <c r="M307" i="4" s="1"/>
  <c r="N307" i="5" s="1"/>
  <c r="J335" i="4"/>
  <c r="K335" i="4" s="1"/>
  <c r="M335" i="4" s="1"/>
  <c r="N335" i="5" s="1"/>
  <c r="J253" i="4"/>
  <c r="K253" i="4" s="1"/>
  <c r="M253" i="4" s="1"/>
  <c r="N253" i="5" s="1"/>
  <c r="J324" i="4"/>
  <c r="K324" i="4" s="1"/>
  <c r="M324" i="4" s="1"/>
  <c r="N324" i="5" s="1"/>
  <c r="J195" i="4"/>
  <c r="K195" i="4" s="1"/>
  <c r="M195" i="4" s="1"/>
  <c r="N195" i="5" s="1"/>
  <c r="J231" i="4"/>
  <c r="K231" i="4" s="1"/>
  <c r="M231" i="4" s="1"/>
  <c r="N231" i="5" s="1"/>
  <c r="J256" i="4"/>
  <c r="K256" i="4" s="1"/>
  <c r="M256" i="4" s="1"/>
  <c r="N256" i="5" s="1"/>
  <c r="J317" i="4"/>
  <c r="K317" i="4" s="1"/>
  <c r="M317" i="4" s="1"/>
  <c r="N317" i="5" s="1"/>
  <c r="J297" i="4"/>
  <c r="K297" i="4" s="1"/>
  <c r="M297" i="4" s="1"/>
  <c r="N297" i="5" s="1"/>
  <c r="J310" i="4"/>
  <c r="K310" i="4" s="1"/>
  <c r="M310" i="4" s="1"/>
  <c r="N310" i="5" s="1"/>
  <c r="J316" i="4"/>
  <c r="K316" i="4" s="1"/>
  <c r="M316" i="4" s="1"/>
  <c r="N316" i="5" s="1"/>
  <c r="J278" i="4"/>
  <c r="K278" i="4" s="1"/>
  <c r="M278" i="4" s="1"/>
  <c r="N278" i="5" s="1"/>
  <c r="J363" i="4"/>
  <c r="K363" i="4" s="1"/>
  <c r="M363" i="4" s="1"/>
  <c r="N363" i="5" s="1"/>
  <c r="J248" i="4"/>
  <c r="K248" i="4" s="1"/>
  <c r="M248" i="4" s="1"/>
  <c r="N248" i="5" s="1"/>
  <c r="J351" i="4"/>
  <c r="K351" i="4" s="1"/>
  <c r="M351" i="4" s="1"/>
  <c r="N351" i="5" s="1"/>
  <c r="J249" i="4"/>
  <c r="K249" i="4" s="1"/>
  <c r="M249" i="4" s="1"/>
  <c r="N249" i="5" s="1"/>
  <c r="J309" i="4"/>
  <c r="K309" i="4" s="1"/>
  <c r="M309" i="4" s="1"/>
  <c r="N309" i="5" s="1"/>
  <c r="J357" i="4"/>
  <c r="K357" i="4" s="1"/>
  <c r="M357" i="4" s="1"/>
  <c r="N357" i="5" s="1"/>
  <c r="J275" i="4"/>
  <c r="K275" i="4" s="1"/>
  <c r="M275" i="4" s="1"/>
  <c r="N275" i="5" s="1"/>
  <c r="J33" i="4"/>
  <c r="K33" i="4" s="1"/>
  <c r="M33" i="4" s="1"/>
  <c r="N33" i="5" s="1"/>
  <c r="J223" i="4"/>
  <c r="K223" i="4" s="1"/>
  <c r="M223" i="4" s="1"/>
  <c r="N223" i="5" s="1"/>
  <c r="J233" i="4"/>
  <c r="K233" i="4" s="1"/>
  <c r="M233" i="4" s="1"/>
  <c r="N233" i="5" s="1"/>
  <c r="J274" i="4"/>
  <c r="K274" i="4" s="1"/>
  <c r="M274" i="4" s="1"/>
  <c r="N274" i="5" s="1"/>
  <c r="J322" i="4"/>
  <c r="K322" i="4" s="1"/>
  <c r="M322" i="4" s="1"/>
  <c r="N322" i="5" s="1"/>
  <c r="J196" i="4"/>
  <c r="K196" i="4" s="1"/>
  <c r="M196" i="4" s="1"/>
  <c r="N196" i="5" s="1"/>
  <c r="J251" i="4"/>
  <c r="K251" i="4" s="1"/>
  <c r="M251" i="4" s="1"/>
  <c r="N251" i="5" s="1"/>
  <c r="J358" i="4"/>
  <c r="K358" i="4" s="1"/>
  <c r="M358" i="4" s="1"/>
  <c r="N358" i="5" s="1"/>
  <c r="J225" i="4"/>
  <c r="K225" i="4" s="1"/>
  <c r="M225" i="4" s="1"/>
  <c r="N225" i="5" s="1"/>
  <c r="O364" i="3"/>
  <c r="N364" i="4"/>
  <c r="J43" i="3"/>
  <c r="K43" i="3" s="1"/>
  <c r="M43" i="3" s="1"/>
  <c r="N43" i="4" s="1"/>
  <c r="O43" i="4" s="1"/>
  <c r="N8" i="2"/>
  <c r="M366" i="1"/>
  <c r="M366" i="5"/>
  <c r="N8" i="8"/>
  <c r="O8" i="8" s="1"/>
  <c r="M366" i="7"/>
  <c r="O8" i="9"/>
  <c r="M366" i="9"/>
  <c r="N103" i="8"/>
  <c r="O103" i="8" s="1"/>
  <c r="N141" i="8"/>
  <c r="O141" i="8" s="1"/>
  <c r="N159" i="8"/>
  <c r="O159" i="8" s="1"/>
  <c r="N227" i="8"/>
  <c r="O227" i="8" s="1"/>
  <c r="O165" i="7"/>
  <c r="O265" i="7"/>
  <c r="N275" i="6"/>
  <c r="O275" i="6" s="1"/>
  <c r="N103" i="6"/>
  <c r="O103" i="6" s="1"/>
  <c r="N78" i="8"/>
  <c r="O78" i="8" s="1"/>
  <c r="N197" i="8"/>
  <c r="O197" i="8" s="1"/>
  <c r="N282" i="8"/>
  <c r="O282" i="8" s="1"/>
  <c r="N79" i="8"/>
  <c r="O79" i="8" s="1"/>
  <c r="N114" i="8"/>
  <c r="O114" i="8" s="1"/>
  <c r="N57" i="8"/>
  <c r="O57" i="8" s="1"/>
  <c r="N68" i="8"/>
  <c r="O68" i="8" s="1"/>
  <c r="O125" i="7"/>
  <c r="N11" i="6"/>
  <c r="O11" i="6" s="1"/>
  <c r="N52" i="6"/>
  <c r="O52" i="6" s="1"/>
  <c r="N54" i="8"/>
  <c r="O54" i="8" s="1"/>
  <c r="N30" i="8"/>
  <c r="O30" i="8" s="1"/>
  <c r="N124" i="8"/>
  <c r="O124" i="8" s="1"/>
  <c r="O99" i="7"/>
  <c r="N311" i="6"/>
  <c r="O311" i="6" s="1"/>
  <c r="N343" i="6"/>
  <c r="O343" i="6" s="1"/>
  <c r="N344" i="6"/>
  <c r="O344" i="6" s="1"/>
  <c r="N46" i="6"/>
  <c r="O46" i="6" s="1"/>
  <c r="N73" i="6"/>
  <c r="O73" i="6" s="1"/>
  <c r="N129" i="6"/>
  <c r="O129" i="6" s="1"/>
  <c r="N141" i="6"/>
  <c r="O141" i="6" s="1"/>
  <c r="N77" i="6"/>
  <c r="O77" i="6" s="1"/>
  <c r="N329" i="6"/>
  <c r="O329" i="6" s="1"/>
  <c r="O329" i="7"/>
  <c r="N212" i="6"/>
  <c r="O212" i="6" s="1"/>
  <c r="N180" i="6"/>
  <c r="O180" i="6" s="1"/>
  <c r="N161" i="6"/>
  <c r="O161" i="6" s="1"/>
  <c r="N154" i="6"/>
  <c r="O154" i="6" s="1"/>
  <c r="N54" i="6"/>
  <c r="O54" i="6" s="1"/>
  <c r="N272" i="6"/>
  <c r="O272" i="6" s="1"/>
  <c r="N128" i="8"/>
  <c r="O128" i="8" s="1"/>
  <c r="N16" i="8"/>
  <c r="O16" i="8" s="1"/>
  <c r="N43" i="8"/>
  <c r="O43" i="8" s="1"/>
  <c r="N86" i="8"/>
  <c r="O86" i="8" s="1"/>
  <c r="N90" i="8"/>
  <c r="O90" i="8" s="1"/>
  <c r="N60" i="8"/>
  <c r="O60" i="8" s="1"/>
  <c r="N82" i="8"/>
  <c r="O82" i="8" s="1"/>
  <c r="O107" i="7"/>
  <c r="O206" i="7"/>
  <c r="O231" i="7"/>
  <c r="O269" i="7"/>
  <c r="J364" i="10"/>
  <c r="O183" i="7"/>
  <c r="O85" i="7"/>
  <c r="O196" i="5"/>
  <c r="N196" i="6"/>
  <c r="O196" i="6" s="1"/>
  <c r="O101" i="5"/>
  <c r="N101" i="6"/>
  <c r="O101" i="6" s="1"/>
  <c r="O72" i="5"/>
  <c r="N72" i="6"/>
  <c r="O72" i="6" s="1"/>
  <c r="O83" i="7"/>
  <c r="N83" i="8"/>
  <c r="O83" i="8" s="1"/>
  <c r="N56" i="6"/>
  <c r="O56" i="6" s="1"/>
  <c r="N222" i="6"/>
  <c r="O222" i="6" s="1"/>
  <c r="N170" i="6"/>
  <c r="O170" i="6" s="1"/>
  <c r="O160" i="7"/>
  <c r="N91" i="6"/>
  <c r="O91" i="6" s="1"/>
  <c r="N337" i="6"/>
  <c r="O337" i="6" s="1"/>
  <c r="N211" i="6"/>
  <c r="O211" i="6" s="1"/>
  <c r="N37" i="6"/>
  <c r="O37" i="6" s="1"/>
  <c r="N178" i="6"/>
  <c r="O178" i="6" s="1"/>
  <c r="N99" i="6"/>
  <c r="O99" i="6" s="1"/>
  <c r="N57" i="6"/>
  <c r="O57" i="6" s="1"/>
  <c r="N134" i="8"/>
  <c r="O134" i="8" s="1"/>
  <c r="N18" i="8"/>
  <c r="O18" i="8" s="1"/>
  <c r="N150" i="6"/>
  <c r="O150" i="6" s="1"/>
  <c r="O51" i="7"/>
  <c r="N51" i="8"/>
  <c r="O51" i="8" s="1"/>
  <c r="O45" i="7"/>
  <c r="N45" i="8"/>
  <c r="O45" i="8" s="1"/>
  <c r="O110" i="7"/>
  <c r="N110" i="8"/>
  <c r="O110" i="8" s="1"/>
  <c r="O132" i="7"/>
  <c r="N132" i="8"/>
  <c r="O132" i="8" s="1"/>
  <c r="O205" i="7"/>
  <c r="N205" i="8"/>
  <c r="O205" i="8" s="1"/>
  <c r="O264" i="7"/>
  <c r="N264" i="8"/>
  <c r="O264" i="8" s="1"/>
  <c r="O255" i="5"/>
  <c r="N255" i="6"/>
  <c r="O255" i="6" s="1"/>
  <c r="O226" i="5"/>
  <c r="N226" i="6"/>
  <c r="O226" i="6" s="1"/>
  <c r="O140" i="5"/>
  <c r="N140" i="6"/>
  <c r="O140" i="6" s="1"/>
  <c r="O82" i="5"/>
  <c r="N82" i="6"/>
  <c r="O82" i="6" s="1"/>
  <c r="N167" i="6"/>
  <c r="O167" i="6" s="1"/>
  <c r="N163" i="6"/>
  <c r="O163" i="6" s="1"/>
  <c r="N15" i="6"/>
  <c r="O15" i="6" s="1"/>
  <c r="N219" i="6"/>
  <c r="O219" i="6" s="1"/>
  <c r="N234" i="6"/>
  <c r="O234" i="6" s="1"/>
  <c r="N138" i="6"/>
  <c r="O138" i="6" s="1"/>
  <c r="N116" i="6"/>
  <c r="O116" i="6" s="1"/>
  <c r="N241" i="6"/>
  <c r="O241" i="6" s="1"/>
  <c r="N283" i="6"/>
  <c r="O283" i="6" s="1"/>
  <c r="N198" i="6"/>
  <c r="O198" i="6" s="1"/>
  <c r="N355" i="6"/>
  <c r="O355" i="6" s="1"/>
  <c r="N333" i="6"/>
  <c r="O333" i="6" s="1"/>
  <c r="N182" i="6"/>
  <c r="O182" i="6" s="1"/>
  <c r="N266" i="6"/>
  <c r="O266" i="6" s="1"/>
  <c r="N131" i="6"/>
  <c r="O131" i="6" s="1"/>
  <c r="N68" i="6"/>
  <c r="O68" i="6" s="1"/>
  <c r="N33" i="6"/>
  <c r="O33" i="6" s="1"/>
  <c r="N338" i="8"/>
  <c r="O338" i="8" s="1"/>
  <c r="N258" i="6"/>
  <c r="O258" i="6" s="1"/>
  <c r="O167" i="7"/>
  <c r="O249" i="7"/>
  <c r="O263" i="7"/>
  <c r="O204" i="7"/>
  <c r="O115" i="7"/>
  <c r="O119" i="7"/>
  <c r="O12" i="7"/>
  <c r="N12" i="8"/>
  <c r="O12" i="8" s="1"/>
  <c r="O80" i="7"/>
  <c r="N80" i="8"/>
  <c r="O80" i="8" s="1"/>
  <c r="O74" i="7"/>
  <c r="N74" i="8"/>
  <c r="O74" i="8" s="1"/>
  <c r="O26" i="7"/>
  <c r="N26" i="8"/>
  <c r="O26" i="8" s="1"/>
  <c r="O226" i="7"/>
  <c r="N226" i="8"/>
  <c r="O226" i="8" s="1"/>
  <c r="O268" i="7"/>
  <c r="N268" i="8"/>
  <c r="O268" i="8" s="1"/>
  <c r="O131" i="7"/>
  <c r="O8" i="7"/>
  <c r="O10" i="7"/>
  <c r="O75" i="7"/>
  <c r="O42" i="7"/>
  <c r="J63" i="3"/>
  <c r="K63" i="3" s="1"/>
  <c r="M63" i="3" s="1"/>
  <c r="N63" i="4" s="1"/>
  <c r="O63" i="4" s="1"/>
  <c r="O24" i="7"/>
  <c r="O46" i="7"/>
  <c r="O200" i="7"/>
  <c r="O71" i="7"/>
  <c r="O271" i="7"/>
  <c r="O358" i="9"/>
  <c r="O213" i="9"/>
  <c r="O105" i="7"/>
  <c r="O359" i="9"/>
  <c r="O303" i="9"/>
  <c r="O12" i="9"/>
  <c r="O262" i="9"/>
  <c r="O200" i="9"/>
  <c r="O157" i="9"/>
  <c r="O30" i="9"/>
  <c r="O299" i="9"/>
  <c r="O286" i="9"/>
  <c r="O322" i="9"/>
  <c r="O256" i="9"/>
  <c r="O205" i="9"/>
  <c r="O252" i="9"/>
  <c r="O248" i="9"/>
  <c r="O236" i="9"/>
  <c r="O185" i="9"/>
  <c r="O24" i="9"/>
  <c r="O177" i="9"/>
  <c r="O85" i="9"/>
  <c r="O134" i="9"/>
  <c r="O130" i="9"/>
  <c r="O114" i="9"/>
  <c r="O354" i="9"/>
  <c r="O343" i="9"/>
  <c r="O307" i="9"/>
  <c r="O298" i="9"/>
  <c r="O319" i="9"/>
  <c r="O227" i="9"/>
  <c r="O204" i="9"/>
  <c r="O142" i="9"/>
  <c r="O86" i="9"/>
  <c r="O337" i="9"/>
  <c r="O329" i="9"/>
  <c r="O294" i="9"/>
  <c r="O264" i="9"/>
  <c r="O211" i="9"/>
  <c r="O363" i="9"/>
  <c r="O328" i="9"/>
  <c r="O276" i="9"/>
  <c r="O272" i="9"/>
  <c r="O201" i="9"/>
  <c r="O282" i="9"/>
  <c r="O250" i="9"/>
  <c r="O246" i="9"/>
  <c r="O191" i="9"/>
  <c r="O226" i="9"/>
  <c r="O171" i="9"/>
  <c r="O103" i="9"/>
  <c r="O74" i="9"/>
  <c r="O140" i="9"/>
  <c r="O128" i="9"/>
  <c r="O120" i="9"/>
  <c r="O116" i="9"/>
  <c r="O95" i="9"/>
  <c r="O23" i="9"/>
  <c r="O49" i="9"/>
  <c r="O45" i="9"/>
  <c r="O37" i="9"/>
  <c r="O350" i="9"/>
  <c r="O340" i="9"/>
  <c r="N214" i="6"/>
  <c r="O214" i="6" s="1"/>
  <c r="N327" i="6"/>
  <c r="O327" i="6" s="1"/>
  <c r="N246" i="6"/>
  <c r="O246" i="6" s="1"/>
  <c r="N297" i="6"/>
  <c r="O297" i="6" s="1"/>
  <c r="J27" i="3"/>
  <c r="K27" i="3" s="1"/>
  <c r="M27" i="3" s="1"/>
  <c r="N27" i="4" s="1"/>
  <c r="J59" i="3"/>
  <c r="K59" i="3" s="1"/>
  <c r="M59" i="3" s="1"/>
  <c r="N59" i="4" s="1"/>
  <c r="O59" i="4" s="1"/>
  <c r="O362" i="5"/>
  <c r="O287" i="5"/>
  <c r="O253" i="5"/>
  <c r="O352" i="5"/>
  <c r="O315" i="5"/>
  <c r="O242" i="5"/>
  <c r="O189" i="5"/>
  <c r="O326" i="5"/>
  <c r="O321" i="5"/>
  <c r="O240" i="5"/>
  <c r="O210" i="5"/>
  <c r="O322" i="5"/>
  <c r="O286" i="5"/>
  <c r="O252" i="5"/>
  <c r="O230" i="5"/>
  <c r="O190" i="5"/>
  <c r="O346" i="5"/>
  <c r="O270" i="5"/>
  <c r="O215" i="5"/>
  <c r="O356" i="5"/>
  <c r="O342" i="5"/>
  <c r="O338" i="5"/>
  <c r="O334" i="5"/>
  <c r="O330" i="5"/>
  <c r="O314" i="5"/>
  <c r="O310" i="5"/>
  <c r="O298" i="5"/>
  <c r="O294" i="5"/>
  <c r="O284" i="5"/>
  <c r="O280" i="5"/>
  <c r="O276" i="5"/>
  <c r="O264" i="5"/>
  <c r="O260" i="5"/>
  <c r="O229" i="5"/>
  <c r="O209" i="5"/>
  <c r="O160" i="5"/>
  <c r="O152" i="5"/>
  <c r="O60" i="5"/>
  <c r="O147" i="5"/>
  <c r="O139" i="5"/>
  <c r="O251" i="5"/>
  <c r="O208" i="5"/>
  <c r="O123" i="5"/>
  <c r="O105" i="5"/>
  <c r="O227" i="5"/>
  <c r="O223" i="5"/>
  <c r="O203" i="5"/>
  <c r="O199" i="5"/>
  <c r="O179" i="5"/>
  <c r="O175" i="5"/>
  <c r="O171" i="5"/>
  <c r="O151" i="5"/>
  <c r="O136" i="5"/>
  <c r="O132" i="5"/>
  <c r="O128" i="5"/>
  <c r="O118" i="5"/>
  <c r="O113" i="5"/>
  <c r="O58" i="5"/>
  <c r="O23" i="5"/>
  <c r="O184" i="5"/>
  <c r="O157" i="5"/>
  <c r="O144" i="5"/>
  <c r="O108" i="5"/>
  <c r="O17" i="5"/>
  <c r="O107" i="5"/>
  <c r="O84" i="5"/>
  <c r="O59" i="5"/>
  <c r="O28" i="5"/>
  <c r="O20" i="5"/>
  <c r="O78" i="5"/>
  <c r="O53" i="5"/>
  <c r="O16" i="5"/>
  <c r="O12" i="5"/>
  <c r="O100" i="5"/>
  <c r="O96" i="5"/>
  <c r="O92" i="5"/>
  <c r="O76" i="5"/>
  <c r="O49" i="5"/>
  <c r="O89" i="5"/>
  <c r="O69" i="5"/>
  <c r="O65" i="5"/>
  <c r="O42" i="5"/>
  <c r="O38" i="5"/>
  <c r="O34" i="5"/>
  <c r="O34" i="7"/>
  <c r="O15" i="7"/>
  <c r="J15" i="3"/>
  <c r="K15" i="3" s="1"/>
  <c r="M15" i="3" s="1"/>
  <c r="N15" i="4" s="1"/>
  <c r="J47" i="3"/>
  <c r="K47" i="3" s="1"/>
  <c r="M47" i="3" s="1"/>
  <c r="N47" i="4" s="1"/>
  <c r="O360" i="5"/>
  <c r="O306" i="5"/>
  <c r="O249" i="5"/>
  <c r="O347" i="5"/>
  <c r="O349" i="5"/>
  <c r="O325" i="5"/>
  <c r="O235" i="5"/>
  <c r="O181" i="5"/>
  <c r="O285" i="5"/>
  <c r="O248" i="5"/>
  <c r="O169" i="5"/>
  <c r="O319" i="5"/>
  <c r="O341" i="5"/>
  <c r="O313" i="5"/>
  <c r="O293" i="5"/>
  <c r="O279" i="5"/>
  <c r="O263" i="5"/>
  <c r="O206" i="5"/>
  <c r="O83" i="5"/>
  <c r="O195" i="5"/>
  <c r="O145" i="5"/>
  <c r="O110" i="5"/>
  <c r="O250" i="5"/>
  <c r="O121" i="5"/>
  <c r="O202" i="5"/>
  <c r="O174" i="5"/>
  <c r="O135" i="5"/>
  <c r="O127" i="5"/>
  <c r="O112" i="5"/>
  <c r="O187" i="5"/>
  <c r="O153" i="5"/>
  <c r="O81" i="5"/>
  <c r="O26" i="5"/>
  <c r="O18" i="5"/>
  <c r="O95" i="5"/>
  <c r="O75" i="5"/>
  <c r="O48" i="5"/>
  <c r="O45" i="5"/>
  <c r="O41" i="5"/>
  <c r="N349" i="6"/>
  <c r="O349" i="6" s="1"/>
  <c r="N29" i="6"/>
  <c r="O29" i="6" s="1"/>
  <c r="J19" i="3"/>
  <c r="K19" i="3" s="1"/>
  <c r="M19" i="3" s="1"/>
  <c r="N19" i="4" s="1"/>
  <c r="O19" i="4" s="1"/>
  <c r="O358" i="5"/>
  <c r="O305" i="5"/>
  <c r="O259" i="5"/>
  <c r="O236" i="5"/>
  <c r="O320" i="5"/>
  <c r="O273" i="5"/>
  <c r="O254" i="5"/>
  <c r="O231" i="5"/>
  <c r="O348" i="5"/>
  <c r="O324" i="5"/>
  <c r="O290" i="5"/>
  <c r="O247" i="5"/>
  <c r="O232" i="5"/>
  <c r="O302" i="5"/>
  <c r="O269" i="5"/>
  <c r="O244" i="5"/>
  <c r="O194" i="5"/>
  <c r="O361" i="5"/>
  <c r="O307" i="5"/>
  <c r="O245" i="5"/>
  <c r="O207" i="5"/>
  <c r="O354" i="5"/>
  <c r="O340" i="5"/>
  <c r="O336" i="5"/>
  <c r="O332" i="5"/>
  <c r="O328" i="5"/>
  <c r="O312" i="5"/>
  <c r="O300" i="5"/>
  <c r="O296" i="5"/>
  <c r="O292" i="5"/>
  <c r="O282" i="5"/>
  <c r="O278" i="5"/>
  <c r="O274" i="5"/>
  <c r="O262" i="5"/>
  <c r="O237" i="5"/>
  <c r="O218" i="5"/>
  <c r="O193" i="5"/>
  <c r="O156" i="5"/>
  <c r="O106" i="5"/>
  <c r="O19" i="5"/>
  <c r="O191" i="5"/>
  <c r="O143" i="5"/>
  <c r="O102" i="5"/>
  <c r="O216" i="5"/>
  <c r="O168" i="5"/>
  <c r="O119" i="5"/>
  <c r="O27" i="5"/>
  <c r="O225" i="5"/>
  <c r="O221" i="5"/>
  <c r="O201" i="5"/>
  <c r="O197" i="5"/>
  <c r="O177" i="5"/>
  <c r="O173" i="5"/>
  <c r="O159" i="5"/>
  <c r="O142" i="5"/>
  <c r="O134" i="5"/>
  <c r="O130" i="5"/>
  <c r="O126" i="5"/>
  <c r="O115" i="5"/>
  <c r="O104" i="5"/>
  <c r="O21" i="5"/>
  <c r="O186" i="5"/>
  <c r="O166" i="5"/>
  <c r="O162" i="5"/>
  <c r="O149" i="5"/>
  <c r="O124" i="5"/>
  <c r="O62" i="5"/>
  <c r="O117" i="5"/>
  <c r="O88" i="5"/>
  <c r="O63" i="5"/>
  <c r="O32" i="5"/>
  <c r="O24" i="5"/>
  <c r="O80" i="5"/>
  <c r="O55" i="5"/>
  <c r="O51" i="5"/>
  <c r="O14" i="5"/>
  <c r="O10" i="5"/>
  <c r="O98" i="5"/>
  <c r="O94" i="5"/>
  <c r="O90" i="5"/>
  <c r="O74" i="5"/>
  <c r="O47" i="5"/>
  <c r="O71" i="5"/>
  <c r="O67" i="5"/>
  <c r="O351" i="5"/>
  <c r="O303" i="5"/>
  <c r="O323" i="5"/>
  <c r="O301" i="5"/>
  <c r="O256" i="5"/>
  <c r="O238" i="5"/>
  <c r="O359" i="5"/>
  <c r="O357" i="5"/>
  <c r="O335" i="5"/>
  <c r="O331" i="5"/>
  <c r="O295" i="5"/>
  <c r="O277" i="5"/>
  <c r="O265" i="5"/>
  <c r="O261" i="5"/>
  <c r="O217" i="5"/>
  <c r="O188" i="5"/>
  <c r="O220" i="5"/>
  <c r="O176" i="5"/>
  <c r="O155" i="5"/>
  <c r="O137" i="5"/>
  <c r="O133" i="5"/>
  <c r="O85" i="5"/>
  <c r="O120" i="5"/>
  <c r="O25" i="5"/>
  <c r="O86" i="5"/>
  <c r="O61" i="5"/>
  <c r="O22" i="5"/>
  <c r="O79" i="5"/>
  <c r="O13" i="5"/>
  <c r="O97" i="5"/>
  <c r="O66" i="5"/>
  <c r="O43" i="5"/>
  <c r="O44" i="5"/>
  <c r="O40" i="5"/>
  <c r="O36" i="5"/>
  <c r="O36" i="7"/>
  <c r="O35" i="7"/>
  <c r="O11" i="7"/>
  <c r="O37" i="7"/>
  <c r="O32" i="7"/>
  <c r="O13" i="7"/>
  <c r="O108" i="7"/>
  <c r="O31" i="7"/>
  <c r="O64" i="7"/>
  <c r="O164" i="7"/>
  <c r="O17" i="7"/>
  <c r="O23" i="7"/>
  <c r="O139" i="7"/>
  <c r="O102" i="7"/>
  <c r="O11" i="9"/>
  <c r="O111" i="9"/>
  <c r="O65" i="9"/>
  <c r="O57" i="9"/>
  <c r="O47" i="7"/>
  <c r="O112" i="7"/>
  <c r="O72" i="7"/>
  <c r="O118" i="7"/>
  <c r="O171" i="7"/>
  <c r="O106" i="7"/>
  <c r="O55" i="7"/>
  <c r="O341" i="9"/>
  <c r="O305" i="9"/>
  <c r="O76" i="9"/>
  <c r="O357" i="9"/>
  <c r="O28" i="9"/>
  <c r="O230" i="9"/>
  <c r="O214" i="9"/>
  <c r="O321" i="9"/>
  <c r="O290" i="9"/>
  <c r="O207" i="9"/>
  <c r="O144" i="9"/>
  <c r="O327" i="9"/>
  <c r="O291" i="9"/>
  <c r="O275" i="9"/>
  <c r="O156" i="9"/>
  <c r="O318" i="9"/>
  <c r="O314" i="9"/>
  <c r="O285" i="9"/>
  <c r="O281" i="9"/>
  <c r="O249" i="9"/>
  <c r="O241" i="9"/>
  <c r="O190" i="9"/>
  <c r="O182" i="9"/>
  <c r="O32" i="9"/>
  <c r="O221" i="9"/>
  <c r="O174" i="9"/>
  <c r="O170" i="9"/>
  <c r="O101" i="9"/>
  <c r="O89" i="9"/>
  <c r="O139" i="9"/>
  <c r="O135" i="9"/>
  <c r="O131" i="9"/>
  <c r="O123" i="9"/>
  <c r="O115" i="9"/>
  <c r="O77" i="9"/>
  <c r="O29" i="9"/>
  <c r="O21" i="9"/>
  <c r="O13" i="9"/>
  <c r="O10" i="9"/>
  <c r="O60" i="9"/>
  <c r="O48" i="9"/>
  <c r="O21" i="7"/>
  <c r="O76" i="7"/>
  <c r="O28" i="7"/>
  <c r="O101" i="7"/>
  <c r="O157" i="7"/>
  <c r="O120" i="7"/>
  <c r="O195" i="7"/>
  <c r="O70" i="7"/>
  <c r="O89" i="7"/>
  <c r="O133" i="7"/>
  <c r="O169" i="7"/>
  <c r="O163" i="7"/>
  <c r="O216" i="7"/>
  <c r="O38" i="7"/>
  <c r="O53" i="7"/>
  <c r="O84" i="7"/>
  <c r="O161" i="7"/>
  <c r="O143" i="7"/>
  <c r="O199" i="7"/>
  <c r="O49" i="7"/>
  <c r="O19" i="7"/>
  <c r="O97" i="7"/>
  <c r="O155" i="7"/>
  <c r="O92" i="7"/>
  <c r="O193" i="7"/>
  <c r="O245" i="7"/>
  <c r="J8" i="10"/>
  <c r="K8" i="10" s="1"/>
  <c r="M8" i="10" s="1"/>
  <c r="J10" i="10"/>
  <c r="K10" i="10" s="1"/>
  <c r="M10" i="10" s="1"/>
  <c r="J14" i="10"/>
  <c r="K14" i="10" s="1"/>
  <c r="M14" i="10" s="1"/>
  <c r="J37" i="10"/>
  <c r="K37" i="10" s="1"/>
  <c r="M37" i="10" s="1"/>
  <c r="J39" i="10"/>
  <c r="K39" i="10" s="1"/>
  <c r="M39" i="10" s="1"/>
  <c r="J41" i="10"/>
  <c r="K41" i="10" s="1"/>
  <c r="M41" i="10" s="1"/>
  <c r="J43" i="10"/>
  <c r="K43" i="10" s="1"/>
  <c r="M43" i="10" s="1"/>
  <c r="J45" i="10"/>
  <c r="K45" i="10" s="1"/>
  <c r="M45" i="10" s="1"/>
  <c r="J47" i="10"/>
  <c r="K47" i="10" s="1"/>
  <c r="M47" i="10" s="1"/>
  <c r="J49" i="10"/>
  <c r="K49" i="10" s="1"/>
  <c r="M49" i="10" s="1"/>
  <c r="J51" i="10"/>
  <c r="K51" i="10" s="1"/>
  <c r="M51" i="10" s="1"/>
  <c r="J53" i="10"/>
  <c r="K53" i="10" s="1"/>
  <c r="M53" i="10" s="1"/>
  <c r="J55" i="10"/>
  <c r="K55" i="10" s="1"/>
  <c r="M55" i="10" s="1"/>
  <c r="J57" i="10"/>
  <c r="K57" i="10" s="1"/>
  <c r="M57" i="10" s="1"/>
  <c r="J62" i="10"/>
  <c r="K62" i="10" s="1"/>
  <c r="M62" i="10" s="1"/>
  <c r="J68" i="10"/>
  <c r="K68" i="10" s="1"/>
  <c r="M68" i="10" s="1"/>
  <c r="J70" i="10"/>
  <c r="K70" i="10" s="1"/>
  <c r="M70" i="10" s="1"/>
  <c r="J72" i="10"/>
  <c r="K72" i="10" s="1"/>
  <c r="M72" i="10" s="1"/>
  <c r="J74" i="10"/>
  <c r="K74" i="10" s="1"/>
  <c r="M74" i="10" s="1"/>
  <c r="J77" i="10"/>
  <c r="K77" i="10" s="1"/>
  <c r="M77" i="10" s="1"/>
  <c r="J79" i="10"/>
  <c r="K79" i="10" s="1"/>
  <c r="M79" i="10" s="1"/>
  <c r="J81" i="10"/>
  <c r="K81" i="10" s="1"/>
  <c r="M81" i="10" s="1"/>
  <c r="J98" i="10"/>
  <c r="K98" i="10" s="1"/>
  <c r="M98" i="10" s="1"/>
  <c r="J100" i="10"/>
  <c r="K100" i="10" s="1"/>
  <c r="M100" i="10" s="1"/>
  <c r="J9" i="10"/>
  <c r="K9" i="10" s="1"/>
  <c r="M9" i="10" s="1"/>
  <c r="J11" i="10"/>
  <c r="K11" i="10" s="1"/>
  <c r="M11" i="10" s="1"/>
  <c r="J13" i="10"/>
  <c r="K13" i="10" s="1"/>
  <c r="M13" i="10" s="1"/>
  <c r="J16" i="10"/>
  <c r="K16" i="10" s="1"/>
  <c r="M16" i="10" s="1"/>
  <c r="J18" i="10"/>
  <c r="K18" i="10" s="1"/>
  <c r="M18" i="10" s="1"/>
  <c r="J20" i="10"/>
  <c r="K20" i="10" s="1"/>
  <c r="M20" i="10" s="1"/>
  <c r="J22" i="10"/>
  <c r="K22" i="10" s="1"/>
  <c r="M22" i="10" s="1"/>
  <c r="J24" i="10"/>
  <c r="K24" i="10" s="1"/>
  <c r="M24" i="10" s="1"/>
  <c r="J26" i="10"/>
  <c r="K26" i="10" s="1"/>
  <c r="M26" i="10" s="1"/>
  <c r="J28" i="10"/>
  <c r="K28" i="10" s="1"/>
  <c r="M28" i="10" s="1"/>
  <c r="J30" i="10"/>
  <c r="K30" i="10" s="1"/>
  <c r="M30" i="10" s="1"/>
  <c r="J32" i="10"/>
  <c r="K32" i="10" s="1"/>
  <c r="M32" i="10" s="1"/>
  <c r="J34" i="10"/>
  <c r="K34" i="10" s="1"/>
  <c r="M34" i="10" s="1"/>
  <c r="J59" i="10"/>
  <c r="K59" i="10" s="1"/>
  <c r="M59" i="10" s="1"/>
  <c r="J61" i="10"/>
  <c r="K61" i="10" s="1"/>
  <c r="M61" i="10" s="1"/>
  <c r="J64" i="10"/>
  <c r="K64" i="10" s="1"/>
  <c r="M64" i="10" s="1"/>
  <c r="J67" i="10"/>
  <c r="K67" i="10" s="1"/>
  <c r="M67" i="10" s="1"/>
  <c r="J83" i="10"/>
  <c r="K83" i="10" s="1"/>
  <c r="M83" i="10" s="1"/>
  <c r="J85" i="10"/>
  <c r="K85" i="10" s="1"/>
  <c r="M85" i="10" s="1"/>
  <c r="J89" i="10"/>
  <c r="K89" i="10" s="1"/>
  <c r="M89" i="10" s="1"/>
  <c r="J91" i="10"/>
  <c r="K91" i="10" s="1"/>
  <c r="M91" i="10" s="1"/>
  <c r="J93" i="10"/>
  <c r="K93" i="10" s="1"/>
  <c r="M93" i="10" s="1"/>
  <c r="J95" i="10"/>
  <c r="K95" i="10" s="1"/>
  <c r="M95" i="10" s="1"/>
  <c r="J97" i="10"/>
  <c r="K97" i="10" s="1"/>
  <c r="M97" i="10" s="1"/>
  <c r="J36" i="10"/>
  <c r="K36" i="10" s="1"/>
  <c r="M36" i="10" s="1"/>
  <c r="J38" i="10"/>
  <c r="K38" i="10" s="1"/>
  <c r="M38" i="10" s="1"/>
  <c r="J40" i="10"/>
  <c r="K40" i="10" s="1"/>
  <c r="M40" i="10" s="1"/>
  <c r="J42" i="10"/>
  <c r="K42" i="10" s="1"/>
  <c r="M42" i="10" s="1"/>
  <c r="J44" i="10"/>
  <c r="K44" i="10" s="1"/>
  <c r="M44" i="10" s="1"/>
  <c r="J46" i="10"/>
  <c r="K46" i="10" s="1"/>
  <c r="M46" i="10" s="1"/>
  <c r="J48" i="10"/>
  <c r="K48" i="10" s="1"/>
  <c r="M48" i="10" s="1"/>
  <c r="J50" i="10"/>
  <c r="K50" i="10" s="1"/>
  <c r="M50" i="10" s="1"/>
  <c r="J52" i="10"/>
  <c r="K52" i="10" s="1"/>
  <c r="M52" i="10" s="1"/>
  <c r="J54" i="10"/>
  <c r="K54" i="10" s="1"/>
  <c r="M54" i="10" s="1"/>
  <c r="J56" i="10"/>
  <c r="K56" i="10" s="1"/>
  <c r="M56" i="10" s="1"/>
  <c r="J66" i="10"/>
  <c r="K66" i="10" s="1"/>
  <c r="M66" i="10" s="1"/>
  <c r="J69" i="10"/>
  <c r="K69" i="10" s="1"/>
  <c r="M69" i="10" s="1"/>
  <c r="J71" i="10"/>
  <c r="K71" i="10" s="1"/>
  <c r="M71" i="10" s="1"/>
  <c r="J73" i="10"/>
  <c r="K73" i="10" s="1"/>
  <c r="M73" i="10" s="1"/>
  <c r="J76" i="10"/>
  <c r="K76" i="10" s="1"/>
  <c r="M76" i="10" s="1"/>
  <c r="J78" i="10"/>
  <c r="K78" i="10" s="1"/>
  <c r="M78" i="10" s="1"/>
  <c r="J80" i="10"/>
  <c r="K80" i="10" s="1"/>
  <c r="M80" i="10" s="1"/>
  <c r="J99" i="10"/>
  <c r="K99" i="10" s="1"/>
  <c r="M99" i="10" s="1"/>
  <c r="J101" i="10"/>
  <c r="K101" i="10" s="1"/>
  <c r="M101" i="10" s="1"/>
  <c r="J104" i="10"/>
  <c r="K104" i="10" s="1"/>
  <c r="M104" i="10" s="1"/>
  <c r="J106" i="10"/>
  <c r="K106" i="10" s="1"/>
  <c r="M106" i="10" s="1"/>
  <c r="J111" i="10"/>
  <c r="K111" i="10" s="1"/>
  <c r="M111" i="10" s="1"/>
  <c r="J118" i="10"/>
  <c r="K118" i="10" s="1"/>
  <c r="M118" i="10" s="1"/>
  <c r="J75" i="10"/>
  <c r="K75" i="10" s="1"/>
  <c r="M75" i="10" s="1"/>
  <c r="J87" i="10"/>
  <c r="K87" i="10" s="1"/>
  <c r="M87" i="10" s="1"/>
  <c r="J102" i="10"/>
  <c r="K102" i="10" s="1"/>
  <c r="M102" i="10" s="1"/>
  <c r="J107" i="10"/>
  <c r="K107" i="10" s="1"/>
  <c r="M107" i="10" s="1"/>
  <c r="J110" i="10"/>
  <c r="K110" i="10" s="1"/>
  <c r="M110" i="10" s="1"/>
  <c r="J112" i="10"/>
  <c r="K112" i="10" s="1"/>
  <c r="M112" i="10" s="1"/>
  <c r="J117" i="10"/>
  <c r="K117" i="10" s="1"/>
  <c r="M117" i="10" s="1"/>
  <c r="J119" i="10"/>
  <c r="K119" i="10" s="1"/>
  <c r="M119" i="10" s="1"/>
  <c r="J130" i="10"/>
  <c r="K130" i="10" s="1"/>
  <c r="M130" i="10" s="1"/>
  <c r="J132" i="10"/>
  <c r="K132" i="10" s="1"/>
  <c r="M132" i="10" s="1"/>
  <c r="J135" i="10"/>
  <c r="K135" i="10" s="1"/>
  <c r="M135" i="10" s="1"/>
  <c r="J138" i="10"/>
  <c r="K138" i="10" s="1"/>
  <c r="M138" i="10" s="1"/>
  <c r="J147" i="10"/>
  <c r="K147" i="10" s="1"/>
  <c r="M147" i="10" s="1"/>
  <c r="J150" i="10"/>
  <c r="K150" i="10" s="1"/>
  <c r="M150" i="10" s="1"/>
  <c r="J153" i="10"/>
  <c r="K153" i="10" s="1"/>
  <c r="M153" i="10" s="1"/>
  <c r="J155" i="10"/>
  <c r="K155" i="10" s="1"/>
  <c r="M155" i="10" s="1"/>
  <c r="J162" i="10"/>
  <c r="K162" i="10" s="1"/>
  <c r="M162" i="10" s="1"/>
  <c r="J164" i="10"/>
  <c r="K164" i="10" s="1"/>
  <c r="M164" i="10" s="1"/>
  <c r="J167" i="10"/>
  <c r="K167" i="10" s="1"/>
  <c r="M167" i="10" s="1"/>
  <c r="J170" i="10"/>
  <c r="K170" i="10" s="1"/>
  <c r="M170" i="10" s="1"/>
  <c r="J12" i="10"/>
  <c r="K12" i="10" s="1"/>
  <c r="M12" i="10" s="1"/>
  <c r="J15" i="10"/>
  <c r="K15" i="10" s="1"/>
  <c r="M15" i="10" s="1"/>
  <c r="J17" i="10"/>
  <c r="K17" i="10" s="1"/>
  <c r="M17" i="10" s="1"/>
  <c r="J19" i="10"/>
  <c r="K19" i="10" s="1"/>
  <c r="M19" i="10" s="1"/>
  <c r="J21" i="10"/>
  <c r="K21" i="10" s="1"/>
  <c r="M21" i="10" s="1"/>
  <c r="J23" i="10"/>
  <c r="K23" i="10" s="1"/>
  <c r="M23" i="10" s="1"/>
  <c r="J25" i="10"/>
  <c r="K25" i="10" s="1"/>
  <c r="M25" i="10" s="1"/>
  <c r="J27" i="10"/>
  <c r="K27" i="10" s="1"/>
  <c r="M27" i="10" s="1"/>
  <c r="J29" i="10"/>
  <c r="K29" i="10" s="1"/>
  <c r="M29" i="10" s="1"/>
  <c r="J31" i="10"/>
  <c r="K31" i="10" s="1"/>
  <c r="M31" i="10" s="1"/>
  <c r="J33" i="10"/>
  <c r="K33" i="10" s="1"/>
  <c r="M33" i="10" s="1"/>
  <c r="J35" i="10"/>
  <c r="K35" i="10" s="1"/>
  <c r="M35" i="10" s="1"/>
  <c r="J103" i="10"/>
  <c r="K103" i="10" s="1"/>
  <c r="M103" i="10" s="1"/>
  <c r="J108" i="10"/>
  <c r="K108" i="10" s="1"/>
  <c r="M108" i="10" s="1"/>
  <c r="J115" i="10"/>
  <c r="K115" i="10" s="1"/>
  <c r="M115" i="10" s="1"/>
  <c r="J122" i="10"/>
  <c r="K122" i="10" s="1"/>
  <c r="M122" i="10" s="1"/>
  <c r="J125" i="10"/>
  <c r="K125" i="10" s="1"/>
  <c r="M125" i="10" s="1"/>
  <c r="J127" i="10"/>
  <c r="K127" i="10" s="1"/>
  <c r="M127" i="10" s="1"/>
  <c r="J129" i="10"/>
  <c r="K129" i="10" s="1"/>
  <c r="M129" i="10" s="1"/>
  <c r="J140" i="10"/>
  <c r="K140" i="10" s="1"/>
  <c r="M140" i="10" s="1"/>
  <c r="J142" i="10"/>
  <c r="K142" i="10" s="1"/>
  <c r="M142" i="10" s="1"/>
  <c r="J144" i="10"/>
  <c r="K144" i="10" s="1"/>
  <c r="M144" i="10" s="1"/>
  <c r="J149" i="10"/>
  <c r="K149" i="10" s="1"/>
  <c r="M149" i="10" s="1"/>
  <c r="J152" i="10"/>
  <c r="K152" i="10" s="1"/>
  <c r="M152" i="10" s="1"/>
  <c r="J157" i="10"/>
  <c r="K157" i="10" s="1"/>
  <c r="M157" i="10" s="1"/>
  <c r="J159" i="10"/>
  <c r="K159" i="10" s="1"/>
  <c r="M159" i="10" s="1"/>
  <c r="J161" i="10"/>
  <c r="K161" i="10" s="1"/>
  <c r="M161" i="10" s="1"/>
  <c r="J172" i="10"/>
  <c r="K172" i="10" s="1"/>
  <c r="M172" i="10" s="1"/>
  <c r="J174" i="10"/>
  <c r="K174" i="10" s="1"/>
  <c r="M174" i="10" s="1"/>
  <c r="J176" i="10"/>
  <c r="K176" i="10" s="1"/>
  <c r="M176" i="10" s="1"/>
  <c r="J181" i="10"/>
  <c r="K181" i="10" s="1"/>
  <c r="M181" i="10" s="1"/>
  <c r="J184" i="10"/>
  <c r="K184" i="10" s="1"/>
  <c r="M184" i="10" s="1"/>
  <c r="J189" i="10"/>
  <c r="K189" i="10" s="1"/>
  <c r="M189" i="10" s="1"/>
  <c r="J191" i="10"/>
  <c r="K191" i="10" s="1"/>
  <c r="M191" i="10" s="1"/>
  <c r="J193" i="10"/>
  <c r="K193" i="10" s="1"/>
  <c r="M193" i="10" s="1"/>
  <c r="J209" i="10"/>
  <c r="K209" i="10" s="1"/>
  <c r="M209" i="10" s="1"/>
  <c r="J210" i="10"/>
  <c r="K210" i="10" s="1"/>
  <c r="M210" i="10" s="1"/>
  <c r="J212" i="10"/>
  <c r="K212" i="10" s="1"/>
  <c r="M212" i="10" s="1"/>
  <c r="J215" i="10"/>
  <c r="K215" i="10" s="1"/>
  <c r="M215" i="10" s="1"/>
  <c r="J217" i="10"/>
  <c r="K217" i="10" s="1"/>
  <c r="M217" i="10" s="1"/>
  <c r="J219" i="10"/>
  <c r="K219" i="10" s="1"/>
  <c r="M219" i="10" s="1"/>
  <c r="J221" i="10"/>
  <c r="K221" i="10" s="1"/>
  <c r="M221" i="10" s="1"/>
  <c r="J222" i="10"/>
  <c r="K222" i="10" s="1"/>
  <c r="M222" i="10" s="1"/>
  <c r="J225" i="10"/>
  <c r="K225" i="10" s="1"/>
  <c r="M225" i="10" s="1"/>
  <c r="J226" i="10"/>
  <c r="K226" i="10" s="1"/>
  <c r="M226" i="10" s="1"/>
  <c r="J228" i="10"/>
  <c r="K228" i="10" s="1"/>
  <c r="M228" i="10" s="1"/>
  <c r="J246" i="10"/>
  <c r="K246" i="10" s="1"/>
  <c r="M246" i="10" s="1"/>
  <c r="J248" i="10"/>
  <c r="K248" i="10" s="1"/>
  <c r="M248" i="10" s="1"/>
  <c r="J250" i="10"/>
  <c r="K250" i="10" s="1"/>
  <c r="M250" i="10" s="1"/>
  <c r="J252" i="10"/>
  <c r="K252" i="10" s="1"/>
  <c r="M252" i="10" s="1"/>
  <c r="J65" i="10"/>
  <c r="K65" i="10" s="1"/>
  <c r="M65" i="10" s="1"/>
  <c r="J82" i="10"/>
  <c r="K82" i="10" s="1"/>
  <c r="M82" i="10" s="1"/>
  <c r="J90" i="10"/>
  <c r="K90" i="10" s="1"/>
  <c r="M90" i="10" s="1"/>
  <c r="J116" i="10"/>
  <c r="K116" i="10" s="1"/>
  <c r="M116" i="10" s="1"/>
  <c r="J126" i="10"/>
  <c r="K126" i="10" s="1"/>
  <c r="M126" i="10" s="1"/>
  <c r="J131" i="10"/>
  <c r="K131" i="10" s="1"/>
  <c r="M131" i="10" s="1"/>
  <c r="J133" i="10"/>
  <c r="K133" i="10" s="1"/>
  <c r="M133" i="10" s="1"/>
  <c r="J63" i="10"/>
  <c r="K63" i="10" s="1"/>
  <c r="M63" i="10" s="1"/>
  <c r="J88" i="10"/>
  <c r="K88" i="10" s="1"/>
  <c r="M88" i="10" s="1"/>
  <c r="J96" i="10"/>
  <c r="K96" i="10" s="1"/>
  <c r="M96" i="10" s="1"/>
  <c r="J105" i="10"/>
  <c r="K105" i="10" s="1"/>
  <c r="M105" i="10" s="1"/>
  <c r="J109" i="10"/>
  <c r="K109" i="10" s="1"/>
  <c r="M109" i="10" s="1"/>
  <c r="J128" i="10"/>
  <c r="K128" i="10" s="1"/>
  <c r="M128" i="10" s="1"/>
  <c r="J134" i="10"/>
  <c r="K134" i="10" s="1"/>
  <c r="M134" i="10" s="1"/>
  <c r="J136" i="10"/>
  <c r="K136" i="10" s="1"/>
  <c r="M136" i="10" s="1"/>
  <c r="J141" i="10"/>
  <c r="K141" i="10" s="1"/>
  <c r="M141" i="10" s="1"/>
  <c r="J148" i="10"/>
  <c r="K148" i="10" s="1"/>
  <c r="M148" i="10" s="1"/>
  <c r="J151" i="10"/>
  <c r="K151" i="10" s="1"/>
  <c r="M151" i="10" s="1"/>
  <c r="J154" i="10"/>
  <c r="K154" i="10" s="1"/>
  <c r="M154" i="10" s="1"/>
  <c r="J156" i="10"/>
  <c r="K156" i="10" s="1"/>
  <c r="M156" i="10" s="1"/>
  <c r="J171" i="10"/>
  <c r="K171" i="10" s="1"/>
  <c r="M171" i="10" s="1"/>
  <c r="J195" i="10"/>
  <c r="K195" i="10" s="1"/>
  <c r="M195" i="10" s="1"/>
  <c r="J205" i="10"/>
  <c r="K205" i="10" s="1"/>
  <c r="M205" i="10" s="1"/>
  <c r="J206" i="10"/>
  <c r="K206" i="10" s="1"/>
  <c r="M206" i="10" s="1"/>
  <c r="J213" i="10"/>
  <c r="K213" i="10" s="1"/>
  <c r="M213" i="10" s="1"/>
  <c r="J230" i="10"/>
  <c r="K230" i="10" s="1"/>
  <c r="M230" i="10" s="1"/>
  <c r="J233" i="10"/>
  <c r="K233" i="10" s="1"/>
  <c r="M233" i="10" s="1"/>
  <c r="J238" i="10"/>
  <c r="K238" i="10" s="1"/>
  <c r="M238" i="10" s="1"/>
  <c r="J240" i="10"/>
  <c r="K240" i="10" s="1"/>
  <c r="M240" i="10" s="1"/>
  <c r="J245" i="10"/>
  <c r="K245" i="10" s="1"/>
  <c r="M245" i="10" s="1"/>
  <c r="J262" i="10"/>
  <c r="K262" i="10" s="1"/>
  <c r="M262" i="10" s="1"/>
  <c r="J264" i="10"/>
  <c r="K264" i="10" s="1"/>
  <c r="M264" i="10" s="1"/>
  <c r="J266" i="10"/>
  <c r="K266" i="10" s="1"/>
  <c r="M266" i="10" s="1"/>
  <c r="J268" i="10"/>
  <c r="K268" i="10" s="1"/>
  <c r="M268" i="10" s="1"/>
  <c r="J270" i="10"/>
  <c r="K270" i="10" s="1"/>
  <c r="M270" i="10" s="1"/>
  <c r="J58" i="10"/>
  <c r="K58" i="10" s="1"/>
  <c r="M58" i="10" s="1"/>
  <c r="J60" i="10"/>
  <c r="K60" i="10" s="1"/>
  <c r="M60" i="10" s="1"/>
  <c r="J86" i="10"/>
  <c r="K86" i="10" s="1"/>
  <c r="M86" i="10" s="1"/>
  <c r="J94" i="10"/>
  <c r="K94" i="10" s="1"/>
  <c r="M94" i="10" s="1"/>
  <c r="J120" i="10"/>
  <c r="K120" i="10" s="1"/>
  <c r="M120" i="10" s="1"/>
  <c r="J121" i="10"/>
  <c r="K121" i="10" s="1"/>
  <c r="M121" i="10" s="1"/>
  <c r="J137" i="10"/>
  <c r="K137" i="10" s="1"/>
  <c r="M137" i="10" s="1"/>
  <c r="J143" i="10"/>
  <c r="K143" i="10" s="1"/>
  <c r="M143" i="10" s="1"/>
  <c r="J158" i="10"/>
  <c r="K158" i="10" s="1"/>
  <c r="M158" i="10" s="1"/>
  <c r="J163" i="10"/>
  <c r="K163" i="10" s="1"/>
  <c r="M163" i="10" s="1"/>
  <c r="J165" i="10"/>
  <c r="K165" i="10" s="1"/>
  <c r="M165" i="10" s="1"/>
  <c r="J175" i="10"/>
  <c r="K175" i="10" s="1"/>
  <c r="M175" i="10" s="1"/>
  <c r="J180" i="10"/>
  <c r="K180" i="10" s="1"/>
  <c r="M180" i="10" s="1"/>
  <c r="J182" i="10"/>
  <c r="K182" i="10" s="1"/>
  <c r="M182" i="10" s="1"/>
  <c r="J186" i="10"/>
  <c r="K186" i="10" s="1"/>
  <c r="M186" i="10" s="1"/>
  <c r="J190" i="10"/>
  <c r="K190" i="10" s="1"/>
  <c r="M190" i="10" s="1"/>
  <c r="J196" i="10"/>
  <c r="K196" i="10" s="1"/>
  <c r="M196" i="10" s="1"/>
  <c r="J198" i="10"/>
  <c r="K198" i="10" s="1"/>
  <c r="M198" i="10" s="1"/>
  <c r="J203" i="10"/>
  <c r="K203" i="10" s="1"/>
  <c r="M203" i="10" s="1"/>
  <c r="J207" i="10"/>
  <c r="K207" i="10" s="1"/>
  <c r="M207" i="10" s="1"/>
  <c r="J211" i="10"/>
  <c r="K211" i="10" s="1"/>
  <c r="M211" i="10" s="1"/>
  <c r="J214" i="10"/>
  <c r="K214" i="10" s="1"/>
  <c r="M214" i="10" s="1"/>
  <c r="J218" i="10"/>
  <c r="K218" i="10" s="1"/>
  <c r="M218" i="10" s="1"/>
  <c r="J223" i="10"/>
  <c r="K223" i="10" s="1"/>
  <c r="M223" i="10" s="1"/>
  <c r="J229" i="10"/>
  <c r="K229" i="10" s="1"/>
  <c r="M229" i="10" s="1"/>
  <c r="J231" i="10"/>
  <c r="K231" i="10" s="1"/>
  <c r="M231" i="10" s="1"/>
  <c r="J236" i="10"/>
  <c r="K236" i="10" s="1"/>
  <c r="M236" i="10" s="1"/>
  <c r="J239" i="10"/>
  <c r="K239" i="10" s="1"/>
  <c r="M239" i="10" s="1"/>
  <c r="J241" i="10"/>
  <c r="K241" i="10" s="1"/>
  <c r="M241" i="10" s="1"/>
  <c r="J243" i="10"/>
  <c r="K243" i="10" s="1"/>
  <c r="M243" i="10" s="1"/>
  <c r="J249" i="10"/>
  <c r="K249" i="10" s="1"/>
  <c r="M249" i="10" s="1"/>
  <c r="J253" i="10"/>
  <c r="K253" i="10" s="1"/>
  <c r="M253" i="10" s="1"/>
  <c r="J256" i="10"/>
  <c r="K256" i="10" s="1"/>
  <c r="M256" i="10" s="1"/>
  <c r="J259" i="10"/>
  <c r="K259" i="10" s="1"/>
  <c r="M259" i="10" s="1"/>
  <c r="J261" i="10"/>
  <c r="K261" i="10" s="1"/>
  <c r="M261" i="10" s="1"/>
  <c r="J272" i="10"/>
  <c r="K272" i="10" s="1"/>
  <c r="M272" i="10" s="1"/>
  <c r="J273" i="10"/>
  <c r="K273" i="10" s="1"/>
  <c r="M273" i="10" s="1"/>
  <c r="J274" i="10"/>
  <c r="K274" i="10" s="1"/>
  <c r="M274" i="10" s="1"/>
  <c r="J276" i="10"/>
  <c r="K276" i="10" s="1"/>
  <c r="M276" i="10" s="1"/>
  <c r="J277" i="10"/>
  <c r="K277" i="10" s="1"/>
  <c r="M277" i="10" s="1"/>
  <c r="J278" i="10"/>
  <c r="K278" i="10" s="1"/>
  <c r="M278" i="10" s="1"/>
  <c r="J280" i="10"/>
  <c r="K280" i="10" s="1"/>
  <c r="M280" i="10" s="1"/>
  <c r="J282" i="10"/>
  <c r="K282" i="10" s="1"/>
  <c r="M282" i="10" s="1"/>
  <c r="J284" i="10"/>
  <c r="K284" i="10" s="1"/>
  <c r="M284" i="10" s="1"/>
  <c r="J286" i="10"/>
  <c r="K286" i="10" s="1"/>
  <c r="M286" i="10" s="1"/>
  <c r="J288" i="10"/>
  <c r="K288" i="10" s="1"/>
  <c r="M288" i="10" s="1"/>
  <c r="J290" i="10"/>
  <c r="K290" i="10" s="1"/>
  <c r="M290" i="10" s="1"/>
  <c r="J292" i="10"/>
  <c r="K292" i="10" s="1"/>
  <c r="M292" i="10" s="1"/>
  <c r="J294" i="10"/>
  <c r="K294" i="10" s="1"/>
  <c r="M294" i="10" s="1"/>
  <c r="J296" i="10"/>
  <c r="K296" i="10" s="1"/>
  <c r="M296" i="10" s="1"/>
  <c r="J298" i="10"/>
  <c r="K298" i="10" s="1"/>
  <c r="M298" i="10" s="1"/>
  <c r="J307" i="10"/>
  <c r="K307" i="10" s="1"/>
  <c r="M307" i="10" s="1"/>
  <c r="J311" i="10"/>
  <c r="K311" i="10" s="1"/>
  <c r="M311" i="10" s="1"/>
  <c r="J313" i="10"/>
  <c r="K313" i="10" s="1"/>
  <c r="M313" i="10" s="1"/>
  <c r="J315" i="10"/>
  <c r="K315" i="10" s="1"/>
  <c r="M315" i="10" s="1"/>
  <c r="J317" i="10"/>
  <c r="K317" i="10" s="1"/>
  <c r="M317" i="10" s="1"/>
  <c r="J92" i="10"/>
  <c r="K92" i="10" s="1"/>
  <c r="M92" i="10" s="1"/>
  <c r="J145" i="10"/>
  <c r="K145" i="10" s="1"/>
  <c r="M145" i="10" s="1"/>
  <c r="J146" i="10"/>
  <c r="K146" i="10" s="1"/>
  <c r="M146" i="10" s="1"/>
  <c r="J183" i="10"/>
  <c r="K183" i="10" s="1"/>
  <c r="M183" i="10" s="1"/>
  <c r="J194" i="10"/>
  <c r="K194" i="10" s="1"/>
  <c r="M194" i="10" s="1"/>
  <c r="J197" i="10"/>
  <c r="K197" i="10" s="1"/>
  <c r="M197" i="10" s="1"/>
  <c r="J204" i="10"/>
  <c r="K204" i="10" s="1"/>
  <c r="M204" i="10" s="1"/>
  <c r="J232" i="10"/>
  <c r="K232" i="10" s="1"/>
  <c r="M232" i="10" s="1"/>
  <c r="J254" i="10"/>
  <c r="K254" i="10" s="1"/>
  <c r="M254" i="10" s="1"/>
  <c r="J260" i="10"/>
  <c r="K260" i="10" s="1"/>
  <c r="M260" i="10" s="1"/>
  <c r="J265" i="10"/>
  <c r="K265" i="10" s="1"/>
  <c r="M265" i="10" s="1"/>
  <c r="J275" i="10"/>
  <c r="K275" i="10" s="1"/>
  <c r="M275" i="10" s="1"/>
  <c r="J279" i="10"/>
  <c r="K279" i="10" s="1"/>
  <c r="M279" i="10" s="1"/>
  <c r="J283" i="10"/>
  <c r="K283" i="10" s="1"/>
  <c r="M283" i="10" s="1"/>
  <c r="J287" i="10"/>
  <c r="K287" i="10" s="1"/>
  <c r="M287" i="10" s="1"/>
  <c r="J291" i="10"/>
  <c r="K291" i="10" s="1"/>
  <c r="M291" i="10" s="1"/>
  <c r="J295" i="10"/>
  <c r="K295" i="10" s="1"/>
  <c r="M295" i="10" s="1"/>
  <c r="J299" i="10"/>
  <c r="K299" i="10" s="1"/>
  <c r="M299" i="10" s="1"/>
  <c r="J301" i="10"/>
  <c r="K301" i="10" s="1"/>
  <c r="M301" i="10" s="1"/>
  <c r="J304" i="10"/>
  <c r="K304" i="10" s="1"/>
  <c r="M304" i="10" s="1"/>
  <c r="J306" i="10"/>
  <c r="K306" i="10" s="1"/>
  <c r="M306" i="10" s="1"/>
  <c r="J309" i="10"/>
  <c r="K309" i="10" s="1"/>
  <c r="M309" i="10" s="1"/>
  <c r="J123" i="10"/>
  <c r="K123" i="10" s="1"/>
  <c r="M123" i="10" s="1"/>
  <c r="J124" i="10"/>
  <c r="K124" i="10" s="1"/>
  <c r="M124" i="10" s="1"/>
  <c r="J166" i="10"/>
  <c r="K166" i="10" s="1"/>
  <c r="M166" i="10" s="1"/>
  <c r="J178" i="10"/>
  <c r="K178" i="10" s="1"/>
  <c r="M178" i="10" s="1"/>
  <c r="J179" i="10"/>
  <c r="K179" i="10" s="1"/>
  <c r="M179" i="10" s="1"/>
  <c r="J185" i="10"/>
  <c r="K185" i="10" s="1"/>
  <c r="M185" i="10" s="1"/>
  <c r="J199" i="10"/>
  <c r="K199" i="10" s="1"/>
  <c r="M199" i="10" s="1"/>
  <c r="J200" i="10"/>
  <c r="K200" i="10" s="1"/>
  <c r="M200" i="10" s="1"/>
  <c r="J208" i="10"/>
  <c r="K208" i="10" s="1"/>
  <c r="M208" i="10" s="1"/>
  <c r="J227" i="10"/>
  <c r="K227" i="10" s="1"/>
  <c r="M227" i="10" s="1"/>
  <c r="J237" i="10"/>
  <c r="K237" i="10" s="1"/>
  <c r="M237" i="10" s="1"/>
  <c r="J244" i="10"/>
  <c r="K244" i="10" s="1"/>
  <c r="M244" i="10" s="1"/>
  <c r="J247" i="10"/>
  <c r="K247" i="10" s="1"/>
  <c r="M247" i="10" s="1"/>
  <c r="J251" i="10"/>
  <c r="K251" i="10" s="1"/>
  <c r="M251" i="10" s="1"/>
  <c r="J269" i="10"/>
  <c r="K269" i="10" s="1"/>
  <c r="M269" i="10" s="1"/>
  <c r="J281" i="10"/>
  <c r="K281" i="10" s="1"/>
  <c r="M281" i="10" s="1"/>
  <c r="J285" i="10"/>
  <c r="K285" i="10" s="1"/>
  <c r="M285" i="10" s="1"/>
  <c r="J289" i="10"/>
  <c r="K289" i="10" s="1"/>
  <c r="M289" i="10" s="1"/>
  <c r="J293" i="10"/>
  <c r="K293" i="10" s="1"/>
  <c r="M293" i="10" s="1"/>
  <c r="J297" i="10"/>
  <c r="K297" i="10" s="1"/>
  <c r="M297" i="10" s="1"/>
  <c r="J302" i="10"/>
  <c r="K302" i="10" s="1"/>
  <c r="M302" i="10" s="1"/>
  <c r="J173" i="10"/>
  <c r="K173" i="10" s="1"/>
  <c r="M173" i="10" s="1"/>
  <c r="J192" i="10"/>
  <c r="K192" i="10" s="1"/>
  <c r="M192" i="10" s="1"/>
  <c r="J224" i="10"/>
  <c r="K224" i="10" s="1"/>
  <c r="M224" i="10" s="1"/>
  <c r="J255" i="10"/>
  <c r="K255" i="10" s="1"/>
  <c r="M255" i="10" s="1"/>
  <c r="J271" i="10"/>
  <c r="K271" i="10" s="1"/>
  <c r="M271" i="10" s="1"/>
  <c r="J333" i="10"/>
  <c r="K333" i="10" s="1"/>
  <c r="M333" i="10" s="1"/>
  <c r="J335" i="10"/>
  <c r="K335" i="10" s="1"/>
  <c r="M335" i="10" s="1"/>
  <c r="J113" i="10"/>
  <c r="K113" i="10" s="1"/>
  <c r="M113" i="10" s="1"/>
  <c r="J114" i="10"/>
  <c r="K114" i="10" s="1"/>
  <c r="M114" i="10" s="1"/>
  <c r="J187" i="10"/>
  <c r="K187" i="10" s="1"/>
  <c r="M187" i="10" s="1"/>
  <c r="J188" i="10"/>
  <c r="K188" i="10" s="1"/>
  <c r="M188" i="10" s="1"/>
  <c r="J220" i="10"/>
  <c r="K220" i="10" s="1"/>
  <c r="M220" i="10" s="1"/>
  <c r="J234" i="10"/>
  <c r="K234" i="10" s="1"/>
  <c r="M234" i="10" s="1"/>
  <c r="J235" i="10"/>
  <c r="K235" i="10" s="1"/>
  <c r="M235" i="10" s="1"/>
  <c r="J242" i="10"/>
  <c r="K242" i="10" s="1"/>
  <c r="M242" i="10" s="1"/>
  <c r="J257" i="10"/>
  <c r="K257" i="10" s="1"/>
  <c r="M257" i="10" s="1"/>
  <c r="J258" i="10"/>
  <c r="K258" i="10" s="1"/>
  <c r="M258" i="10" s="1"/>
  <c r="J267" i="10"/>
  <c r="K267" i="10" s="1"/>
  <c r="M267" i="10" s="1"/>
  <c r="J310" i="10"/>
  <c r="K310" i="10" s="1"/>
  <c r="M310" i="10" s="1"/>
  <c r="J314" i="10"/>
  <c r="K314" i="10" s="1"/>
  <c r="M314" i="10" s="1"/>
  <c r="J318" i="10"/>
  <c r="K318" i="10" s="1"/>
  <c r="M318" i="10" s="1"/>
  <c r="J320" i="10"/>
  <c r="K320" i="10" s="1"/>
  <c r="M320" i="10" s="1"/>
  <c r="J322" i="10"/>
  <c r="K322" i="10" s="1"/>
  <c r="M322" i="10" s="1"/>
  <c r="J324" i="10"/>
  <c r="K324" i="10" s="1"/>
  <c r="M324" i="10" s="1"/>
  <c r="J326" i="10"/>
  <c r="K326" i="10" s="1"/>
  <c r="M326" i="10" s="1"/>
  <c r="J328" i="10"/>
  <c r="K328" i="10" s="1"/>
  <c r="M328" i="10" s="1"/>
  <c r="J330" i="10"/>
  <c r="K330" i="10" s="1"/>
  <c r="M330" i="10" s="1"/>
  <c r="J339" i="10"/>
  <c r="K339" i="10" s="1"/>
  <c r="M339" i="10" s="1"/>
  <c r="J343" i="10"/>
  <c r="K343" i="10" s="1"/>
  <c r="M343" i="10" s="1"/>
  <c r="J345" i="10"/>
  <c r="K345" i="10" s="1"/>
  <c r="M345" i="10" s="1"/>
  <c r="J347" i="10"/>
  <c r="K347" i="10" s="1"/>
  <c r="M347" i="10" s="1"/>
  <c r="J349" i="10"/>
  <c r="K349" i="10" s="1"/>
  <c r="M349" i="10" s="1"/>
  <c r="J351" i="10"/>
  <c r="K351" i="10" s="1"/>
  <c r="M351" i="10" s="1"/>
  <c r="J353" i="10"/>
  <c r="K353" i="10" s="1"/>
  <c r="M353" i="10" s="1"/>
  <c r="J355" i="10"/>
  <c r="K355" i="10" s="1"/>
  <c r="M355" i="10" s="1"/>
  <c r="J357" i="10"/>
  <c r="K357" i="10" s="1"/>
  <c r="M357" i="10" s="1"/>
  <c r="J359" i="10"/>
  <c r="K359" i="10" s="1"/>
  <c r="M359" i="10" s="1"/>
  <c r="J361" i="10"/>
  <c r="K361" i="10" s="1"/>
  <c r="M361" i="10" s="1"/>
  <c r="J363" i="10"/>
  <c r="K363" i="10" s="1"/>
  <c r="M363" i="10" s="1"/>
  <c r="J84" i="10"/>
  <c r="K84" i="10" s="1"/>
  <c r="M84" i="10" s="1"/>
  <c r="J139" i="10"/>
  <c r="K139" i="10" s="1"/>
  <c r="M139" i="10" s="1"/>
  <c r="J160" i="10"/>
  <c r="K160" i="10" s="1"/>
  <c r="M160" i="10" s="1"/>
  <c r="J168" i="10"/>
  <c r="K168" i="10" s="1"/>
  <c r="M168" i="10" s="1"/>
  <c r="J169" i="10"/>
  <c r="K169" i="10" s="1"/>
  <c r="M169" i="10" s="1"/>
  <c r="J201" i="10"/>
  <c r="K201" i="10" s="1"/>
  <c r="M201" i="10" s="1"/>
  <c r="J202" i="10"/>
  <c r="K202" i="10" s="1"/>
  <c r="M202" i="10" s="1"/>
  <c r="J216" i="10"/>
  <c r="K216" i="10" s="1"/>
  <c r="M216" i="10" s="1"/>
  <c r="J263" i="10"/>
  <c r="K263" i="10" s="1"/>
  <c r="M263" i="10" s="1"/>
  <c r="J300" i="10"/>
  <c r="K300" i="10" s="1"/>
  <c r="M300" i="10" s="1"/>
  <c r="J303" i="10"/>
  <c r="K303" i="10" s="1"/>
  <c r="M303" i="10" s="1"/>
  <c r="J305" i="10"/>
  <c r="K305" i="10" s="1"/>
  <c r="M305" i="10" s="1"/>
  <c r="J332" i="10"/>
  <c r="K332" i="10" s="1"/>
  <c r="M332" i="10" s="1"/>
  <c r="J334" i="10"/>
  <c r="K334" i="10" s="1"/>
  <c r="M334" i="10" s="1"/>
  <c r="J177" i="10"/>
  <c r="K177" i="10" s="1"/>
  <c r="M177" i="10" s="1"/>
  <c r="J308" i="10"/>
  <c r="K308" i="10" s="1"/>
  <c r="M308" i="10" s="1"/>
  <c r="J312" i="10"/>
  <c r="K312" i="10" s="1"/>
  <c r="M312" i="10" s="1"/>
  <c r="J316" i="10"/>
  <c r="K316" i="10" s="1"/>
  <c r="M316" i="10" s="1"/>
  <c r="J319" i="10"/>
  <c r="K319" i="10" s="1"/>
  <c r="M319" i="10" s="1"/>
  <c r="J321" i="10"/>
  <c r="K321" i="10" s="1"/>
  <c r="M321" i="10" s="1"/>
  <c r="J323" i="10"/>
  <c r="K323" i="10" s="1"/>
  <c r="M323" i="10" s="1"/>
  <c r="J325" i="10"/>
  <c r="K325" i="10" s="1"/>
  <c r="M325" i="10" s="1"/>
  <c r="J327" i="10"/>
  <c r="K327" i="10" s="1"/>
  <c r="M327" i="10" s="1"/>
  <c r="J329" i="10"/>
  <c r="K329" i="10" s="1"/>
  <c r="M329" i="10" s="1"/>
  <c r="J331" i="10"/>
  <c r="K331" i="10" s="1"/>
  <c r="M331" i="10" s="1"/>
  <c r="J336" i="10"/>
  <c r="K336" i="10" s="1"/>
  <c r="M336" i="10" s="1"/>
  <c r="J337" i="10"/>
  <c r="K337" i="10" s="1"/>
  <c r="M337" i="10" s="1"/>
  <c r="J338" i="10"/>
  <c r="K338" i="10" s="1"/>
  <c r="M338" i="10" s="1"/>
  <c r="J340" i="10"/>
  <c r="K340" i="10" s="1"/>
  <c r="M340" i="10" s="1"/>
  <c r="J341" i="10"/>
  <c r="K341" i="10" s="1"/>
  <c r="M341" i="10" s="1"/>
  <c r="J342" i="10"/>
  <c r="K342" i="10" s="1"/>
  <c r="M342" i="10" s="1"/>
  <c r="J344" i="10"/>
  <c r="K344" i="10" s="1"/>
  <c r="M344" i="10" s="1"/>
  <c r="J346" i="10"/>
  <c r="K346" i="10" s="1"/>
  <c r="M346" i="10" s="1"/>
  <c r="J348" i="10"/>
  <c r="K348" i="10" s="1"/>
  <c r="M348" i="10" s="1"/>
  <c r="J350" i="10"/>
  <c r="K350" i="10" s="1"/>
  <c r="M350" i="10" s="1"/>
  <c r="J352" i="10"/>
  <c r="K352" i="10" s="1"/>
  <c r="M352" i="10" s="1"/>
  <c r="J354" i="10"/>
  <c r="K354" i="10" s="1"/>
  <c r="M354" i="10" s="1"/>
  <c r="J356" i="10"/>
  <c r="K356" i="10" s="1"/>
  <c r="M356" i="10" s="1"/>
  <c r="J358" i="10"/>
  <c r="K358" i="10" s="1"/>
  <c r="M358" i="10" s="1"/>
  <c r="J360" i="10"/>
  <c r="K360" i="10" s="1"/>
  <c r="M360" i="10" s="1"/>
  <c r="J362" i="10"/>
  <c r="K362" i="10" s="1"/>
  <c r="M362" i="10" s="1"/>
  <c r="N343" i="10"/>
  <c r="N294" i="10"/>
  <c r="N328" i="10"/>
  <c r="N308" i="10"/>
  <c r="N276" i="10"/>
  <c r="N207" i="10"/>
  <c r="N307" i="10"/>
  <c r="N291" i="10"/>
  <c r="N275" i="10"/>
  <c r="N227" i="10"/>
  <c r="N211" i="10"/>
  <c r="N76" i="10"/>
  <c r="N318" i="10"/>
  <c r="N354" i="10"/>
  <c r="N340" i="10"/>
  <c r="N329" i="10"/>
  <c r="N272" i="10"/>
  <c r="N249" i="10"/>
  <c r="N174" i="10"/>
  <c r="N319" i="10"/>
  <c r="N144" i="10"/>
  <c r="N204" i="10"/>
  <c r="N156" i="10"/>
  <c r="N57" i="10"/>
  <c r="N120" i="10"/>
  <c r="N60" i="10"/>
  <c r="N135" i="10"/>
  <c r="N103" i="10"/>
  <c r="N86" i="10"/>
  <c r="N23" i="10"/>
  <c r="N48" i="10"/>
  <c r="N74" i="10"/>
  <c r="N49" i="10"/>
  <c r="O351" i="9"/>
  <c r="O159" i="9"/>
  <c r="O345" i="9"/>
  <c r="O320" i="9"/>
  <c r="O297" i="9"/>
  <c r="O352" i="9"/>
  <c r="O342" i="9"/>
  <c r="O257" i="9"/>
  <c r="O108" i="9"/>
  <c r="O100" i="9"/>
  <c r="O231" i="9"/>
  <c r="O164" i="9"/>
  <c r="O333" i="9"/>
  <c r="O152" i="9"/>
  <c r="O324" i="9"/>
  <c r="O296" i="9"/>
  <c r="O265" i="9"/>
  <c r="O212" i="9"/>
  <c r="O158" i="9"/>
  <c r="O106" i="9"/>
  <c r="O22" i="9"/>
  <c r="O315" i="9"/>
  <c r="O311" i="9"/>
  <c r="O278" i="9"/>
  <c r="O242" i="9"/>
  <c r="O238" i="9"/>
  <c r="O234" i="9"/>
  <c r="O195" i="9"/>
  <c r="O187" i="9"/>
  <c r="O183" i="9"/>
  <c r="O179" i="9"/>
  <c r="O222" i="9"/>
  <c r="O218" i="9"/>
  <c r="O175" i="9"/>
  <c r="O167" i="9"/>
  <c r="O149" i="9"/>
  <c r="O141" i="9"/>
  <c r="O93" i="9"/>
  <c r="O136" i="9"/>
  <c r="O132" i="9"/>
  <c r="O124" i="9"/>
  <c r="O79" i="9"/>
  <c r="O31" i="9"/>
  <c r="O15" i="9"/>
  <c r="O88" i="9"/>
  <c r="O69" i="9"/>
  <c r="O61" i="9"/>
  <c r="O53" i="9"/>
  <c r="O41" i="9"/>
  <c r="O293" i="9"/>
  <c r="O348" i="9"/>
  <c r="O306" i="9"/>
  <c r="O292" i="9"/>
  <c r="O217" i="9"/>
  <c r="O266" i="9"/>
  <c r="O202" i="9"/>
  <c r="O160" i="9"/>
  <c r="O110" i="9"/>
  <c r="O78" i="9"/>
  <c r="O336" i="9"/>
  <c r="O332" i="9"/>
  <c r="O259" i="9"/>
  <c r="O362" i="9"/>
  <c r="O323" i="9"/>
  <c r="O271" i="9"/>
  <c r="O260" i="9"/>
  <c r="O208" i="9"/>
  <c r="O199" i="9"/>
  <c r="O98" i="9"/>
  <c r="O253" i="9"/>
  <c r="O245" i="9"/>
  <c r="O237" i="9"/>
  <c r="O233" i="9"/>
  <c r="O194" i="9"/>
  <c r="O186" i="9"/>
  <c r="O225" i="9"/>
  <c r="O178" i="9"/>
  <c r="O155" i="9"/>
  <c r="O147" i="9"/>
  <c r="O109" i="9"/>
  <c r="O34" i="9"/>
  <c r="O127" i="9"/>
  <c r="O119" i="9"/>
  <c r="O91" i="9"/>
  <c r="O84" i="9"/>
  <c r="O72" i="9"/>
  <c r="O68" i="9"/>
  <c r="O64" i="9"/>
  <c r="O56" i="9"/>
  <c r="O52" i="9"/>
  <c r="O44" i="9"/>
  <c r="O40" i="9"/>
  <c r="O36" i="9"/>
  <c r="O267" i="9"/>
  <c r="N358" i="10"/>
  <c r="N230" i="10"/>
  <c r="O355" i="9"/>
  <c r="O263" i="9"/>
  <c r="O347" i="9"/>
  <c r="O339" i="9"/>
  <c r="O289" i="9"/>
  <c r="O346" i="9"/>
  <c r="O338" i="9"/>
  <c r="O304" i="9"/>
  <c r="O288" i="9"/>
  <c r="O209" i="9"/>
  <c r="O353" i="9"/>
  <c r="O254" i="9"/>
  <c r="O229" i="9"/>
  <c r="O210" i="9"/>
  <c r="O102" i="9"/>
  <c r="O335" i="9"/>
  <c r="O331" i="9"/>
  <c r="O255" i="9"/>
  <c r="O165" i="9"/>
  <c r="O104" i="9"/>
  <c r="O361" i="9"/>
  <c r="O326" i="9"/>
  <c r="O287" i="9"/>
  <c r="O274" i="9"/>
  <c r="O270" i="9"/>
  <c r="O166" i="9"/>
  <c r="O154" i="9"/>
  <c r="O90" i="9"/>
  <c r="O317" i="9"/>
  <c r="O313" i="9"/>
  <c r="O284" i="9"/>
  <c r="O280" i="9"/>
  <c r="O244" i="9"/>
  <c r="O240" i="9"/>
  <c r="O197" i="9"/>
  <c r="O193" i="9"/>
  <c r="O189" i="9"/>
  <c r="O181" i="9"/>
  <c r="O224" i="9"/>
  <c r="O220" i="9"/>
  <c r="O173" i="9"/>
  <c r="O169" i="9"/>
  <c r="O153" i="9"/>
  <c r="O145" i="9"/>
  <c r="O107" i="9"/>
  <c r="O99" i="9"/>
  <c r="O26" i="9"/>
  <c r="O138" i="9"/>
  <c r="O126" i="9"/>
  <c r="O122" i="9"/>
  <c r="O118" i="9"/>
  <c r="O87" i="9"/>
  <c r="O75" i="9"/>
  <c r="O27" i="9"/>
  <c r="O19" i="9"/>
  <c r="O96" i="9"/>
  <c r="O80" i="9"/>
  <c r="O9" i="9"/>
  <c r="O71" i="9"/>
  <c r="O67" i="9"/>
  <c r="O63" i="9"/>
  <c r="O59" i="9"/>
  <c r="O55" i="9"/>
  <c r="O51" i="9"/>
  <c r="O47" i="9"/>
  <c r="O43" i="9"/>
  <c r="O39" i="9"/>
  <c r="O35" i="9"/>
  <c r="O309" i="9"/>
  <c r="O301" i="9"/>
  <c r="O258" i="9"/>
  <c r="O356" i="9"/>
  <c r="O344" i="9"/>
  <c r="O310" i="9"/>
  <c r="O302" i="9"/>
  <c r="O261" i="9"/>
  <c r="O148" i="9"/>
  <c r="O349" i="9"/>
  <c r="O163" i="9"/>
  <c r="O232" i="9"/>
  <c r="O228" i="9"/>
  <c r="O206" i="9"/>
  <c r="O198" i="9"/>
  <c r="O150" i="9"/>
  <c r="O94" i="9"/>
  <c r="O14" i="9"/>
  <c r="O334" i="9"/>
  <c r="O330" i="9"/>
  <c r="O295" i="9"/>
  <c r="O268" i="9"/>
  <c r="O215" i="9"/>
  <c r="O161" i="9"/>
  <c r="O20" i="9"/>
  <c r="O360" i="9"/>
  <c r="O325" i="9"/>
  <c r="O300" i="9"/>
  <c r="O277" i="9"/>
  <c r="O273" i="9"/>
  <c r="O269" i="9"/>
  <c r="O216" i="9"/>
  <c r="O203" i="9"/>
  <c r="O162" i="9"/>
  <c r="O146" i="9"/>
  <c r="O82" i="9"/>
  <c r="O316" i="9"/>
  <c r="O312" i="9"/>
  <c r="O283" i="9"/>
  <c r="O279" i="9"/>
  <c r="O251" i="9"/>
  <c r="O247" i="9"/>
  <c r="O243" i="9"/>
  <c r="O239" i="9"/>
  <c r="O235" i="9"/>
  <c r="O196" i="9"/>
  <c r="O192" i="9"/>
  <c r="O188" i="9"/>
  <c r="O184" i="9"/>
  <c r="O180" i="9"/>
  <c r="O16" i="9"/>
  <c r="O223" i="9"/>
  <c r="O219" i="9"/>
  <c r="O176" i="9"/>
  <c r="O172" i="9"/>
  <c r="O168" i="9"/>
  <c r="O151" i="9"/>
  <c r="O143" i="9"/>
  <c r="O105" i="9"/>
  <c r="O97" i="9"/>
  <c r="O81" i="9"/>
  <c r="O18" i="9"/>
  <c r="O137" i="9"/>
  <c r="O133" i="9"/>
  <c r="O129" i="9"/>
  <c r="O125" i="9"/>
  <c r="O121" i="9"/>
  <c r="O117" i="9"/>
  <c r="O113" i="9"/>
  <c r="O83" i="9"/>
  <c r="O33" i="9"/>
  <c r="O25" i="9"/>
  <c r="O17" i="9"/>
  <c r="O92" i="9"/>
  <c r="O73" i="9"/>
  <c r="O112" i="9"/>
  <c r="O70" i="9"/>
  <c r="O66" i="9"/>
  <c r="O62" i="9"/>
  <c r="O58" i="9"/>
  <c r="O54" i="9"/>
  <c r="O50" i="9"/>
  <c r="O46" i="9"/>
  <c r="O42" i="9"/>
  <c r="O38" i="9"/>
  <c r="N24" i="6"/>
  <c r="O24" i="6" s="1"/>
  <c r="N225" i="6"/>
  <c r="O225" i="6" s="1"/>
  <c r="N32" i="6"/>
  <c r="O32" i="6" s="1"/>
  <c r="N168" i="6"/>
  <c r="O168" i="6" s="1"/>
  <c r="N67" i="6"/>
  <c r="O67" i="6" s="1"/>
  <c r="N193" i="6"/>
  <c r="O193" i="6" s="1"/>
  <c r="N278" i="6"/>
  <c r="O278" i="6" s="1"/>
  <c r="N254" i="6"/>
  <c r="O254" i="6" s="1"/>
  <c r="N197" i="6"/>
  <c r="O197" i="6" s="1"/>
  <c r="N244" i="6"/>
  <c r="O244" i="6" s="1"/>
  <c r="N19" i="6"/>
  <c r="O19" i="6" s="1"/>
  <c r="N124" i="6"/>
  <c r="O124" i="6" s="1"/>
  <c r="N236" i="6"/>
  <c r="O236" i="6" s="1"/>
  <c r="N177" i="6"/>
  <c r="O177" i="6" s="1"/>
  <c r="N361" i="6"/>
  <c r="O361" i="6" s="1"/>
  <c r="N216" i="6"/>
  <c r="O216" i="6" s="1"/>
  <c r="N247" i="6"/>
  <c r="O247" i="6" s="1"/>
  <c r="N340" i="6"/>
  <c r="O340" i="6" s="1"/>
  <c r="N307" i="6"/>
  <c r="O307" i="6" s="1"/>
  <c r="N71" i="6"/>
  <c r="O71" i="6" s="1"/>
  <c r="N300" i="6"/>
  <c r="O300" i="6" s="1"/>
  <c r="N273" i="6"/>
  <c r="O273" i="6" s="1"/>
  <c r="N259" i="6"/>
  <c r="O259" i="6" s="1"/>
  <c r="N102" i="6"/>
  <c r="O102" i="6" s="1"/>
  <c r="N55" i="6"/>
  <c r="O55" i="6" s="1"/>
  <c r="N90" i="6"/>
  <c r="O90" i="6" s="1"/>
  <c r="N156" i="6"/>
  <c r="O156" i="6" s="1"/>
  <c r="N328" i="6"/>
  <c r="O328" i="6" s="1"/>
  <c r="N27" i="6"/>
  <c r="O27" i="6" s="1"/>
  <c r="N149" i="6"/>
  <c r="O149" i="6" s="1"/>
  <c r="N143" i="6"/>
  <c r="O143" i="6" s="1"/>
  <c r="N221" i="6"/>
  <c r="O221" i="6" s="1"/>
  <c r="N301" i="6"/>
  <c r="O301" i="6" s="1"/>
  <c r="N357" i="6"/>
  <c r="O357" i="6" s="1"/>
  <c r="N353" i="6"/>
  <c r="O353" i="6" s="1"/>
  <c r="N80" i="6"/>
  <c r="O80" i="6" s="1"/>
  <c r="N63" i="6"/>
  <c r="O63" i="6" s="1"/>
  <c r="N173" i="6"/>
  <c r="O173" i="6" s="1"/>
  <c r="N166" i="6"/>
  <c r="O166" i="6" s="1"/>
  <c r="N237" i="6"/>
  <c r="O237" i="6" s="1"/>
  <c r="N358" i="6"/>
  <c r="O358" i="6" s="1"/>
  <c r="N354" i="6"/>
  <c r="O354" i="6" s="1"/>
  <c r="N350" i="6"/>
  <c r="O350" i="6" s="1"/>
  <c r="N348" i="6"/>
  <c r="O348" i="6" s="1"/>
  <c r="N305" i="6"/>
  <c r="O305" i="6" s="1"/>
  <c r="N188" i="6"/>
  <c r="O188" i="6" s="1"/>
  <c r="N218" i="6"/>
  <c r="O218" i="6" s="1"/>
  <c r="N204" i="6"/>
  <c r="O204" i="6" s="1"/>
  <c r="N201" i="6"/>
  <c r="O201" i="6" s="1"/>
  <c r="N98" i="6"/>
  <c r="O98" i="6" s="1"/>
  <c r="N243" i="6"/>
  <c r="O243" i="6" s="1"/>
  <c r="N74" i="6"/>
  <c r="O74" i="6" s="1"/>
  <c r="N106" i="6"/>
  <c r="O106" i="6" s="1"/>
  <c r="N104" i="6"/>
  <c r="O104" i="6" s="1"/>
  <c r="N238" i="6"/>
  <c r="O238" i="6" s="1"/>
  <c r="N191" i="6"/>
  <c r="O191" i="6" s="1"/>
  <c r="N10" i="6"/>
  <c r="O10" i="6" s="1"/>
  <c r="N299" i="6"/>
  <c r="O299" i="6" s="1"/>
  <c r="N162" i="6"/>
  <c r="O162" i="6" s="1"/>
  <c r="N269" i="6"/>
  <c r="O269" i="6" s="1"/>
  <c r="N126" i="6"/>
  <c r="O126" i="6" s="1"/>
  <c r="N62" i="6"/>
  <c r="O62" i="6" s="1"/>
  <c r="N194" i="6"/>
  <c r="O194" i="6" s="1"/>
  <c r="N50" i="6"/>
  <c r="O50" i="6" s="1"/>
  <c r="N302" i="6"/>
  <c r="O302" i="6" s="1"/>
  <c r="N245" i="6"/>
  <c r="O245" i="6" s="1"/>
  <c r="N262" i="6"/>
  <c r="O262" i="6" s="1"/>
  <c r="N296" i="6"/>
  <c r="O296" i="6" s="1"/>
  <c r="N44" i="6"/>
  <c r="O44" i="6" s="1"/>
  <c r="N94" i="6"/>
  <c r="O94" i="6" s="1"/>
  <c r="N292" i="6"/>
  <c r="O292" i="6" s="1"/>
  <c r="N14" i="6"/>
  <c r="O14" i="6" s="1"/>
  <c r="N207" i="6"/>
  <c r="O207" i="6" s="1"/>
  <c r="N130" i="6"/>
  <c r="O130" i="6" s="1"/>
  <c r="N115" i="6"/>
  <c r="O115" i="6" s="1"/>
  <c r="N324" i="6"/>
  <c r="O324" i="6" s="1"/>
  <c r="N119" i="6"/>
  <c r="O119" i="6" s="1"/>
  <c r="N281" i="6"/>
  <c r="O281" i="6" s="1"/>
  <c r="N332" i="6"/>
  <c r="O332" i="6" s="1"/>
  <c r="N282" i="6"/>
  <c r="O282" i="6" s="1"/>
  <c r="N303" i="6"/>
  <c r="O303" i="6" s="1"/>
  <c r="N117" i="6"/>
  <c r="O117" i="6" s="1"/>
  <c r="N134" i="6"/>
  <c r="O134" i="6" s="1"/>
  <c r="N320" i="6"/>
  <c r="O320" i="6" s="1"/>
  <c r="N186" i="6"/>
  <c r="O186" i="6" s="1"/>
  <c r="N323" i="6"/>
  <c r="O323" i="6" s="1"/>
  <c r="N312" i="6"/>
  <c r="O312" i="6" s="1"/>
  <c r="N359" i="6"/>
  <c r="O359" i="6" s="1"/>
  <c r="N274" i="6"/>
  <c r="O274" i="6" s="1"/>
  <c r="N290" i="6"/>
  <c r="O290" i="6" s="1"/>
  <c r="N265" i="6"/>
  <c r="O265" i="6" s="1"/>
  <c r="N291" i="6"/>
  <c r="O291" i="6" s="1"/>
  <c r="N159" i="6"/>
  <c r="O159" i="6" s="1"/>
  <c r="N40" i="6"/>
  <c r="O40" i="6" s="1"/>
  <c r="N88" i="6"/>
  <c r="O88" i="6" s="1"/>
  <c r="N21" i="6"/>
  <c r="O21" i="6" s="1"/>
  <c r="N217" i="6"/>
  <c r="O217" i="6" s="1"/>
  <c r="N239" i="6"/>
  <c r="O239" i="6" s="1"/>
  <c r="N51" i="6"/>
  <c r="O51" i="6" s="1"/>
  <c r="N232" i="6"/>
  <c r="O232" i="6" s="1"/>
  <c r="N336" i="6"/>
  <c r="O336" i="6" s="1"/>
  <c r="N231" i="6"/>
  <c r="O231" i="6" s="1"/>
  <c r="N22" i="6"/>
  <c r="O22" i="6" s="1"/>
  <c r="N142" i="6"/>
  <c r="O142" i="6" s="1"/>
  <c r="N363" i="6"/>
  <c r="O363" i="6" s="1"/>
  <c r="N47" i="6"/>
  <c r="O47" i="6" s="1"/>
  <c r="N60" i="6"/>
  <c r="O60" i="6" s="1"/>
  <c r="N185" i="6"/>
  <c r="O185" i="6" s="1"/>
  <c r="N240" i="6"/>
  <c r="O240" i="6" s="1"/>
  <c r="N93" i="6"/>
  <c r="O93" i="6" s="1"/>
  <c r="N133" i="6"/>
  <c r="O133" i="6" s="1"/>
  <c r="N113" i="6"/>
  <c r="O113" i="6" s="1"/>
  <c r="N277" i="6"/>
  <c r="O277" i="6" s="1"/>
  <c r="N114" i="6"/>
  <c r="O114" i="6" s="1"/>
  <c r="N295" i="6"/>
  <c r="O295" i="6" s="1"/>
  <c r="N230" i="6"/>
  <c r="O230" i="6" s="1"/>
  <c r="N335" i="6"/>
  <c r="O335" i="6" s="1"/>
  <c r="N271" i="6"/>
  <c r="O271" i="6" s="1"/>
  <c r="N192" i="6"/>
  <c r="O192" i="6" s="1"/>
  <c r="N339" i="6"/>
  <c r="O339" i="6" s="1"/>
  <c r="N347" i="6"/>
  <c r="O347" i="6" s="1"/>
  <c r="N331" i="6"/>
  <c r="O331" i="6" s="1"/>
  <c r="N289" i="6"/>
  <c r="O289" i="6" s="1"/>
  <c r="N189" i="6"/>
  <c r="O189" i="6" s="1"/>
  <c r="N209" i="6"/>
  <c r="O209" i="6" s="1"/>
  <c r="N257" i="6"/>
  <c r="O257" i="6" s="1"/>
  <c r="N233" i="6"/>
  <c r="O233" i="6" s="1"/>
  <c r="N210" i="6"/>
  <c r="O210" i="6" s="1"/>
  <c r="N263" i="6"/>
  <c r="O263" i="6" s="1"/>
  <c r="N256" i="6"/>
  <c r="O256" i="6" s="1"/>
  <c r="N284" i="6"/>
  <c r="O284" i="6" s="1"/>
  <c r="N8" i="6"/>
  <c r="O8" i="6" s="1"/>
  <c r="O316" i="5"/>
  <c r="N316" i="6"/>
  <c r="O316" i="6" s="1"/>
  <c r="O345" i="5"/>
  <c r="N345" i="6"/>
  <c r="O345" i="6" s="1"/>
  <c r="O87" i="5"/>
  <c r="N87" i="6"/>
  <c r="O87" i="6" s="1"/>
  <c r="O64" i="5"/>
  <c r="N64" i="6"/>
  <c r="O64" i="6" s="1"/>
  <c r="O228" i="5"/>
  <c r="N228" i="6"/>
  <c r="O228" i="6" s="1"/>
  <c r="O200" i="5"/>
  <c r="N200" i="6"/>
  <c r="O200" i="6" s="1"/>
  <c r="O165" i="5"/>
  <c r="N165" i="6"/>
  <c r="O165" i="6" s="1"/>
  <c r="O268" i="5"/>
  <c r="N268" i="6"/>
  <c r="O268" i="6" s="1"/>
  <c r="O205" i="5"/>
  <c r="N205" i="6"/>
  <c r="O205" i="6" s="1"/>
  <c r="O164" i="5"/>
  <c r="N164" i="6"/>
  <c r="O164" i="6" s="1"/>
  <c r="O288" i="5"/>
  <c r="N288" i="6"/>
  <c r="O288" i="6" s="1"/>
  <c r="O267" i="5"/>
  <c r="N267" i="6"/>
  <c r="O267" i="6" s="1"/>
  <c r="O317" i="5"/>
  <c r="N317" i="6"/>
  <c r="O317" i="6" s="1"/>
  <c r="O318" i="5"/>
  <c r="N318" i="6"/>
  <c r="O318" i="6" s="1"/>
  <c r="O146" i="5"/>
  <c r="N146" i="6"/>
  <c r="O146" i="6" s="1"/>
  <c r="N9" i="5"/>
  <c r="O9" i="5" s="1"/>
  <c r="J55" i="3"/>
  <c r="K55" i="3" s="1"/>
  <c r="M55" i="3" s="1"/>
  <c r="J79" i="3"/>
  <c r="K79" i="3" s="1"/>
  <c r="M79" i="3" s="1"/>
  <c r="J95" i="3"/>
  <c r="K95" i="3" s="1"/>
  <c r="M95" i="3" s="1"/>
  <c r="J111" i="3"/>
  <c r="K111" i="3" s="1"/>
  <c r="M111" i="3" s="1"/>
  <c r="J127" i="3"/>
  <c r="K127" i="3" s="1"/>
  <c r="M127" i="3" s="1"/>
  <c r="J143" i="3"/>
  <c r="K143" i="3" s="1"/>
  <c r="M143" i="3" s="1"/>
  <c r="J159" i="3"/>
  <c r="K159" i="3" s="1"/>
  <c r="M159" i="3" s="1"/>
  <c r="J175" i="3"/>
  <c r="K175" i="3" s="1"/>
  <c r="M175" i="3" s="1"/>
  <c r="J191" i="3"/>
  <c r="K191" i="3" s="1"/>
  <c r="M191" i="3" s="1"/>
  <c r="J207" i="3"/>
  <c r="K207" i="3" s="1"/>
  <c r="M207" i="3" s="1"/>
  <c r="J223" i="3"/>
  <c r="K223" i="3" s="1"/>
  <c r="M223" i="3" s="1"/>
  <c r="J239" i="3"/>
  <c r="K239" i="3" s="1"/>
  <c r="M239" i="3" s="1"/>
  <c r="J255" i="3"/>
  <c r="K255" i="3" s="1"/>
  <c r="M255" i="3" s="1"/>
  <c r="J271" i="3"/>
  <c r="K271" i="3" s="1"/>
  <c r="M271" i="3" s="1"/>
  <c r="J287" i="3"/>
  <c r="K287" i="3" s="1"/>
  <c r="M287" i="3" s="1"/>
  <c r="J303" i="3"/>
  <c r="K303" i="3" s="1"/>
  <c r="M303" i="3" s="1"/>
  <c r="J24" i="3"/>
  <c r="K24" i="3" s="1"/>
  <c r="M24" i="3" s="1"/>
  <c r="J45" i="3"/>
  <c r="K45" i="3" s="1"/>
  <c r="M45" i="3" s="1"/>
  <c r="J66" i="3"/>
  <c r="K66" i="3" s="1"/>
  <c r="M66" i="3" s="1"/>
  <c r="J88" i="3"/>
  <c r="K88" i="3" s="1"/>
  <c r="M88" i="3" s="1"/>
  <c r="J109" i="3"/>
  <c r="K109" i="3" s="1"/>
  <c r="M109" i="3" s="1"/>
  <c r="J130" i="3"/>
  <c r="K130" i="3" s="1"/>
  <c r="M130" i="3" s="1"/>
  <c r="J152" i="3"/>
  <c r="K152" i="3" s="1"/>
  <c r="M152" i="3" s="1"/>
  <c r="J173" i="3"/>
  <c r="K173" i="3" s="1"/>
  <c r="M173" i="3" s="1"/>
  <c r="J194" i="3"/>
  <c r="K194" i="3" s="1"/>
  <c r="M194" i="3" s="1"/>
  <c r="J25" i="3"/>
  <c r="K25" i="3" s="1"/>
  <c r="M25" i="3" s="1"/>
  <c r="J46" i="3"/>
  <c r="K46" i="3" s="1"/>
  <c r="M46" i="3" s="1"/>
  <c r="J68" i="3"/>
  <c r="K68" i="3" s="1"/>
  <c r="M68" i="3" s="1"/>
  <c r="J89" i="3"/>
  <c r="K89" i="3" s="1"/>
  <c r="M89" i="3" s="1"/>
  <c r="J110" i="3"/>
  <c r="K110" i="3" s="1"/>
  <c r="M110" i="3" s="1"/>
  <c r="J132" i="3"/>
  <c r="K132" i="3" s="1"/>
  <c r="M132" i="3" s="1"/>
  <c r="J153" i="3"/>
  <c r="K153" i="3" s="1"/>
  <c r="M153" i="3" s="1"/>
  <c r="J174" i="3"/>
  <c r="K174" i="3" s="1"/>
  <c r="M174" i="3" s="1"/>
  <c r="J196" i="3"/>
  <c r="K196" i="3" s="1"/>
  <c r="M196" i="3" s="1"/>
  <c r="J21" i="3"/>
  <c r="K21" i="3" s="1"/>
  <c r="M21" i="3" s="1"/>
  <c r="J42" i="3"/>
  <c r="K42" i="3" s="1"/>
  <c r="M42" i="3" s="1"/>
  <c r="J64" i="3"/>
  <c r="K64" i="3" s="1"/>
  <c r="M64" i="3" s="1"/>
  <c r="J85" i="3"/>
  <c r="K85" i="3" s="1"/>
  <c r="M85" i="3" s="1"/>
  <c r="J106" i="3"/>
  <c r="K106" i="3" s="1"/>
  <c r="M106" i="3" s="1"/>
  <c r="J128" i="3"/>
  <c r="K128" i="3" s="1"/>
  <c r="M128" i="3" s="1"/>
  <c r="J149" i="3"/>
  <c r="K149" i="3" s="1"/>
  <c r="M149" i="3" s="1"/>
  <c r="J170" i="3"/>
  <c r="K170" i="3" s="1"/>
  <c r="M170" i="3" s="1"/>
  <c r="J17" i="3"/>
  <c r="K17" i="3" s="1"/>
  <c r="M17" i="3" s="1"/>
  <c r="J38" i="3"/>
  <c r="K38" i="3" s="1"/>
  <c r="M38" i="3" s="1"/>
  <c r="J60" i="3"/>
  <c r="K60" i="3" s="1"/>
  <c r="M60" i="3" s="1"/>
  <c r="J81" i="3"/>
  <c r="K81" i="3" s="1"/>
  <c r="M81" i="3" s="1"/>
  <c r="J102" i="3"/>
  <c r="K102" i="3" s="1"/>
  <c r="M102" i="3" s="1"/>
  <c r="J124" i="3"/>
  <c r="K124" i="3" s="1"/>
  <c r="M124" i="3" s="1"/>
  <c r="J145" i="3"/>
  <c r="K145" i="3" s="1"/>
  <c r="M145" i="3" s="1"/>
  <c r="J166" i="3"/>
  <c r="K166" i="3" s="1"/>
  <c r="M166" i="3" s="1"/>
  <c r="J188" i="3"/>
  <c r="K188" i="3" s="1"/>
  <c r="M188" i="3" s="1"/>
  <c r="J209" i="3"/>
  <c r="K209" i="3" s="1"/>
  <c r="M209" i="3" s="1"/>
  <c r="J230" i="3"/>
  <c r="K230" i="3" s="1"/>
  <c r="M230" i="3" s="1"/>
  <c r="J252" i="3"/>
  <c r="K252" i="3" s="1"/>
  <c r="M252" i="3" s="1"/>
  <c r="J273" i="3"/>
  <c r="K273" i="3" s="1"/>
  <c r="M273" i="3" s="1"/>
  <c r="J217" i="3"/>
  <c r="K217" i="3" s="1"/>
  <c r="M217" i="3" s="1"/>
  <c r="J245" i="3"/>
  <c r="K245" i="3" s="1"/>
  <c r="M245" i="3" s="1"/>
  <c r="J274" i="3"/>
  <c r="K274" i="3" s="1"/>
  <c r="M274" i="3" s="1"/>
  <c r="J296" i="3"/>
  <c r="K296" i="3" s="1"/>
  <c r="M296" i="3" s="1"/>
  <c r="J315" i="3"/>
  <c r="K315" i="3" s="1"/>
  <c r="M315" i="3" s="1"/>
  <c r="J331" i="3"/>
  <c r="K331" i="3" s="1"/>
  <c r="M331" i="3" s="1"/>
  <c r="J347" i="3"/>
  <c r="K347" i="3" s="1"/>
  <c r="M347" i="3" s="1"/>
  <c r="J192" i="3"/>
  <c r="K192" i="3" s="1"/>
  <c r="M192" i="3" s="1"/>
  <c r="J226" i="3"/>
  <c r="K226" i="3" s="1"/>
  <c r="M226" i="3" s="1"/>
  <c r="J254" i="3"/>
  <c r="K254" i="3" s="1"/>
  <c r="M254" i="3" s="1"/>
  <c r="J281" i="3"/>
  <c r="K281" i="3" s="1"/>
  <c r="M281" i="3" s="1"/>
  <c r="J302" i="3"/>
  <c r="K302" i="3" s="1"/>
  <c r="M302" i="3" s="1"/>
  <c r="J320" i="3"/>
  <c r="K320" i="3" s="1"/>
  <c r="M320" i="3" s="1"/>
  <c r="J336" i="3"/>
  <c r="K336" i="3" s="1"/>
  <c r="M336" i="3" s="1"/>
  <c r="J352" i="3"/>
  <c r="K352" i="3" s="1"/>
  <c r="M352" i="3" s="1"/>
  <c r="J197" i="3"/>
  <c r="K197" i="3" s="1"/>
  <c r="M197" i="3" s="1"/>
  <c r="J228" i="3"/>
  <c r="K228" i="3" s="1"/>
  <c r="M228" i="3" s="1"/>
  <c r="J256" i="3"/>
  <c r="K256" i="3" s="1"/>
  <c r="M256" i="3" s="1"/>
  <c r="J282" i="3"/>
  <c r="K282" i="3" s="1"/>
  <c r="M282" i="3" s="1"/>
  <c r="J304" i="3"/>
  <c r="K304" i="3" s="1"/>
  <c r="M304" i="3" s="1"/>
  <c r="J321" i="3"/>
  <c r="K321" i="3" s="1"/>
  <c r="M321" i="3" s="1"/>
  <c r="J337" i="3"/>
  <c r="K337" i="3" s="1"/>
  <c r="M337" i="3" s="1"/>
  <c r="J357" i="3"/>
  <c r="K357" i="3" s="1"/>
  <c r="M357" i="3" s="1"/>
  <c r="J222" i="3"/>
  <c r="K222" i="3" s="1"/>
  <c r="M222" i="3" s="1"/>
  <c r="J250" i="3"/>
  <c r="K250" i="3" s="1"/>
  <c r="M250" i="3" s="1"/>
  <c r="J278" i="3"/>
  <c r="K278" i="3" s="1"/>
  <c r="M278" i="3" s="1"/>
  <c r="J300" i="3"/>
  <c r="K300" i="3" s="1"/>
  <c r="M300" i="3" s="1"/>
  <c r="J35" i="3"/>
  <c r="K35" i="3" s="1"/>
  <c r="M35" i="3" s="1"/>
  <c r="J67" i="3"/>
  <c r="K67" i="3" s="1"/>
  <c r="M67" i="3" s="1"/>
  <c r="J83" i="3"/>
  <c r="K83" i="3" s="1"/>
  <c r="M83" i="3" s="1"/>
  <c r="J99" i="3"/>
  <c r="K99" i="3" s="1"/>
  <c r="M99" i="3" s="1"/>
  <c r="J115" i="3"/>
  <c r="K115" i="3" s="1"/>
  <c r="M115" i="3" s="1"/>
  <c r="J131" i="3"/>
  <c r="K131" i="3" s="1"/>
  <c r="M131" i="3" s="1"/>
  <c r="J147" i="3"/>
  <c r="K147" i="3" s="1"/>
  <c r="M147" i="3" s="1"/>
  <c r="J163" i="3"/>
  <c r="K163" i="3" s="1"/>
  <c r="M163" i="3" s="1"/>
  <c r="J179" i="3"/>
  <c r="K179" i="3" s="1"/>
  <c r="M179" i="3" s="1"/>
  <c r="J195" i="3"/>
  <c r="K195" i="3" s="1"/>
  <c r="M195" i="3" s="1"/>
  <c r="J211" i="3"/>
  <c r="K211" i="3" s="1"/>
  <c r="M211" i="3" s="1"/>
  <c r="J227" i="3"/>
  <c r="K227" i="3" s="1"/>
  <c r="M227" i="3" s="1"/>
  <c r="J243" i="3"/>
  <c r="K243" i="3" s="1"/>
  <c r="M243" i="3" s="1"/>
  <c r="J259" i="3"/>
  <c r="K259" i="3" s="1"/>
  <c r="M259" i="3" s="1"/>
  <c r="J275" i="3"/>
  <c r="K275" i="3" s="1"/>
  <c r="M275" i="3" s="1"/>
  <c r="J291" i="3"/>
  <c r="K291" i="3" s="1"/>
  <c r="M291" i="3" s="1"/>
  <c r="J307" i="3"/>
  <c r="K307" i="3" s="1"/>
  <c r="M307" i="3" s="1"/>
  <c r="J29" i="3"/>
  <c r="K29" i="3" s="1"/>
  <c r="M29" i="3" s="1"/>
  <c r="J50" i="3"/>
  <c r="K50" i="3" s="1"/>
  <c r="M50" i="3" s="1"/>
  <c r="J72" i="3"/>
  <c r="K72" i="3" s="1"/>
  <c r="M72" i="3" s="1"/>
  <c r="J93" i="3"/>
  <c r="K93" i="3" s="1"/>
  <c r="M93" i="3" s="1"/>
  <c r="J114" i="3"/>
  <c r="K114" i="3" s="1"/>
  <c r="M114" i="3" s="1"/>
  <c r="J136" i="3"/>
  <c r="K136" i="3" s="1"/>
  <c r="M136" i="3" s="1"/>
  <c r="J157" i="3"/>
  <c r="K157" i="3" s="1"/>
  <c r="M157" i="3" s="1"/>
  <c r="J178" i="3"/>
  <c r="K178" i="3" s="1"/>
  <c r="M178" i="3" s="1"/>
  <c r="J9" i="3"/>
  <c r="K9" i="3" s="1"/>
  <c r="M9" i="3" s="1"/>
  <c r="J30" i="3"/>
  <c r="K30" i="3" s="1"/>
  <c r="M30" i="3" s="1"/>
  <c r="J52" i="3"/>
  <c r="K52" i="3" s="1"/>
  <c r="M52" i="3" s="1"/>
  <c r="J73" i="3"/>
  <c r="K73" i="3" s="1"/>
  <c r="M73" i="3" s="1"/>
  <c r="J94" i="3"/>
  <c r="K94" i="3" s="1"/>
  <c r="M94" i="3" s="1"/>
  <c r="J116" i="3"/>
  <c r="K116" i="3" s="1"/>
  <c r="M116" i="3" s="1"/>
  <c r="J137" i="3"/>
  <c r="K137" i="3" s="1"/>
  <c r="M137" i="3" s="1"/>
  <c r="J158" i="3"/>
  <c r="K158" i="3" s="1"/>
  <c r="M158" i="3" s="1"/>
  <c r="J180" i="3"/>
  <c r="K180" i="3" s="1"/>
  <c r="M180" i="3" s="1"/>
  <c r="J201" i="3"/>
  <c r="K201" i="3" s="1"/>
  <c r="M201" i="3" s="1"/>
  <c r="J26" i="3"/>
  <c r="K26" i="3" s="1"/>
  <c r="M26" i="3" s="1"/>
  <c r="J48" i="3"/>
  <c r="K48" i="3" s="1"/>
  <c r="M48" i="3" s="1"/>
  <c r="J69" i="3"/>
  <c r="K69" i="3" s="1"/>
  <c r="M69" i="3" s="1"/>
  <c r="J90" i="3"/>
  <c r="K90" i="3" s="1"/>
  <c r="M90" i="3" s="1"/>
  <c r="J112" i="3"/>
  <c r="K112" i="3" s="1"/>
  <c r="M112" i="3" s="1"/>
  <c r="J133" i="3"/>
  <c r="K133" i="3" s="1"/>
  <c r="M133" i="3" s="1"/>
  <c r="J154" i="3"/>
  <c r="K154" i="3" s="1"/>
  <c r="M154" i="3" s="1"/>
  <c r="J176" i="3"/>
  <c r="K176" i="3" s="1"/>
  <c r="M176" i="3" s="1"/>
  <c r="J22" i="3"/>
  <c r="K22" i="3" s="1"/>
  <c r="M22" i="3" s="1"/>
  <c r="J44" i="3"/>
  <c r="K44" i="3" s="1"/>
  <c r="M44" i="3" s="1"/>
  <c r="J65" i="3"/>
  <c r="K65" i="3" s="1"/>
  <c r="M65" i="3" s="1"/>
  <c r="J86" i="3"/>
  <c r="K86" i="3" s="1"/>
  <c r="M86" i="3" s="1"/>
  <c r="J108" i="3"/>
  <c r="K108" i="3" s="1"/>
  <c r="M108" i="3" s="1"/>
  <c r="J129" i="3"/>
  <c r="K129" i="3" s="1"/>
  <c r="M129" i="3" s="1"/>
  <c r="J150" i="3"/>
  <c r="K150" i="3" s="1"/>
  <c r="M150" i="3" s="1"/>
  <c r="J172" i="3"/>
  <c r="K172" i="3" s="1"/>
  <c r="M172" i="3" s="1"/>
  <c r="J193" i="3"/>
  <c r="K193" i="3" s="1"/>
  <c r="M193" i="3" s="1"/>
  <c r="J214" i="3"/>
  <c r="K214" i="3" s="1"/>
  <c r="M214" i="3" s="1"/>
  <c r="J236" i="3"/>
  <c r="K236" i="3" s="1"/>
  <c r="M236" i="3" s="1"/>
  <c r="J257" i="3"/>
  <c r="K257" i="3" s="1"/>
  <c r="M257" i="3" s="1"/>
  <c r="J186" i="3"/>
  <c r="K186" i="3" s="1"/>
  <c r="M186" i="3" s="1"/>
  <c r="J224" i="3"/>
  <c r="K224" i="3" s="1"/>
  <c r="M224" i="3" s="1"/>
  <c r="J253" i="3"/>
  <c r="K253" i="3" s="1"/>
  <c r="M253" i="3" s="1"/>
  <c r="J280" i="3"/>
  <c r="K280" i="3" s="1"/>
  <c r="M280" i="3" s="1"/>
  <c r="J301" i="3"/>
  <c r="K301" i="3" s="1"/>
  <c r="M301" i="3" s="1"/>
  <c r="J319" i="3"/>
  <c r="K319" i="3" s="1"/>
  <c r="M319" i="3" s="1"/>
  <c r="J335" i="3"/>
  <c r="K335" i="3" s="1"/>
  <c r="M335" i="3" s="1"/>
  <c r="J355" i="3"/>
  <c r="K355" i="3" s="1"/>
  <c r="M355" i="3" s="1"/>
  <c r="J205" i="3"/>
  <c r="K205" i="3" s="1"/>
  <c r="M205" i="3" s="1"/>
  <c r="J233" i="3"/>
  <c r="K233" i="3" s="1"/>
  <c r="M233" i="3" s="1"/>
  <c r="J261" i="3"/>
  <c r="K261" i="3" s="1"/>
  <c r="M261" i="3" s="1"/>
  <c r="J286" i="3"/>
  <c r="K286" i="3" s="1"/>
  <c r="M286" i="3" s="1"/>
  <c r="J308" i="3"/>
  <c r="K308" i="3" s="1"/>
  <c r="M308" i="3" s="1"/>
  <c r="J324" i="3"/>
  <c r="K324" i="3" s="1"/>
  <c r="M324" i="3" s="1"/>
  <c r="J340" i="3"/>
  <c r="K340" i="3" s="1"/>
  <c r="M340" i="3" s="1"/>
  <c r="J356" i="3"/>
  <c r="K356" i="3" s="1"/>
  <c r="M356" i="3" s="1"/>
  <c r="J206" i="3"/>
  <c r="K206" i="3" s="1"/>
  <c r="M206" i="3" s="1"/>
  <c r="J234" i="3"/>
  <c r="K234" i="3" s="1"/>
  <c r="M234" i="3" s="1"/>
  <c r="J264" i="3"/>
  <c r="K264" i="3" s="1"/>
  <c r="M264" i="3" s="1"/>
  <c r="J288" i="3"/>
  <c r="K288" i="3" s="1"/>
  <c r="M288" i="3" s="1"/>
  <c r="J309" i="3"/>
  <c r="K309" i="3" s="1"/>
  <c r="M309" i="3" s="1"/>
  <c r="J325" i="3"/>
  <c r="K325" i="3" s="1"/>
  <c r="M325" i="3" s="1"/>
  <c r="J341" i="3"/>
  <c r="K341" i="3" s="1"/>
  <c r="M341" i="3" s="1"/>
  <c r="J200" i="3"/>
  <c r="K200" i="3" s="1"/>
  <c r="M200" i="3" s="1"/>
  <c r="J229" i="3"/>
  <c r="K229" i="3" s="1"/>
  <c r="M229" i="3" s="1"/>
  <c r="J258" i="3"/>
  <c r="K258" i="3" s="1"/>
  <c r="M258" i="3" s="1"/>
  <c r="J284" i="3"/>
  <c r="K284" i="3" s="1"/>
  <c r="M284" i="3" s="1"/>
  <c r="J305" i="3"/>
  <c r="K305" i="3" s="1"/>
  <c r="M305" i="3" s="1"/>
  <c r="J322" i="3"/>
  <c r="K322" i="3" s="1"/>
  <c r="M322" i="3" s="1"/>
  <c r="J338" i="3"/>
  <c r="K338" i="3" s="1"/>
  <c r="M338" i="3" s="1"/>
  <c r="J75" i="3"/>
  <c r="K75" i="3" s="1"/>
  <c r="M75" i="3" s="1"/>
  <c r="J107" i="3"/>
  <c r="K107" i="3" s="1"/>
  <c r="M107" i="3" s="1"/>
  <c r="J139" i="3"/>
  <c r="K139" i="3" s="1"/>
  <c r="M139" i="3" s="1"/>
  <c r="J171" i="3"/>
  <c r="K171" i="3" s="1"/>
  <c r="M171" i="3" s="1"/>
  <c r="J203" i="3"/>
  <c r="K203" i="3" s="1"/>
  <c r="M203" i="3" s="1"/>
  <c r="J235" i="3"/>
  <c r="K235" i="3" s="1"/>
  <c r="M235" i="3" s="1"/>
  <c r="J267" i="3"/>
  <c r="K267" i="3" s="1"/>
  <c r="M267" i="3" s="1"/>
  <c r="J299" i="3"/>
  <c r="K299" i="3" s="1"/>
  <c r="M299" i="3" s="1"/>
  <c r="J40" i="3"/>
  <c r="K40" i="3" s="1"/>
  <c r="M40" i="3" s="1"/>
  <c r="J82" i="3"/>
  <c r="K82" i="3" s="1"/>
  <c r="M82" i="3" s="1"/>
  <c r="J125" i="3"/>
  <c r="K125" i="3" s="1"/>
  <c r="M125" i="3" s="1"/>
  <c r="J168" i="3"/>
  <c r="K168" i="3" s="1"/>
  <c r="M168" i="3" s="1"/>
  <c r="J20" i="3"/>
  <c r="K20" i="3" s="1"/>
  <c r="M20" i="3" s="1"/>
  <c r="J62" i="3"/>
  <c r="K62" i="3" s="1"/>
  <c r="M62" i="3" s="1"/>
  <c r="J105" i="3"/>
  <c r="K105" i="3" s="1"/>
  <c r="M105" i="3" s="1"/>
  <c r="J148" i="3"/>
  <c r="K148" i="3" s="1"/>
  <c r="M148" i="3" s="1"/>
  <c r="J190" i="3"/>
  <c r="K190" i="3" s="1"/>
  <c r="M190" i="3" s="1"/>
  <c r="J37" i="3"/>
  <c r="K37" i="3" s="1"/>
  <c r="M37" i="3" s="1"/>
  <c r="J80" i="3"/>
  <c r="K80" i="3" s="1"/>
  <c r="M80" i="3" s="1"/>
  <c r="J122" i="3"/>
  <c r="K122" i="3" s="1"/>
  <c r="M122" i="3" s="1"/>
  <c r="J165" i="3"/>
  <c r="K165" i="3" s="1"/>
  <c r="M165" i="3" s="1"/>
  <c r="J33" i="3"/>
  <c r="K33" i="3" s="1"/>
  <c r="M33" i="3" s="1"/>
  <c r="J76" i="3"/>
  <c r="K76" i="3" s="1"/>
  <c r="M76" i="3" s="1"/>
  <c r="J118" i="3"/>
  <c r="K118" i="3" s="1"/>
  <c r="M118" i="3" s="1"/>
  <c r="J161" i="3"/>
  <c r="K161" i="3" s="1"/>
  <c r="M161" i="3" s="1"/>
  <c r="J204" i="3"/>
  <c r="K204" i="3" s="1"/>
  <c r="M204" i="3" s="1"/>
  <c r="J246" i="3"/>
  <c r="K246" i="3" s="1"/>
  <c r="M246" i="3" s="1"/>
  <c r="J210" i="3"/>
  <c r="K210" i="3" s="1"/>
  <c r="M210" i="3" s="1"/>
  <c r="J266" i="3"/>
  <c r="K266" i="3" s="1"/>
  <c r="M266" i="3" s="1"/>
  <c r="J311" i="3"/>
  <c r="K311" i="3" s="1"/>
  <c r="M311" i="3" s="1"/>
  <c r="J343" i="3"/>
  <c r="K343" i="3" s="1"/>
  <c r="M343" i="3" s="1"/>
  <c r="J218" i="3"/>
  <c r="K218" i="3" s="1"/>
  <c r="M218" i="3" s="1"/>
  <c r="J276" i="3"/>
  <c r="K276" i="3" s="1"/>
  <c r="M276" i="3" s="1"/>
  <c r="J316" i="3"/>
  <c r="K316" i="3" s="1"/>
  <c r="M316" i="3" s="1"/>
  <c r="J348" i="3"/>
  <c r="K348" i="3" s="1"/>
  <c r="M348" i="3" s="1"/>
  <c r="J221" i="3"/>
  <c r="K221" i="3" s="1"/>
  <c r="M221" i="3" s="1"/>
  <c r="J277" i="3"/>
  <c r="K277" i="3" s="1"/>
  <c r="M277" i="3" s="1"/>
  <c r="J317" i="3"/>
  <c r="K317" i="3" s="1"/>
  <c r="M317" i="3" s="1"/>
  <c r="J349" i="3"/>
  <c r="K349" i="3" s="1"/>
  <c r="M349" i="3" s="1"/>
  <c r="J244" i="3"/>
  <c r="K244" i="3" s="1"/>
  <c r="M244" i="3" s="1"/>
  <c r="J294" i="3"/>
  <c r="K294" i="3" s="1"/>
  <c r="M294" i="3" s="1"/>
  <c r="J326" i="3"/>
  <c r="K326" i="3" s="1"/>
  <c r="M326" i="3" s="1"/>
  <c r="J346" i="3"/>
  <c r="K346" i="3" s="1"/>
  <c r="M346" i="3" s="1"/>
  <c r="J362" i="3"/>
  <c r="K362" i="3" s="1"/>
  <c r="M362" i="3" s="1"/>
  <c r="J39" i="3"/>
  <c r="K39" i="3" s="1"/>
  <c r="M39" i="3" s="1"/>
  <c r="J87" i="3"/>
  <c r="K87" i="3" s="1"/>
  <c r="M87" i="3" s="1"/>
  <c r="J119" i="3"/>
  <c r="K119" i="3" s="1"/>
  <c r="M119" i="3" s="1"/>
  <c r="J151" i="3"/>
  <c r="K151" i="3" s="1"/>
  <c r="M151" i="3" s="1"/>
  <c r="J183" i="3"/>
  <c r="K183" i="3" s="1"/>
  <c r="M183" i="3" s="1"/>
  <c r="J215" i="3"/>
  <c r="K215" i="3" s="1"/>
  <c r="M215" i="3" s="1"/>
  <c r="J247" i="3"/>
  <c r="K247" i="3" s="1"/>
  <c r="M247" i="3" s="1"/>
  <c r="J279" i="3"/>
  <c r="K279" i="3" s="1"/>
  <c r="M279" i="3" s="1"/>
  <c r="J13" i="3"/>
  <c r="K13" i="3" s="1"/>
  <c r="M13" i="3" s="1"/>
  <c r="J56" i="3"/>
  <c r="K56" i="3" s="1"/>
  <c r="M56" i="3" s="1"/>
  <c r="J98" i="3"/>
  <c r="K98" i="3" s="1"/>
  <c r="M98" i="3" s="1"/>
  <c r="J141" i="3"/>
  <c r="K141" i="3" s="1"/>
  <c r="M141" i="3" s="1"/>
  <c r="J184" i="3"/>
  <c r="K184" i="3" s="1"/>
  <c r="M184" i="3" s="1"/>
  <c r="J36" i="3"/>
  <c r="K36" i="3" s="1"/>
  <c r="M36" i="3" s="1"/>
  <c r="J78" i="3"/>
  <c r="K78" i="3" s="1"/>
  <c r="M78" i="3" s="1"/>
  <c r="J121" i="3"/>
  <c r="K121" i="3" s="1"/>
  <c r="M121" i="3" s="1"/>
  <c r="J164" i="3"/>
  <c r="K164" i="3" s="1"/>
  <c r="M164" i="3" s="1"/>
  <c r="J10" i="3"/>
  <c r="K10" i="3" s="1"/>
  <c r="M10" i="3" s="1"/>
  <c r="J53" i="3"/>
  <c r="K53" i="3" s="1"/>
  <c r="M53" i="3" s="1"/>
  <c r="J96" i="3"/>
  <c r="K96" i="3" s="1"/>
  <c r="M96" i="3" s="1"/>
  <c r="J138" i="3"/>
  <c r="K138" i="3" s="1"/>
  <c r="M138" i="3" s="1"/>
  <c r="J181" i="3"/>
  <c r="K181" i="3" s="1"/>
  <c r="M181" i="3" s="1"/>
  <c r="J49" i="3"/>
  <c r="K49" i="3" s="1"/>
  <c r="M49" i="3" s="1"/>
  <c r="J92" i="3"/>
  <c r="K92" i="3" s="1"/>
  <c r="M92" i="3" s="1"/>
  <c r="J134" i="3"/>
  <c r="K134" i="3" s="1"/>
  <c r="M134" i="3" s="1"/>
  <c r="J177" i="3"/>
  <c r="K177" i="3" s="1"/>
  <c r="M177" i="3" s="1"/>
  <c r="J220" i="3"/>
  <c r="K220" i="3" s="1"/>
  <c r="M220" i="3" s="1"/>
  <c r="J262" i="3"/>
  <c r="K262" i="3" s="1"/>
  <c r="M262" i="3" s="1"/>
  <c r="J232" i="3"/>
  <c r="K232" i="3" s="1"/>
  <c r="M232" i="3" s="1"/>
  <c r="J285" i="3"/>
  <c r="K285" i="3" s="1"/>
  <c r="M285" i="3" s="1"/>
  <c r="J323" i="3"/>
  <c r="K323" i="3" s="1"/>
  <c r="M323" i="3" s="1"/>
  <c r="J363" i="3"/>
  <c r="K363" i="3" s="1"/>
  <c r="M363" i="3" s="1"/>
  <c r="J240" i="3"/>
  <c r="K240" i="3" s="1"/>
  <c r="M240" i="3" s="1"/>
  <c r="J292" i="3"/>
  <c r="K292" i="3" s="1"/>
  <c r="M292" i="3" s="1"/>
  <c r="J328" i="3"/>
  <c r="K328" i="3" s="1"/>
  <c r="M328" i="3" s="1"/>
  <c r="J360" i="3"/>
  <c r="K360" i="3" s="1"/>
  <c r="M360" i="3" s="1"/>
  <c r="J242" i="3"/>
  <c r="K242" i="3" s="1"/>
  <c r="M242" i="3" s="1"/>
  <c r="J293" i="3"/>
  <c r="K293" i="3" s="1"/>
  <c r="M293" i="3" s="1"/>
  <c r="J329" i="3"/>
  <c r="K329" i="3" s="1"/>
  <c r="M329" i="3" s="1"/>
  <c r="J208" i="3"/>
  <c r="K208" i="3" s="1"/>
  <c r="M208" i="3" s="1"/>
  <c r="J265" i="3"/>
  <c r="K265" i="3" s="1"/>
  <c r="M265" i="3" s="1"/>
  <c r="J103" i="3"/>
  <c r="K103" i="3" s="1"/>
  <c r="M103" i="3" s="1"/>
  <c r="J167" i="3"/>
  <c r="K167" i="3" s="1"/>
  <c r="M167" i="3" s="1"/>
  <c r="J231" i="3"/>
  <c r="K231" i="3" s="1"/>
  <c r="M231" i="3" s="1"/>
  <c r="J295" i="3"/>
  <c r="K295" i="3" s="1"/>
  <c r="M295" i="3" s="1"/>
  <c r="J77" i="3"/>
  <c r="K77" i="3" s="1"/>
  <c r="M77" i="3" s="1"/>
  <c r="J162" i="3"/>
  <c r="K162" i="3" s="1"/>
  <c r="M162" i="3" s="1"/>
  <c r="J57" i="3"/>
  <c r="K57" i="3" s="1"/>
  <c r="M57" i="3" s="1"/>
  <c r="J142" i="3"/>
  <c r="K142" i="3" s="1"/>
  <c r="M142" i="3" s="1"/>
  <c r="J32" i="3"/>
  <c r="K32" i="3" s="1"/>
  <c r="M32" i="3" s="1"/>
  <c r="J117" i="3"/>
  <c r="K117" i="3" s="1"/>
  <c r="M117" i="3" s="1"/>
  <c r="J28" i="3"/>
  <c r="K28" i="3" s="1"/>
  <c r="M28" i="3" s="1"/>
  <c r="J113" i="3"/>
  <c r="K113" i="3" s="1"/>
  <c r="M113" i="3" s="1"/>
  <c r="J198" i="3"/>
  <c r="K198" i="3" s="1"/>
  <c r="M198" i="3" s="1"/>
  <c r="J202" i="3"/>
  <c r="K202" i="3" s="1"/>
  <c r="M202" i="3" s="1"/>
  <c r="J306" i="3"/>
  <c r="K306" i="3" s="1"/>
  <c r="M306" i="3" s="1"/>
  <c r="J212" i="3"/>
  <c r="K212" i="3" s="1"/>
  <c r="M212" i="3" s="1"/>
  <c r="J312" i="3"/>
  <c r="K312" i="3" s="1"/>
  <c r="M312" i="3" s="1"/>
  <c r="J213" i="3"/>
  <c r="K213" i="3" s="1"/>
  <c r="M213" i="3" s="1"/>
  <c r="J313" i="3"/>
  <c r="K313" i="3" s="1"/>
  <c r="M313" i="3" s="1"/>
  <c r="J237" i="3"/>
  <c r="K237" i="3" s="1"/>
  <c r="M237" i="3" s="1"/>
  <c r="J314" i="3"/>
  <c r="K314" i="3" s="1"/>
  <c r="M314" i="3" s="1"/>
  <c r="J342" i="3"/>
  <c r="K342" i="3" s="1"/>
  <c r="M342" i="3" s="1"/>
  <c r="J351" i="3"/>
  <c r="K351" i="3" s="1"/>
  <c r="M351" i="3" s="1"/>
  <c r="J248" i="3"/>
  <c r="K248" i="3" s="1"/>
  <c r="M248" i="3" s="1"/>
  <c r="J249" i="3"/>
  <c r="K249" i="3" s="1"/>
  <c r="M249" i="3" s="1"/>
  <c r="J333" i="3"/>
  <c r="K333" i="3" s="1"/>
  <c r="M333" i="3" s="1"/>
  <c r="J272" i="3"/>
  <c r="K272" i="3" s="1"/>
  <c r="M272" i="3" s="1"/>
  <c r="J350" i="3"/>
  <c r="K350" i="3" s="1"/>
  <c r="M350" i="3" s="1"/>
  <c r="J359" i="3"/>
  <c r="K359" i="3" s="1"/>
  <c r="M359" i="3" s="1"/>
  <c r="J71" i="3"/>
  <c r="K71" i="3" s="1"/>
  <c r="M71" i="3" s="1"/>
  <c r="J135" i="3"/>
  <c r="K135" i="3" s="1"/>
  <c r="M135" i="3" s="1"/>
  <c r="J263" i="3"/>
  <c r="K263" i="3" s="1"/>
  <c r="M263" i="3" s="1"/>
  <c r="J34" i="3"/>
  <c r="K34" i="3" s="1"/>
  <c r="M34" i="3" s="1"/>
  <c r="J14" i="3"/>
  <c r="K14" i="3" s="1"/>
  <c r="M14" i="3" s="1"/>
  <c r="J185" i="3"/>
  <c r="K185" i="3" s="1"/>
  <c r="M185" i="3" s="1"/>
  <c r="J160" i="3"/>
  <c r="K160" i="3" s="1"/>
  <c r="M160" i="3" s="1"/>
  <c r="J156" i="3"/>
  <c r="K156" i="3" s="1"/>
  <c r="M156" i="3" s="1"/>
  <c r="J260" i="3"/>
  <c r="K260" i="3" s="1"/>
  <c r="M260" i="3" s="1"/>
  <c r="J269" i="3"/>
  <c r="K269" i="3" s="1"/>
  <c r="M269" i="3" s="1"/>
  <c r="J270" i="3"/>
  <c r="K270" i="3" s="1"/>
  <c r="M270" i="3" s="1"/>
  <c r="J289" i="3"/>
  <c r="K289" i="3" s="1"/>
  <c r="M289" i="3" s="1"/>
  <c r="J354" i="3"/>
  <c r="K354" i="3" s="1"/>
  <c r="M354" i="3" s="1"/>
  <c r="J91" i="3"/>
  <c r="K91" i="3" s="1"/>
  <c r="M91" i="3" s="1"/>
  <c r="J155" i="3"/>
  <c r="K155" i="3" s="1"/>
  <c r="M155" i="3" s="1"/>
  <c r="J219" i="3"/>
  <c r="K219" i="3" s="1"/>
  <c r="M219" i="3" s="1"/>
  <c r="J61" i="3"/>
  <c r="K61" i="3" s="1"/>
  <c r="M61" i="3" s="1"/>
  <c r="J146" i="3"/>
  <c r="K146" i="3" s="1"/>
  <c r="M146" i="3" s="1"/>
  <c r="J126" i="3"/>
  <c r="K126" i="3" s="1"/>
  <c r="M126" i="3" s="1"/>
  <c r="J101" i="3"/>
  <c r="K101" i="3" s="1"/>
  <c r="M101" i="3" s="1"/>
  <c r="J97" i="3"/>
  <c r="K97" i="3" s="1"/>
  <c r="M97" i="3" s="1"/>
  <c r="J268" i="3"/>
  <c r="K268" i="3" s="1"/>
  <c r="M268" i="3" s="1"/>
  <c r="J361" i="3"/>
  <c r="K361" i="3" s="1"/>
  <c r="M361" i="3" s="1"/>
  <c r="J297" i="3"/>
  <c r="K297" i="3" s="1"/>
  <c r="M297" i="3" s="1"/>
  <c r="J298" i="3"/>
  <c r="K298" i="3" s="1"/>
  <c r="M298" i="3" s="1"/>
  <c r="J216" i="3"/>
  <c r="K216" i="3" s="1"/>
  <c r="M216" i="3" s="1"/>
  <c r="J334" i="3"/>
  <c r="K334" i="3" s="1"/>
  <c r="M334" i="3" s="1"/>
  <c r="J51" i="3"/>
  <c r="K51" i="3" s="1"/>
  <c r="M51" i="3" s="1"/>
  <c r="J123" i="3"/>
  <c r="K123" i="3" s="1"/>
  <c r="M123" i="3" s="1"/>
  <c r="J187" i="3"/>
  <c r="K187" i="3" s="1"/>
  <c r="M187" i="3" s="1"/>
  <c r="J251" i="3"/>
  <c r="K251" i="3" s="1"/>
  <c r="M251" i="3" s="1"/>
  <c r="J18" i="3"/>
  <c r="K18" i="3" s="1"/>
  <c r="M18" i="3" s="1"/>
  <c r="J104" i="3"/>
  <c r="K104" i="3" s="1"/>
  <c r="M104" i="3" s="1"/>
  <c r="J189" i="3"/>
  <c r="K189" i="3" s="1"/>
  <c r="M189" i="3" s="1"/>
  <c r="J84" i="3"/>
  <c r="K84" i="3" s="1"/>
  <c r="M84" i="3" s="1"/>
  <c r="J169" i="3"/>
  <c r="K169" i="3" s="1"/>
  <c r="M169" i="3" s="1"/>
  <c r="J58" i="3"/>
  <c r="K58" i="3" s="1"/>
  <c r="M58" i="3" s="1"/>
  <c r="J144" i="3"/>
  <c r="K144" i="3" s="1"/>
  <c r="M144" i="3" s="1"/>
  <c r="J54" i="3"/>
  <c r="K54" i="3" s="1"/>
  <c r="M54" i="3" s="1"/>
  <c r="J140" i="3"/>
  <c r="K140" i="3" s="1"/>
  <c r="M140" i="3" s="1"/>
  <c r="J225" i="3"/>
  <c r="K225" i="3" s="1"/>
  <c r="M225" i="3" s="1"/>
  <c r="J238" i="3"/>
  <c r="K238" i="3" s="1"/>
  <c r="M238" i="3" s="1"/>
  <c r="J327" i="3"/>
  <c r="K327" i="3" s="1"/>
  <c r="M327" i="3" s="1"/>
  <c r="J332" i="3"/>
  <c r="K332" i="3" s="1"/>
  <c r="M332" i="3" s="1"/>
  <c r="J318" i="3"/>
  <c r="K318" i="3" s="1"/>
  <c r="M318" i="3" s="1"/>
  <c r="J199" i="3"/>
  <c r="K199" i="3" s="1"/>
  <c r="M199" i="3" s="1"/>
  <c r="J120" i="3"/>
  <c r="K120" i="3" s="1"/>
  <c r="M120" i="3" s="1"/>
  <c r="J100" i="3"/>
  <c r="K100" i="3" s="1"/>
  <c r="M100" i="3" s="1"/>
  <c r="J74" i="3"/>
  <c r="K74" i="3" s="1"/>
  <c r="M74" i="3" s="1"/>
  <c r="J70" i="3"/>
  <c r="K70" i="3" s="1"/>
  <c r="M70" i="3" s="1"/>
  <c r="J241" i="3"/>
  <c r="K241" i="3" s="1"/>
  <c r="M241" i="3" s="1"/>
  <c r="J339" i="3"/>
  <c r="K339" i="3" s="1"/>
  <c r="M339" i="3" s="1"/>
  <c r="J344" i="3"/>
  <c r="K344" i="3" s="1"/>
  <c r="M344" i="3" s="1"/>
  <c r="J345" i="3"/>
  <c r="K345" i="3" s="1"/>
  <c r="M345" i="3" s="1"/>
  <c r="J330" i="3"/>
  <c r="K330" i="3" s="1"/>
  <c r="M330" i="3" s="1"/>
  <c r="J353" i="3"/>
  <c r="K353" i="3" s="1"/>
  <c r="M353" i="3" s="1"/>
  <c r="J283" i="3"/>
  <c r="K283" i="3" s="1"/>
  <c r="M283" i="3" s="1"/>
  <c r="J41" i="3"/>
  <c r="K41" i="3" s="1"/>
  <c r="M41" i="3" s="1"/>
  <c r="J16" i="3"/>
  <c r="K16" i="3" s="1"/>
  <c r="M16" i="3" s="1"/>
  <c r="J12" i="3"/>
  <c r="K12" i="3" s="1"/>
  <c r="M12" i="3" s="1"/>
  <c r="J182" i="3"/>
  <c r="K182" i="3" s="1"/>
  <c r="M182" i="3" s="1"/>
  <c r="J290" i="3"/>
  <c r="K290" i="3" s="1"/>
  <c r="M290" i="3" s="1"/>
  <c r="J8" i="3"/>
  <c r="J310" i="3"/>
  <c r="K310" i="3" s="1"/>
  <c r="M310" i="3" s="1"/>
  <c r="J358" i="3"/>
  <c r="K358" i="3" s="1"/>
  <c r="M358" i="3" s="1"/>
  <c r="J31" i="3"/>
  <c r="K31" i="3" s="1"/>
  <c r="M31" i="3" s="1"/>
  <c r="J23" i="3"/>
  <c r="K23" i="3" s="1"/>
  <c r="M23" i="3" s="1"/>
  <c r="J11" i="3"/>
  <c r="K11" i="3" s="1"/>
  <c r="M11" i="3" s="1"/>
  <c r="N13" i="2"/>
  <c r="N8" i="10"/>
  <c r="O15" i="4" l="1"/>
  <c r="O27" i="4"/>
  <c r="O47" i="4"/>
  <c r="M366" i="4"/>
  <c r="O364" i="4"/>
  <c r="N364" i="5"/>
  <c r="M366" i="10"/>
  <c r="O362" i="10"/>
  <c r="O354" i="10"/>
  <c r="O346" i="10"/>
  <c r="O340" i="10"/>
  <c r="O331" i="10"/>
  <c r="O323" i="10"/>
  <c r="O312" i="10"/>
  <c r="O332" i="10"/>
  <c r="O263" i="10"/>
  <c r="O169" i="10"/>
  <c r="O84" i="10"/>
  <c r="O357" i="10"/>
  <c r="O349" i="10"/>
  <c r="O339" i="10"/>
  <c r="O324" i="10"/>
  <c r="O314" i="10"/>
  <c r="O257" i="10"/>
  <c r="O220" i="10"/>
  <c r="O113" i="10"/>
  <c r="O255" i="10"/>
  <c r="O302" i="10"/>
  <c r="O285" i="10"/>
  <c r="O247" i="10"/>
  <c r="O208" i="10"/>
  <c r="O179" i="10"/>
  <c r="O123" i="10"/>
  <c r="O301" i="10"/>
  <c r="O287" i="10"/>
  <c r="O265" i="10"/>
  <c r="O204" i="10"/>
  <c r="O146" i="10"/>
  <c r="O315" i="10"/>
  <c r="O298" i="10"/>
  <c r="O290" i="10"/>
  <c r="O282" i="10"/>
  <c r="O276" i="10"/>
  <c r="O261" i="10"/>
  <c r="O249" i="10"/>
  <c r="O236" i="10"/>
  <c r="O218" i="10"/>
  <c r="O203" i="10"/>
  <c r="O186" i="10"/>
  <c r="O165" i="10"/>
  <c r="O137" i="10"/>
  <c r="O86" i="10"/>
  <c r="O268" i="10"/>
  <c r="O245" i="10"/>
  <c r="O230" i="10"/>
  <c r="O195" i="10"/>
  <c r="O151" i="10"/>
  <c r="O134" i="10"/>
  <c r="O96" i="10"/>
  <c r="O131" i="10"/>
  <c r="O82" i="10"/>
  <c r="O248" i="10"/>
  <c r="O225" i="10"/>
  <c r="O217" i="10"/>
  <c r="O209" i="10"/>
  <c r="O184" i="10"/>
  <c r="O172" i="10"/>
  <c r="O152" i="10"/>
  <c r="O140" i="10"/>
  <c r="O122" i="10"/>
  <c r="O35" i="10"/>
  <c r="O27" i="10"/>
  <c r="O19" i="10"/>
  <c r="O170" i="10"/>
  <c r="O155" i="10"/>
  <c r="O138" i="10"/>
  <c r="O119" i="10"/>
  <c r="O107" i="10"/>
  <c r="O118" i="10"/>
  <c r="O101" i="10"/>
  <c r="O76" i="10"/>
  <c r="O66" i="10"/>
  <c r="O50" i="10"/>
  <c r="O42" i="10"/>
  <c r="O97" i="10"/>
  <c r="O89" i="10"/>
  <c r="O64" i="10"/>
  <c r="O32" i="10"/>
  <c r="O24" i="10"/>
  <c r="O16" i="10"/>
  <c r="O100" i="10"/>
  <c r="O77" i="10"/>
  <c r="O68" i="10"/>
  <c r="O53" i="10"/>
  <c r="O45" i="10"/>
  <c r="O37" i="10"/>
  <c r="O360" i="10"/>
  <c r="O352" i="10"/>
  <c r="O344" i="10"/>
  <c r="O338" i="10"/>
  <c r="O329" i="10"/>
  <c r="O321" i="10"/>
  <c r="O308" i="10"/>
  <c r="O305" i="10"/>
  <c r="O216" i="10"/>
  <c r="O168" i="10"/>
  <c r="O363" i="10"/>
  <c r="O355" i="10"/>
  <c r="O347" i="10"/>
  <c r="O330" i="10"/>
  <c r="O322" i="10"/>
  <c r="O310" i="10"/>
  <c r="O242" i="10"/>
  <c r="O188" i="10"/>
  <c r="O335" i="10"/>
  <c r="O224" i="10"/>
  <c r="O297" i="10"/>
  <c r="O281" i="10"/>
  <c r="O244" i="10"/>
  <c r="O200" i="10"/>
  <c r="O178" i="10"/>
  <c r="O309" i="10"/>
  <c r="O299" i="10"/>
  <c r="O283" i="10"/>
  <c r="O260" i="10"/>
  <c r="O197" i="10"/>
  <c r="O145" i="10"/>
  <c r="O313" i="10"/>
  <c r="O296" i="10"/>
  <c r="O288" i="10"/>
  <c r="O280" i="10"/>
  <c r="O274" i="10"/>
  <c r="O259" i="10"/>
  <c r="O243" i="10"/>
  <c r="O231" i="10"/>
  <c r="O214" i="10"/>
  <c r="O198" i="10"/>
  <c r="O182" i="10"/>
  <c r="O163" i="10"/>
  <c r="O121" i="10"/>
  <c r="O60" i="10"/>
  <c r="O266" i="10"/>
  <c r="O240" i="10"/>
  <c r="O213" i="10"/>
  <c r="O171" i="10"/>
  <c r="O148" i="10"/>
  <c r="O128" i="10"/>
  <c r="O88" i="10"/>
  <c r="O126" i="10"/>
  <c r="O65" i="10"/>
  <c r="O246" i="10"/>
  <c r="O222" i="10"/>
  <c r="O215" i="10"/>
  <c r="O193" i="10"/>
  <c r="O181" i="10"/>
  <c r="O161" i="10"/>
  <c r="O149" i="10"/>
  <c r="O129" i="10"/>
  <c r="O115" i="10"/>
  <c r="O33" i="10"/>
  <c r="O25" i="10"/>
  <c r="O17" i="10"/>
  <c r="O167" i="10"/>
  <c r="O153" i="10"/>
  <c r="O135" i="10"/>
  <c r="O117" i="10"/>
  <c r="O102" i="10"/>
  <c r="O111" i="10"/>
  <c r="O99" i="10"/>
  <c r="O73" i="10"/>
  <c r="O56" i="10"/>
  <c r="O48" i="10"/>
  <c r="O40" i="10"/>
  <c r="O95" i="10"/>
  <c r="O85" i="10"/>
  <c r="O61" i="10"/>
  <c r="O30" i="10"/>
  <c r="O22" i="10"/>
  <c r="O13" i="10"/>
  <c r="O98" i="10"/>
  <c r="O74" i="10"/>
  <c r="O62" i="10"/>
  <c r="O51" i="10"/>
  <c r="O43" i="10"/>
  <c r="O14" i="10"/>
  <c r="O358" i="10"/>
  <c r="O350" i="10"/>
  <c r="O342" i="10"/>
  <c r="O337" i="10"/>
  <c r="O327" i="10"/>
  <c r="O319" i="10"/>
  <c r="O177" i="10"/>
  <c r="O303" i="10"/>
  <c r="O202" i="10"/>
  <c r="O160" i="10"/>
  <c r="O361" i="10"/>
  <c r="O353" i="10"/>
  <c r="O345" i="10"/>
  <c r="O328" i="10"/>
  <c r="O320" i="10"/>
  <c r="O267" i="10"/>
  <c r="O235" i="10"/>
  <c r="O187" i="10"/>
  <c r="O333" i="10"/>
  <c r="O192" i="10"/>
  <c r="O293" i="10"/>
  <c r="O269" i="10"/>
  <c r="O237" i="10"/>
  <c r="O199" i="10"/>
  <c r="O166" i="10"/>
  <c r="O306" i="10"/>
  <c r="O295" i="10"/>
  <c r="O279" i="10"/>
  <c r="O254" i="10"/>
  <c r="O194" i="10"/>
  <c r="O92" i="10"/>
  <c r="O311" i="10"/>
  <c r="O294" i="10"/>
  <c r="O286" i="10"/>
  <c r="O278" i="10"/>
  <c r="O273" i="10"/>
  <c r="O256" i="10"/>
  <c r="O241" i="10"/>
  <c r="O229" i="10"/>
  <c r="O211" i="10"/>
  <c r="O196" i="10"/>
  <c r="O180" i="10"/>
  <c r="O158" i="10"/>
  <c r="O120" i="10"/>
  <c r="O58" i="10"/>
  <c r="O264" i="10"/>
  <c r="O238" i="10"/>
  <c r="O206" i="10"/>
  <c r="O156" i="10"/>
  <c r="O141" i="10"/>
  <c r="O109" i="10"/>
  <c r="O63" i="10"/>
  <c r="O116" i="10"/>
  <c r="O252" i="10"/>
  <c r="O228" i="10"/>
  <c r="O221" i="10"/>
  <c r="O212" i="10"/>
  <c r="O191" i="10"/>
  <c r="O176" i="10"/>
  <c r="O159" i="10"/>
  <c r="O144" i="10"/>
  <c r="O127" i="10"/>
  <c r="O108" i="10"/>
  <c r="O31" i="10"/>
  <c r="O23" i="10"/>
  <c r="O15" i="10"/>
  <c r="O164" i="10"/>
  <c r="O150" i="10"/>
  <c r="O132" i="10"/>
  <c r="O112" i="10"/>
  <c r="O87" i="10"/>
  <c r="O106" i="10"/>
  <c r="O80" i="10"/>
  <c r="O71" i="10"/>
  <c r="O54" i="10"/>
  <c r="O46" i="10"/>
  <c r="O38" i="10"/>
  <c r="O93" i="10"/>
  <c r="O83" i="10"/>
  <c r="O59" i="10"/>
  <c r="O28" i="10"/>
  <c r="O20" i="10"/>
  <c r="O11" i="10"/>
  <c r="O81" i="10"/>
  <c r="O72" i="10"/>
  <c r="O57" i="10"/>
  <c r="O49" i="10"/>
  <c r="O41" i="10"/>
  <c r="O10" i="10"/>
  <c r="O356" i="10"/>
  <c r="O348" i="10"/>
  <c r="O341" i="10"/>
  <c r="O336" i="10"/>
  <c r="O325" i="10"/>
  <c r="O316" i="10"/>
  <c r="O334" i="10"/>
  <c r="O300" i="10"/>
  <c r="O201" i="10"/>
  <c r="O139" i="10"/>
  <c r="O359" i="10"/>
  <c r="O351" i="10"/>
  <c r="O343" i="10"/>
  <c r="O326" i="10"/>
  <c r="O318" i="10"/>
  <c r="O258" i="10"/>
  <c r="O234" i="10"/>
  <c r="O114" i="10"/>
  <c r="O271" i="10"/>
  <c r="O173" i="10"/>
  <c r="O289" i="10"/>
  <c r="O251" i="10"/>
  <c r="O227" i="10"/>
  <c r="O185" i="10"/>
  <c r="O124" i="10"/>
  <c r="O304" i="10"/>
  <c r="O291" i="10"/>
  <c r="O275" i="10"/>
  <c r="O232" i="10"/>
  <c r="O183" i="10"/>
  <c r="O317" i="10"/>
  <c r="O307" i="10"/>
  <c r="O292" i="10"/>
  <c r="O284" i="10"/>
  <c r="O277" i="10"/>
  <c r="O272" i="10"/>
  <c r="O253" i="10"/>
  <c r="O239" i="10"/>
  <c r="O223" i="10"/>
  <c r="O207" i="10"/>
  <c r="O190" i="10"/>
  <c r="O175" i="10"/>
  <c r="O143" i="10"/>
  <c r="O94" i="10"/>
  <c r="O270" i="10"/>
  <c r="O262" i="10"/>
  <c r="O233" i="10"/>
  <c r="O205" i="10"/>
  <c r="O154" i="10"/>
  <c r="O136" i="10"/>
  <c r="O105" i="10"/>
  <c r="O133" i="10"/>
  <c r="O90" i="10"/>
  <c r="O250" i="10"/>
  <c r="O226" i="10"/>
  <c r="O219" i="10"/>
  <c r="O210" i="10"/>
  <c r="O189" i="10"/>
  <c r="O174" i="10"/>
  <c r="O157" i="10"/>
  <c r="O142" i="10"/>
  <c r="O125" i="10"/>
  <c r="O103" i="10"/>
  <c r="O29" i="10"/>
  <c r="O21" i="10"/>
  <c r="O12" i="10"/>
  <c r="O162" i="10"/>
  <c r="O147" i="10"/>
  <c r="O130" i="10"/>
  <c r="O110" i="10"/>
  <c r="O75" i="10"/>
  <c r="O104" i="10"/>
  <c r="O78" i="10"/>
  <c r="O69" i="10"/>
  <c r="O52" i="10"/>
  <c r="O44" i="10"/>
  <c r="O36" i="10"/>
  <c r="O91" i="10"/>
  <c r="O67" i="10"/>
  <c r="O34" i="10"/>
  <c r="O26" i="10"/>
  <c r="O18" i="10"/>
  <c r="O9" i="10"/>
  <c r="O79" i="10"/>
  <c r="O70" i="10"/>
  <c r="O55" i="10"/>
  <c r="O47" i="10"/>
  <c r="O39" i="10"/>
  <c r="O8" i="10"/>
  <c r="N8" i="3"/>
  <c r="N11" i="4"/>
  <c r="O11" i="4" s="1"/>
  <c r="N353" i="4"/>
  <c r="O353" i="4" s="1"/>
  <c r="N332" i="4"/>
  <c r="O332" i="4" s="1"/>
  <c r="N18" i="4"/>
  <c r="O18" i="4" s="1"/>
  <c r="N101" i="4"/>
  <c r="O101" i="4" s="1"/>
  <c r="N156" i="4"/>
  <c r="O156" i="4" s="1"/>
  <c r="N249" i="4"/>
  <c r="O249" i="4" s="1"/>
  <c r="N198" i="4"/>
  <c r="O198" i="4" s="1"/>
  <c r="N103" i="4"/>
  <c r="O103" i="4" s="1"/>
  <c r="N285" i="4"/>
  <c r="O285" i="4" s="1"/>
  <c r="N10" i="4"/>
  <c r="O10" i="4" s="1"/>
  <c r="N215" i="4"/>
  <c r="O215" i="4" s="1"/>
  <c r="N317" i="4"/>
  <c r="O317" i="4" s="1"/>
  <c r="N204" i="4"/>
  <c r="O204" i="4" s="1"/>
  <c r="N62" i="4"/>
  <c r="O62" i="4" s="1"/>
  <c r="N107" i="4"/>
  <c r="O107" i="4" s="1"/>
  <c r="N288" i="4"/>
  <c r="O288" i="4" s="1"/>
  <c r="N286" i="4"/>
  <c r="O286" i="4" s="1"/>
  <c r="N257" i="4"/>
  <c r="O257" i="4" s="1"/>
  <c r="N176" i="4"/>
  <c r="O176" i="4" s="1"/>
  <c r="N116" i="4"/>
  <c r="O116" i="4" s="1"/>
  <c r="N136" i="4"/>
  <c r="O136" i="4" s="1"/>
  <c r="N211" i="4"/>
  <c r="O211" i="4" s="1"/>
  <c r="N278" i="4"/>
  <c r="O278" i="4" s="1"/>
  <c r="N336" i="4"/>
  <c r="O336" i="4" s="1"/>
  <c r="N245" i="4"/>
  <c r="O245" i="4" s="1"/>
  <c r="N60" i="4"/>
  <c r="O60" i="4" s="1"/>
  <c r="N174" i="4"/>
  <c r="O174" i="4" s="1"/>
  <c r="N109" i="4"/>
  <c r="O109" i="4" s="1"/>
  <c r="N55" i="4"/>
  <c r="O55" i="4" s="1"/>
  <c r="N23" i="4"/>
  <c r="O23" i="4" s="1"/>
  <c r="K8" i="3"/>
  <c r="M8" i="3" s="1"/>
  <c r="O8" i="3" s="1"/>
  <c r="N16" i="4"/>
  <c r="O16" i="4" s="1"/>
  <c r="N330" i="4"/>
  <c r="O330" i="4" s="1"/>
  <c r="N241" i="4"/>
  <c r="O241" i="4" s="1"/>
  <c r="N120" i="4"/>
  <c r="O120" i="4" s="1"/>
  <c r="N327" i="4"/>
  <c r="O327" i="4" s="1"/>
  <c r="N54" i="4"/>
  <c r="O54" i="4" s="1"/>
  <c r="N84" i="4"/>
  <c r="O84" i="4" s="1"/>
  <c r="N251" i="4"/>
  <c r="O251" i="4" s="1"/>
  <c r="N334" i="4"/>
  <c r="O334" i="4" s="1"/>
  <c r="N361" i="4"/>
  <c r="O361" i="4" s="1"/>
  <c r="N126" i="4"/>
  <c r="O126" i="4" s="1"/>
  <c r="N155" i="4"/>
  <c r="O155" i="4" s="1"/>
  <c r="N270" i="4"/>
  <c r="O270" i="4" s="1"/>
  <c r="N160" i="4"/>
  <c r="O160" i="4" s="1"/>
  <c r="N263" i="4"/>
  <c r="O263" i="4" s="1"/>
  <c r="N350" i="4"/>
  <c r="O350" i="4" s="1"/>
  <c r="N248" i="4"/>
  <c r="O248" i="4" s="1"/>
  <c r="N237" i="4"/>
  <c r="O237" i="4" s="1"/>
  <c r="N212" i="4"/>
  <c r="O212" i="4" s="1"/>
  <c r="N113" i="4"/>
  <c r="O113" i="4" s="1"/>
  <c r="N142" i="4"/>
  <c r="O142" i="4" s="1"/>
  <c r="N295" i="4"/>
  <c r="O295" i="4" s="1"/>
  <c r="N265" i="4"/>
  <c r="O265" i="4" s="1"/>
  <c r="N242" i="4"/>
  <c r="O242" i="4" s="1"/>
  <c r="N240" i="4"/>
  <c r="O240" i="4" s="1"/>
  <c r="N232" i="4"/>
  <c r="O232" i="4" s="1"/>
  <c r="N134" i="4"/>
  <c r="O134" i="4" s="1"/>
  <c r="N138" i="4"/>
  <c r="O138" i="4" s="1"/>
  <c r="N164" i="4"/>
  <c r="O164" i="4" s="1"/>
  <c r="N184" i="4"/>
  <c r="O184" i="4" s="1"/>
  <c r="N13" i="4"/>
  <c r="O13" i="4" s="1"/>
  <c r="N183" i="4"/>
  <c r="O183" i="4" s="1"/>
  <c r="N39" i="4"/>
  <c r="O39" i="4" s="1"/>
  <c r="N294" i="4"/>
  <c r="O294" i="4" s="1"/>
  <c r="N277" i="4"/>
  <c r="O277" i="4" s="1"/>
  <c r="N276" i="4"/>
  <c r="O276" i="4" s="1"/>
  <c r="N266" i="4"/>
  <c r="O266" i="4" s="1"/>
  <c r="N161" i="4"/>
  <c r="O161" i="4" s="1"/>
  <c r="N165" i="4"/>
  <c r="O165" i="4" s="1"/>
  <c r="N190" i="4"/>
  <c r="O190" i="4" s="1"/>
  <c r="N20" i="4"/>
  <c r="O20" i="4" s="1"/>
  <c r="N40" i="4"/>
  <c r="O40" i="4" s="1"/>
  <c r="N203" i="4"/>
  <c r="O203" i="4" s="1"/>
  <c r="N75" i="4"/>
  <c r="O75" i="4" s="1"/>
  <c r="N284" i="4"/>
  <c r="O284" i="4" s="1"/>
  <c r="N341" i="4"/>
  <c r="O341" i="4" s="1"/>
  <c r="N264" i="4"/>
  <c r="O264" i="4" s="1"/>
  <c r="N340" i="4"/>
  <c r="O340" i="4" s="1"/>
  <c r="N261" i="4"/>
  <c r="O261" i="4" s="1"/>
  <c r="N335" i="4"/>
  <c r="O335" i="4" s="1"/>
  <c r="N253" i="4"/>
  <c r="O253" i="4" s="1"/>
  <c r="N236" i="4"/>
  <c r="O236" i="4" s="1"/>
  <c r="N150" i="4"/>
  <c r="O150" i="4" s="1"/>
  <c r="N65" i="4"/>
  <c r="O65" i="4" s="1"/>
  <c r="N154" i="4"/>
  <c r="O154" i="4" s="1"/>
  <c r="N69" i="4"/>
  <c r="O69" i="4" s="1"/>
  <c r="N180" i="4"/>
  <c r="O180" i="4" s="1"/>
  <c r="N94" i="4"/>
  <c r="O94" i="4" s="1"/>
  <c r="N9" i="4"/>
  <c r="O9" i="4" s="1"/>
  <c r="N114" i="4"/>
  <c r="O114" i="4" s="1"/>
  <c r="N29" i="4"/>
  <c r="O29" i="4" s="1"/>
  <c r="N259" i="4"/>
  <c r="O259" i="4" s="1"/>
  <c r="N195" i="4"/>
  <c r="O195" i="4" s="1"/>
  <c r="N131" i="4"/>
  <c r="O131" i="4" s="1"/>
  <c r="N67" i="4"/>
  <c r="O67" i="4" s="1"/>
  <c r="N250" i="4"/>
  <c r="O250" i="4" s="1"/>
  <c r="N321" i="4"/>
  <c r="O321" i="4" s="1"/>
  <c r="N228" i="4"/>
  <c r="O228" i="4" s="1"/>
  <c r="N320" i="4"/>
  <c r="O320" i="4" s="1"/>
  <c r="N226" i="4"/>
  <c r="O226" i="4" s="1"/>
  <c r="N315" i="4"/>
  <c r="O315" i="4" s="1"/>
  <c r="N217" i="4"/>
  <c r="O217" i="4" s="1"/>
  <c r="N209" i="4"/>
  <c r="O209" i="4" s="1"/>
  <c r="N124" i="4"/>
  <c r="O124" i="4" s="1"/>
  <c r="N38" i="4"/>
  <c r="O38" i="4" s="1"/>
  <c r="N128" i="4"/>
  <c r="O128" i="4" s="1"/>
  <c r="N42" i="4"/>
  <c r="O42" i="4" s="1"/>
  <c r="N153" i="4"/>
  <c r="O153" i="4" s="1"/>
  <c r="N68" i="4"/>
  <c r="O68" i="4" s="1"/>
  <c r="N173" i="4"/>
  <c r="O173" i="4" s="1"/>
  <c r="N88" i="4"/>
  <c r="O88" i="4" s="1"/>
  <c r="N303" i="4"/>
  <c r="O303" i="4" s="1"/>
  <c r="N239" i="4"/>
  <c r="O239" i="4" s="1"/>
  <c r="N175" i="4"/>
  <c r="O175" i="4" s="1"/>
  <c r="N111" i="4"/>
  <c r="O111" i="4" s="1"/>
  <c r="N12" i="4"/>
  <c r="O12" i="4" s="1"/>
  <c r="N100" i="4"/>
  <c r="O100" i="4" s="1"/>
  <c r="N169" i="4"/>
  <c r="O169" i="4" s="1"/>
  <c r="N51" i="4"/>
  <c r="O51" i="4" s="1"/>
  <c r="N219" i="4"/>
  <c r="O219" i="4" s="1"/>
  <c r="N34" i="4"/>
  <c r="O34" i="4" s="1"/>
  <c r="N314" i="4"/>
  <c r="O314" i="4" s="1"/>
  <c r="N32" i="4"/>
  <c r="O32" i="4" s="1"/>
  <c r="N293" i="4"/>
  <c r="O293" i="4" s="1"/>
  <c r="N177" i="4"/>
  <c r="O177" i="4" s="1"/>
  <c r="N36" i="4"/>
  <c r="O36" i="4" s="1"/>
  <c r="N87" i="4"/>
  <c r="O87" i="4" s="1"/>
  <c r="N316" i="4"/>
  <c r="O316" i="4" s="1"/>
  <c r="N33" i="4"/>
  <c r="O33" i="4" s="1"/>
  <c r="N82" i="4"/>
  <c r="O82" i="4" s="1"/>
  <c r="N305" i="4"/>
  <c r="O305" i="4" s="1"/>
  <c r="N356" i="4"/>
  <c r="O356" i="4" s="1"/>
  <c r="N280" i="4"/>
  <c r="O280" i="4" s="1"/>
  <c r="N86" i="4"/>
  <c r="O86" i="4" s="1"/>
  <c r="N201" i="4"/>
  <c r="O201" i="4" s="1"/>
  <c r="N50" i="4"/>
  <c r="O50" i="4" s="1"/>
  <c r="N147" i="4"/>
  <c r="O147" i="4" s="1"/>
  <c r="N337" i="4"/>
  <c r="O337" i="4" s="1"/>
  <c r="N254" i="4"/>
  <c r="O254" i="4" s="1"/>
  <c r="N230" i="4"/>
  <c r="O230" i="4" s="1"/>
  <c r="N149" i="4"/>
  <c r="O149" i="4" s="1"/>
  <c r="N89" i="4"/>
  <c r="O89" i="4" s="1"/>
  <c r="N24" i="4"/>
  <c r="O24" i="4" s="1"/>
  <c r="N127" i="4"/>
  <c r="O127" i="4" s="1"/>
  <c r="N31" i="4"/>
  <c r="O31" i="4" s="1"/>
  <c r="N290" i="4"/>
  <c r="O290" i="4" s="1"/>
  <c r="N41" i="4"/>
  <c r="O41" i="4" s="1"/>
  <c r="N345" i="4"/>
  <c r="O345" i="4" s="1"/>
  <c r="N70" i="4"/>
  <c r="O70" i="4" s="1"/>
  <c r="N199" i="4"/>
  <c r="O199" i="4" s="1"/>
  <c r="N238" i="4"/>
  <c r="O238" i="4" s="1"/>
  <c r="N144" i="4"/>
  <c r="O144" i="4" s="1"/>
  <c r="N189" i="4"/>
  <c r="O189" i="4" s="1"/>
  <c r="N187" i="4"/>
  <c r="O187" i="4" s="1"/>
  <c r="N216" i="4"/>
  <c r="O216" i="4" s="1"/>
  <c r="N268" i="4"/>
  <c r="O268" i="4" s="1"/>
  <c r="N146" i="4"/>
  <c r="O146" i="4" s="1"/>
  <c r="N91" i="4"/>
  <c r="O91" i="4" s="1"/>
  <c r="N269" i="4"/>
  <c r="O269" i="4" s="1"/>
  <c r="N185" i="4"/>
  <c r="O185" i="4" s="1"/>
  <c r="N135" i="4"/>
  <c r="O135" i="4" s="1"/>
  <c r="N272" i="4"/>
  <c r="O272" i="4" s="1"/>
  <c r="N351" i="4"/>
  <c r="O351" i="4" s="1"/>
  <c r="N313" i="4"/>
  <c r="O313" i="4" s="1"/>
  <c r="N306" i="4"/>
  <c r="O306" i="4" s="1"/>
  <c r="N28" i="4"/>
  <c r="O28" i="4" s="1"/>
  <c r="N57" i="4"/>
  <c r="O57" i="4" s="1"/>
  <c r="N231" i="4"/>
  <c r="O231" i="4" s="1"/>
  <c r="N208" i="4"/>
  <c r="O208" i="4" s="1"/>
  <c r="N360" i="4"/>
  <c r="O360" i="4" s="1"/>
  <c r="N363" i="4"/>
  <c r="O363" i="4" s="1"/>
  <c r="N262" i="4"/>
  <c r="O262" i="4" s="1"/>
  <c r="N92" i="4"/>
  <c r="O92" i="4" s="1"/>
  <c r="N96" i="4"/>
  <c r="O96" i="4" s="1"/>
  <c r="N121" i="4"/>
  <c r="O121" i="4" s="1"/>
  <c r="N141" i="4"/>
  <c r="O141" i="4" s="1"/>
  <c r="N279" i="4"/>
  <c r="O279" i="4" s="1"/>
  <c r="N151" i="4"/>
  <c r="O151" i="4" s="1"/>
  <c r="N362" i="4"/>
  <c r="O362" i="4" s="1"/>
  <c r="N244" i="4"/>
  <c r="O244" i="4" s="1"/>
  <c r="N221" i="4"/>
  <c r="O221" i="4" s="1"/>
  <c r="N218" i="4"/>
  <c r="O218" i="4" s="1"/>
  <c r="N210" i="4"/>
  <c r="O210" i="4" s="1"/>
  <c r="N118" i="4"/>
  <c r="O118" i="4" s="1"/>
  <c r="N122" i="4"/>
  <c r="O122" i="4" s="1"/>
  <c r="N148" i="4"/>
  <c r="O148" i="4" s="1"/>
  <c r="N168" i="4"/>
  <c r="O168" i="4" s="1"/>
  <c r="N299" i="4"/>
  <c r="O299" i="4" s="1"/>
  <c r="N171" i="4"/>
  <c r="O171" i="4" s="1"/>
  <c r="N338" i="4"/>
  <c r="O338" i="4" s="1"/>
  <c r="N258" i="4"/>
  <c r="O258" i="4" s="1"/>
  <c r="N325" i="4"/>
  <c r="O325" i="4" s="1"/>
  <c r="N234" i="4"/>
  <c r="O234" i="4" s="1"/>
  <c r="N324" i="4"/>
  <c r="O324" i="4" s="1"/>
  <c r="N233" i="4"/>
  <c r="O233" i="4" s="1"/>
  <c r="N319" i="4"/>
  <c r="O319" i="4" s="1"/>
  <c r="N224" i="4"/>
  <c r="O224" i="4" s="1"/>
  <c r="N214" i="4"/>
  <c r="O214" i="4" s="1"/>
  <c r="N129" i="4"/>
  <c r="O129" i="4" s="1"/>
  <c r="N44" i="4"/>
  <c r="O44" i="4" s="1"/>
  <c r="N133" i="4"/>
  <c r="O133" i="4" s="1"/>
  <c r="N48" i="4"/>
  <c r="O48" i="4" s="1"/>
  <c r="N158" i="4"/>
  <c r="O158" i="4" s="1"/>
  <c r="N73" i="4"/>
  <c r="O73" i="4" s="1"/>
  <c r="N178" i="4"/>
  <c r="O178" i="4" s="1"/>
  <c r="N93" i="4"/>
  <c r="O93" i="4" s="1"/>
  <c r="N307" i="4"/>
  <c r="O307" i="4" s="1"/>
  <c r="N243" i="4"/>
  <c r="O243" i="4" s="1"/>
  <c r="N179" i="4"/>
  <c r="O179" i="4" s="1"/>
  <c r="N115" i="4"/>
  <c r="O115" i="4" s="1"/>
  <c r="N35" i="4"/>
  <c r="O35" i="4" s="1"/>
  <c r="N222" i="4"/>
  <c r="O222" i="4" s="1"/>
  <c r="N304" i="4"/>
  <c r="O304" i="4" s="1"/>
  <c r="N197" i="4"/>
  <c r="O197" i="4" s="1"/>
  <c r="N302" i="4"/>
  <c r="O302" i="4" s="1"/>
  <c r="N192" i="4"/>
  <c r="O192" i="4" s="1"/>
  <c r="N296" i="4"/>
  <c r="O296" i="4" s="1"/>
  <c r="N273" i="4"/>
  <c r="O273" i="4" s="1"/>
  <c r="N188" i="4"/>
  <c r="O188" i="4" s="1"/>
  <c r="N102" i="4"/>
  <c r="O102" i="4" s="1"/>
  <c r="N17" i="4"/>
  <c r="O17" i="4" s="1"/>
  <c r="N106" i="4"/>
  <c r="O106" i="4" s="1"/>
  <c r="N21" i="4"/>
  <c r="O21" i="4" s="1"/>
  <c r="N132" i="4"/>
  <c r="O132" i="4" s="1"/>
  <c r="N46" i="4"/>
  <c r="O46" i="4" s="1"/>
  <c r="N152" i="4"/>
  <c r="O152" i="4" s="1"/>
  <c r="N66" i="4"/>
  <c r="O66" i="4" s="1"/>
  <c r="N287" i="4"/>
  <c r="O287" i="4" s="1"/>
  <c r="N223" i="4"/>
  <c r="O223" i="4" s="1"/>
  <c r="N159" i="4"/>
  <c r="O159" i="4" s="1"/>
  <c r="N95" i="4"/>
  <c r="O95" i="4" s="1"/>
  <c r="N310" i="4"/>
  <c r="O310" i="4" s="1"/>
  <c r="N339" i="4"/>
  <c r="O339" i="4" s="1"/>
  <c r="N140" i="4"/>
  <c r="O140" i="4" s="1"/>
  <c r="N297" i="4"/>
  <c r="O297" i="4" s="1"/>
  <c r="N289" i="4"/>
  <c r="O289" i="4" s="1"/>
  <c r="N359" i="4"/>
  <c r="O359" i="4" s="1"/>
  <c r="N312" i="4"/>
  <c r="O312" i="4" s="1"/>
  <c r="N77" i="4"/>
  <c r="O77" i="4" s="1"/>
  <c r="N292" i="4"/>
  <c r="O292" i="4" s="1"/>
  <c r="N181" i="4"/>
  <c r="O181" i="4" s="1"/>
  <c r="N56" i="4"/>
  <c r="O56" i="4" s="1"/>
  <c r="N326" i="4"/>
  <c r="O326" i="4" s="1"/>
  <c r="N311" i="4"/>
  <c r="O311" i="4" s="1"/>
  <c r="N37" i="4"/>
  <c r="O37" i="4" s="1"/>
  <c r="N235" i="4"/>
  <c r="O235" i="4" s="1"/>
  <c r="N200" i="4"/>
  <c r="O200" i="4" s="1"/>
  <c r="N355" i="4"/>
  <c r="O355" i="4" s="1"/>
  <c r="N172" i="4"/>
  <c r="O172" i="4" s="1"/>
  <c r="N90" i="4"/>
  <c r="O90" i="4" s="1"/>
  <c r="N30" i="4"/>
  <c r="O30" i="4" s="1"/>
  <c r="N275" i="4"/>
  <c r="O275" i="4" s="1"/>
  <c r="N83" i="4"/>
  <c r="O83" i="4" s="1"/>
  <c r="N256" i="4"/>
  <c r="O256" i="4" s="1"/>
  <c r="N331" i="4"/>
  <c r="O331" i="4" s="1"/>
  <c r="N145" i="4"/>
  <c r="O145" i="4" s="1"/>
  <c r="N64" i="4"/>
  <c r="O64" i="4" s="1"/>
  <c r="N194" i="4"/>
  <c r="O194" i="4" s="1"/>
  <c r="N255" i="4"/>
  <c r="O255" i="4" s="1"/>
  <c r="N191" i="4"/>
  <c r="O191" i="4" s="1"/>
  <c r="O358" i="3"/>
  <c r="N358" i="4"/>
  <c r="O358" i="4" s="1"/>
  <c r="N182" i="4"/>
  <c r="O182" i="4" s="1"/>
  <c r="N283" i="4"/>
  <c r="O283" i="4" s="1"/>
  <c r="N344" i="4"/>
  <c r="O344" i="4" s="1"/>
  <c r="N74" i="4"/>
  <c r="O74" i="4" s="1"/>
  <c r="N318" i="4"/>
  <c r="O318" i="4" s="1"/>
  <c r="N225" i="4"/>
  <c r="O225" i="4" s="1"/>
  <c r="N58" i="4"/>
  <c r="O58" i="4" s="1"/>
  <c r="N104" i="4"/>
  <c r="O104" i="4" s="1"/>
  <c r="O123" i="3"/>
  <c r="N123" i="4"/>
  <c r="O123" i="4" s="1"/>
  <c r="N298" i="4"/>
  <c r="O298" i="4" s="1"/>
  <c r="O97" i="3"/>
  <c r="N97" i="4"/>
  <c r="O97" i="4" s="1"/>
  <c r="N61" i="4"/>
  <c r="O61" i="4" s="1"/>
  <c r="O354" i="3"/>
  <c r="N354" i="4"/>
  <c r="O354" i="4" s="1"/>
  <c r="N260" i="4"/>
  <c r="O260" i="4" s="1"/>
  <c r="N14" i="4"/>
  <c r="O14" i="4" s="1"/>
  <c r="O71" i="3"/>
  <c r="N71" i="4"/>
  <c r="O71" i="4" s="1"/>
  <c r="O333" i="3"/>
  <c r="N333" i="4"/>
  <c r="O333" i="4" s="1"/>
  <c r="O342" i="3"/>
  <c r="N342" i="4"/>
  <c r="O342" i="4" s="1"/>
  <c r="N213" i="4"/>
  <c r="O213" i="4" s="1"/>
  <c r="N202" i="4"/>
  <c r="O202" i="4" s="1"/>
  <c r="N117" i="4"/>
  <c r="O117" i="4" s="1"/>
  <c r="N162" i="4"/>
  <c r="O162" i="4" s="1"/>
  <c r="N167" i="4"/>
  <c r="O167" i="4" s="1"/>
  <c r="N329" i="4"/>
  <c r="O329" i="4" s="1"/>
  <c r="N328" i="4"/>
  <c r="O328" i="4" s="1"/>
  <c r="O323" i="3"/>
  <c r="N323" i="4"/>
  <c r="O323" i="4" s="1"/>
  <c r="N220" i="4"/>
  <c r="O220" i="4" s="1"/>
  <c r="N49" i="4"/>
  <c r="O49" i="4" s="1"/>
  <c r="O53" i="3"/>
  <c r="N53" i="4"/>
  <c r="O53" i="4" s="1"/>
  <c r="O78" i="3"/>
  <c r="N78" i="4"/>
  <c r="O78" i="4" s="1"/>
  <c r="N98" i="4"/>
  <c r="O98" i="4" s="1"/>
  <c r="N247" i="4"/>
  <c r="O247" i="4" s="1"/>
  <c r="N119" i="4"/>
  <c r="O119" i="4" s="1"/>
  <c r="N346" i="4"/>
  <c r="O346" i="4" s="1"/>
  <c r="N349" i="4"/>
  <c r="O349" i="4" s="1"/>
  <c r="O348" i="3"/>
  <c r="N348" i="4"/>
  <c r="O348" i="4" s="1"/>
  <c r="N343" i="4"/>
  <c r="O343" i="4" s="1"/>
  <c r="N246" i="4"/>
  <c r="O246" i="4" s="1"/>
  <c r="N76" i="4"/>
  <c r="O76" i="4" s="1"/>
  <c r="O80" i="3"/>
  <c r="N80" i="4"/>
  <c r="O80" i="4" s="1"/>
  <c r="N105" i="4"/>
  <c r="O105" i="4" s="1"/>
  <c r="N125" i="4"/>
  <c r="O125" i="4" s="1"/>
  <c r="N267" i="4"/>
  <c r="O267" i="4" s="1"/>
  <c r="O139" i="3"/>
  <c r="N139" i="4"/>
  <c r="O139" i="4" s="1"/>
  <c r="N322" i="4"/>
  <c r="O322" i="4" s="1"/>
  <c r="N229" i="4"/>
  <c r="O229" i="4" s="1"/>
  <c r="N309" i="4"/>
  <c r="O309" i="4" s="1"/>
  <c r="N206" i="4"/>
  <c r="O206" i="4" s="1"/>
  <c r="O308" i="3"/>
  <c r="N308" i="4"/>
  <c r="O308" i="4" s="1"/>
  <c r="O205" i="3"/>
  <c r="N205" i="4"/>
  <c r="O205" i="4" s="1"/>
  <c r="O301" i="3"/>
  <c r="N301" i="4"/>
  <c r="O301" i="4" s="1"/>
  <c r="N186" i="4"/>
  <c r="O186" i="4" s="1"/>
  <c r="N193" i="4"/>
  <c r="O193" i="4" s="1"/>
  <c r="N108" i="4"/>
  <c r="O108" i="4" s="1"/>
  <c r="N22" i="4"/>
  <c r="O22" i="4" s="1"/>
  <c r="N112" i="4"/>
  <c r="O112" i="4" s="1"/>
  <c r="O26" i="3"/>
  <c r="N26" i="4"/>
  <c r="O26" i="4" s="1"/>
  <c r="N137" i="4"/>
  <c r="O137" i="4" s="1"/>
  <c r="N52" i="4"/>
  <c r="O52" i="4" s="1"/>
  <c r="N157" i="4"/>
  <c r="O157" i="4" s="1"/>
  <c r="N72" i="4"/>
  <c r="O72" i="4" s="1"/>
  <c r="O291" i="3"/>
  <c r="N291" i="4"/>
  <c r="O291" i="4" s="1"/>
  <c r="O227" i="3"/>
  <c r="N227" i="4"/>
  <c r="O227" i="4" s="1"/>
  <c r="N163" i="4"/>
  <c r="O163" i="4" s="1"/>
  <c r="O99" i="3"/>
  <c r="N99" i="4"/>
  <c r="O99" i="4" s="1"/>
  <c r="N300" i="4"/>
  <c r="O300" i="4" s="1"/>
  <c r="N357" i="4"/>
  <c r="O357" i="4" s="1"/>
  <c r="N282" i="4"/>
  <c r="O282" i="4" s="1"/>
  <c r="N352" i="4"/>
  <c r="O352" i="4" s="1"/>
  <c r="N281" i="4"/>
  <c r="O281" i="4" s="1"/>
  <c r="N347" i="4"/>
  <c r="O347" i="4" s="1"/>
  <c r="N274" i="4"/>
  <c r="O274" i="4" s="1"/>
  <c r="O252" i="3"/>
  <c r="N252" i="4"/>
  <c r="O252" i="4" s="1"/>
  <c r="N166" i="4"/>
  <c r="O166" i="4" s="1"/>
  <c r="N81" i="4"/>
  <c r="O81" i="4" s="1"/>
  <c r="N170" i="4"/>
  <c r="O170" i="4" s="1"/>
  <c r="N85" i="4"/>
  <c r="O85" i="4" s="1"/>
  <c r="O196" i="3"/>
  <c r="N196" i="4"/>
  <c r="O196" i="4" s="1"/>
  <c r="N110" i="4"/>
  <c r="O110" i="4" s="1"/>
  <c r="N25" i="4"/>
  <c r="O25" i="4" s="1"/>
  <c r="O130" i="3"/>
  <c r="N130" i="4"/>
  <c r="O130" i="4" s="1"/>
  <c r="N45" i="4"/>
  <c r="O45" i="4" s="1"/>
  <c r="N271" i="4"/>
  <c r="O271" i="4" s="1"/>
  <c r="O207" i="3"/>
  <c r="N207" i="4"/>
  <c r="O207" i="4" s="1"/>
  <c r="N143" i="4"/>
  <c r="O143" i="4" s="1"/>
  <c r="N79" i="4"/>
  <c r="O79" i="4" s="1"/>
  <c r="N366" i="2"/>
  <c r="N47" i="3"/>
  <c r="O47" i="3" s="1"/>
  <c r="N32" i="3"/>
  <c r="O32" i="3" s="1"/>
  <c r="N272" i="3"/>
  <c r="O272" i="3" s="1"/>
  <c r="N64" i="3"/>
  <c r="O64" i="3" s="1"/>
  <c r="N37" i="3"/>
  <c r="O37" i="3" s="1"/>
  <c r="N116" i="3"/>
  <c r="O116" i="3" s="1"/>
  <c r="N132" i="3"/>
  <c r="O132" i="3" s="1"/>
  <c r="N92" i="3"/>
  <c r="O92" i="3" s="1"/>
  <c r="N35" i="3"/>
  <c r="O35" i="3" s="1"/>
  <c r="N107" i="3"/>
  <c r="O107" i="3" s="1"/>
  <c r="N205" i="3"/>
  <c r="N291" i="3"/>
  <c r="N28" i="3"/>
  <c r="O28" i="3" s="1"/>
  <c r="N131" i="3"/>
  <c r="O131" i="3" s="1"/>
  <c r="N210" i="3"/>
  <c r="O210" i="3" s="1"/>
  <c r="N287" i="3"/>
  <c r="O287" i="3" s="1"/>
  <c r="N241" i="3"/>
  <c r="O241" i="3" s="1"/>
  <c r="N327" i="3"/>
  <c r="O327" i="3" s="1"/>
  <c r="N78" i="3"/>
  <c r="N123" i="3"/>
  <c r="N173" i="3"/>
  <c r="O173" i="3" s="1"/>
  <c r="N262" i="3"/>
  <c r="O262" i="3" s="1"/>
  <c r="N128" i="3"/>
  <c r="O128" i="3" s="1"/>
  <c r="N252" i="3"/>
  <c r="N323" i="3"/>
  <c r="N150" i="3"/>
  <c r="O150" i="3" s="1"/>
  <c r="N195" i="3"/>
  <c r="O195" i="3" s="1"/>
  <c r="N231" i="3"/>
  <c r="O231" i="3" s="1"/>
  <c r="N309" i="3"/>
  <c r="O309" i="3" s="1"/>
  <c r="N41" i="3"/>
  <c r="O41" i="3" s="1"/>
  <c r="N148" i="3"/>
  <c r="O148" i="3" s="1"/>
  <c r="N259" i="3"/>
  <c r="O259" i="3" s="1"/>
  <c r="N326" i="3"/>
  <c r="O326" i="3" s="1"/>
  <c r="N88" i="3"/>
  <c r="O88" i="3" s="1"/>
  <c r="N130" i="3"/>
  <c r="N184" i="3"/>
  <c r="O184" i="3" s="1"/>
  <c r="N218" i="3"/>
  <c r="O218" i="3" s="1"/>
  <c r="N279" i="3"/>
  <c r="O279" i="3" s="1"/>
  <c r="N333" i="3"/>
  <c r="N113" i="3"/>
  <c r="O113" i="3" s="1"/>
  <c r="N209" i="3"/>
  <c r="O209" i="3" s="1"/>
  <c r="N284" i="3"/>
  <c r="O284" i="3" s="1"/>
  <c r="N354" i="3"/>
  <c r="N362" i="3"/>
  <c r="O362" i="3" s="1"/>
  <c r="N99" i="3"/>
  <c r="N119" i="3"/>
  <c r="O119" i="3" s="1"/>
  <c r="N53" i="3"/>
  <c r="N71" i="3"/>
  <c r="N40" i="3"/>
  <c r="O40" i="3" s="1"/>
  <c r="N146" i="3"/>
  <c r="O146" i="3" s="1"/>
  <c r="N97" i="3"/>
  <c r="N111" i="3"/>
  <c r="O111" i="3" s="1"/>
  <c r="N304" i="3"/>
  <c r="O304" i="3" s="1"/>
  <c r="N39" i="3"/>
  <c r="O39" i="3" s="1"/>
  <c r="N133" i="3"/>
  <c r="O133" i="3" s="1"/>
  <c r="N224" i="3"/>
  <c r="O224" i="3" s="1"/>
  <c r="N289" i="3"/>
  <c r="O289" i="3" s="1"/>
  <c r="N246" i="3"/>
  <c r="O246" i="3" s="1"/>
  <c r="N340" i="3"/>
  <c r="O340" i="3" s="1"/>
  <c r="N80" i="3"/>
  <c r="N138" i="3"/>
  <c r="O138" i="3" s="1"/>
  <c r="N189" i="3"/>
  <c r="O189" i="3" s="1"/>
  <c r="N301" i="3"/>
  <c r="N157" i="3"/>
  <c r="O157" i="3" s="1"/>
  <c r="N258" i="3"/>
  <c r="O258" i="3" s="1"/>
  <c r="N332" i="3"/>
  <c r="O332" i="3" s="1"/>
  <c r="N153" i="3"/>
  <c r="O153" i="3" s="1"/>
  <c r="N222" i="3"/>
  <c r="O222" i="3" s="1"/>
  <c r="N240" i="3"/>
  <c r="O240" i="3" s="1"/>
  <c r="N317" i="3"/>
  <c r="O317" i="3" s="1"/>
  <c r="N54" i="3"/>
  <c r="O54" i="3" s="1"/>
  <c r="N155" i="3"/>
  <c r="O155" i="3" s="1"/>
  <c r="N261" i="3"/>
  <c r="O261" i="3" s="1"/>
  <c r="N330" i="3"/>
  <c r="O330" i="3" s="1"/>
  <c r="N91" i="3"/>
  <c r="O91" i="3" s="1"/>
  <c r="N135" i="3"/>
  <c r="O135" i="3" s="1"/>
  <c r="N191" i="3"/>
  <c r="O191" i="3" s="1"/>
  <c r="N223" i="3"/>
  <c r="O223" i="3" s="1"/>
  <c r="N281" i="3"/>
  <c r="O281" i="3" s="1"/>
  <c r="N346" i="3"/>
  <c r="O346" i="3" s="1"/>
  <c r="N127" i="3"/>
  <c r="O127" i="3" s="1"/>
  <c r="N243" i="3"/>
  <c r="O243" i="3" s="1"/>
  <c r="N286" i="3"/>
  <c r="O286" i="3" s="1"/>
  <c r="N358" i="3"/>
  <c r="N313" i="3"/>
  <c r="O313" i="3" s="1"/>
  <c r="N24" i="3"/>
  <c r="O24" i="3" s="1"/>
  <c r="N104" i="3"/>
  <c r="O104" i="3" s="1"/>
  <c r="N26" i="3"/>
  <c r="N62" i="3"/>
  <c r="O62" i="3" s="1"/>
  <c r="N140" i="3"/>
  <c r="O140" i="3" s="1"/>
  <c r="N67" i="3"/>
  <c r="O67" i="3" s="1"/>
  <c r="N60" i="3"/>
  <c r="O60" i="3" s="1"/>
  <c r="N207" i="3"/>
  <c r="N176" i="3"/>
  <c r="O176" i="3" s="1"/>
  <c r="N48" i="3"/>
  <c r="O48" i="3" s="1"/>
  <c r="N234" i="3"/>
  <c r="O234" i="3" s="1"/>
  <c r="N74" i="3"/>
  <c r="O74" i="3" s="1"/>
  <c r="N192" i="3"/>
  <c r="O192" i="3" s="1"/>
  <c r="N86" i="3"/>
  <c r="O86" i="3" s="1"/>
  <c r="N57" i="3"/>
  <c r="O57" i="3" s="1"/>
  <c r="N190" i="3"/>
  <c r="O190" i="3" s="1"/>
  <c r="N181" i="3"/>
  <c r="O181" i="3" s="1"/>
  <c r="N114" i="3"/>
  <c r="O114" i="3" s="1"/>
  <c r="N51" i="3"/>
  <c r="O51" i="3" s="1"/>
  <c r="N125" i="3"/>
  <c r="O125" i="3" s="1"/>
  <c r="N237" i="3"/>
  <c r="O237" i="3" s="1"/>
  <c r="N312" i="3"/>
  <c r="O312" i="3" s="1"/>
  <c r="N42" i="3"/>
  <c r="O42" i="3" s="1"/>
  <c r="N145" i="3"/>
  <c r="O145" i="3" s="1"/>
  <c r="N228" i="3"/>
  <c r="O228" i="3" s="1"/>
  <c r="N308" i="3"/>
  <c r="N248" i="3"/>
  <c r="O248" i="3" s="1"/>
  <c r="N351" i="3"/>
  <c r="O351" i="3" s="1"/>
  <c r="N83" i="3"/>
  <c r="O83" i="3" s="1"/>
  <c r="N152" i="3"/>
  <c r="O152" i="3" s="1"/>
  <c r="N194" i="3"/>
  <c r="O194" i="3" s="1"/>
  <c r="N325" i="3"/>
  <c r="O325" i="3" s="1"/>
  <c r="N171" i="3"/>
  <c r="O171" i="3" s="1"/>
  <c r="N280" i="3"/>
  <c r="O280" i="3" s="1"/>
  <c r="N342" i="3"/>
  <c r="N161" i="3"/>
  <c r="O161" i="3" s="1"/>
  <c r="N225" i="3"/>
  <c r="O225" i="3" s="1"/>
  <c r="N245" i="3"/>
  <c r="O245" i="3" s="1"/>
  <c r="N320" i="3"/>
  <c r="O320" i="3" s="1"/>
  <c r="N65" i="3"/>
  <c r="O65" i="3" s="1"/>
  <c r="N172" i="3"/>
  <c r="O172" i="3" s="1"/>
  <c r="N263" i="3"/>
  <c r="O263" i="3" s="1"/>
  <c r="N348" i="3"/>
  <c r="N95" i="3"/>
  <c r="O95" i="3" s="1"/>
  <c r="N139" i="3"/>
  <c r="N196" i="3"/>
  <c r="N227" i="3"/>
  <c r="N292" i="3"/>
  <c r="O292" i="3" s="1"/>
  <c r="N361" i="3"/>
  <c r="O361" i="3" s="1"/>
  <c r="N141" i="3"/>
  <c r="O141" i="3" s="1"/>
  <c r="N250" i="3"/>
  <c r="O250" i="3" s="1"/>
  <c r="N294" i="3"/>
  <c r="O294" i="3" s="1"/>
  <c r="N303" i="3"/>
  <c r="O303" i="3" s="1"/>
  <c r="N328" i="3"/>
  <c r="O328" i="3" s="1"/>
  <c r="N52" i="3"/>
  <c r="O52" i="3" s="1"/>
  <c r="N136" i="3"/>
  <c r="O136" i="3" s="1"/>
  <c r="N164" i="3"/>
  <c r="O164" i="3" s="1"/>
  <c r="N230" i="3"/>
  <c r="O230" i="3" s="1"/>
  <c r="N17" i="3"/>
  <c r="O17" i="3" s="1"/>
  <c r="N154" i="3"/>
  <c r="O154" i="3" s="1"/>
  <c r="N200" i="3"/>
  <c r="O200" i="3" s="1"/>
  <c r="N337" i="3"/>
  <c r="O337" i="3" s="1"/>
  <c r="N219" i="3"/>
  <c r="O219" i="3" s="1"/>
  <c r="N283" i="3"/>
  <c r="O283" i="3" s="1"/>
  <c r="N352" i="3"/>
  <c r="O352" i="3" s="1"/>
  <c r="N163" i="3"/>
  <c r="O163" i="3" s="1"/>
  <c r="N247" i="3"/>
  <c r="O247" i="3" s="1"/>
  <c r="N265" i="3"/>
  <c r="O265" i="3" s="1"/>
  <c r="N353" i="3"/>
  <c r="O353" i="3" s="1"/>
  <c r="N85" i="3"/>
  <c r="O85" i="3" s="1"/>
  <c r="N188" i="3"/>
  <c r="O188" i="3" s="1"/>
  <c r="N268" i="3"/>
  <c r="O268" i="3" s="1"/>
  <c r="N56" i="3"/>
  <c r="O56" i="3" s="1"/>
  <c r="N103" i="3"/>
  <c r="O103" i="3" s="1"/>
  <c r="N147" i="3"/>
  <c r="O147" i="3" s="1"/>
  <c r="N198" i="3"/>
  <c r="O198" i="3" s="1"/>
  <c r="N229" i="3"/>
  <c r="O229" i="3" s="1"/>
  <c r="N302" i="3"/>
  <c r="O302" i="3" s="1"/>
  <c r="N66" i="3"/>
  <c r="O66" i="3" s="1"/>
  <c r="N156" i="3"/>
  <c r="O156" i="3" s="1"/>
  <c r="N256" i="3"/>
  <c r="O256" i="3" s="1"/>
  <c r="N298" i="3"/>
  <c r="O298" i="3" s="1"/>
  <c r="N307" i="3"/>
  <c r="O307" i="3" s="1"/>
  <c r="N331" i="3"/>
  <c r="O331" i="3" s="1"/>
  <c r="N29" i="3"/>
  <c r="O29" i="3" s="1"/>
  <c r="N203" i="3"/>
  <c r="O203" i="3" s="1"/>
  <c r="N193" i="3"/>
  <c r="O193" i="3" s="1"/>
  <c r="N61" i="3"/>
  <c r="O61" i="3" s="1"/>
  <c r="N44" i="3"/>
  <c r="O44" i="3" s="1"/>
  <c r="N336" i="3"/>
  <c r="O336" i="3" s="1"/>
  <c r="N10" i="3"/>
  <c r="O10" i="3" s="1"/>
  <c r="N213" i="3"/>
  <c r="O213" i="3" s="1"/>
  <c r="N124" i="3"/>
  <c r="O124" i="3" s="1"/>
  <c r="N121" i="3"/>
  <c r="O121" i="3" s="1"/>
  <c r="N70" i="3"/>
  <c r="O70" i="3" s="1"/>
  <c r="N36" i="3"/>
  <c r="O36" i="3" s="1"/>
  <c r="N20" i="3"/>
  <c r="O20" i="3" s="1"/>
  <c r="N197" i="3"/>
  <c r="O197" i="3" s="1"/>
  <c r="N75" i="3"/>
  <c r="O75" i="3" s="1"/>
  <c r="N159" i="3"/>
  <c r="O159" i="3" s="1"/>
  <c r="N253" i="3"/>
  <c r="O253" i="3" s="1"/>
  <c r="N341" i="3"/>
  <c r="O341" i="3" s="1"/>
  <c r="N55" i="3"/>
  <c r="O55" i="3" s="1"/>
  <c r="N166" i="3"/>
  <c r="O166" i="3" s="1"/>
  <c r="N251" i="3"/>
  <c r="O251" i="3" s="1"/>
  <c r="N345" i="3"/>
  <c r="O345" i="3" s="1"/>
  <c r="N266" i="3"/>
  <c r="O266" i="3" s="1"/>
  <c r="N30" i="3"/>
  <c r="O30" i="3" s="1"/>
  <c r="N102" i="3"/>
  <c r="O102" i="3" s="1"/>
  <c r="N160" i="3"/>
  <c r="O160" i="3" s="1"/>
  <c r="N208" i="3"/>
  <c r="O208" i="3" s="1"/>
  <c r="N355" i="3"/>
  <c r="O355" i="3" s="1"/>
  <c r="N233" i="3"/>
  <c r="O233" i="3" s="1"/>
  <c r="N296" i="3"/>
  <c r="O296" i="3" s="1"/>
  <c r="N118" i="3"/>
  <c r="O118" i="3" s="1"/>
  <c r="N165" i="3"/>
  <c r="O165" i="3" s="1"/>
  <c r="N254" i="3"/>
  <c r="O254" i="3" s="1"/>
  <c r="N277" i="3"/>
  <c r="O277" i="3" s="1"/>
  <c r="N13" i="3"/>
  <c r="O13" i="3" s="1"/>
  <c r="N93" i="3"/>
  <c r="O93" i="3" s="1"/>
  <c r="N199" i="3"/>
  <c r="O199" i="3" s="1"/>
  <c r="N270" i="3"/>
  <c r="O270" i="3" s="1"/>
  <c r="N59" i="3"/>
  <c r="O59" i="3" s="1"/>
  <c r="N106" i="3"/>
  <c r="O106" i="3" s="1"/>
  <c r="N149" i="3"/>
  <c r="O149" i="3" s="1"/>
  <c r="N204" i="3"/>
  <c r="O204" i="3" s="1"/>
  <c r="N232" i="3"/>
  <c r="O232" i="3" s="1"/>
  <c r="N306" i="3"/>
  <c r="O306" i="3" s="1"/>
  <c r="N72" i="3"/>
  <c r="O72" i="3" s="1"/>
  <c r="N168" i="3"/>
  <c r="O168" i="3" s="1"/>
  <c r="N267" i="3"/>
  <c r="O267" i="3" s="1"/>
  <c r="N311" i="3"/>
  <c r="O311" i="3" s="1"/>
  <c r="N322" i="3"/>
  <c r="O322" i="3" s="1"/>
  <c r="N335" i="3"/>
  <c r="O335" i="3" s="1"/>
  <c r="N101" i="3"/>
  <c r="O101" i="3" s="1"/>
  <c r="N109" i="3"/>
  <c r="O109" i="3" s="1"/>
  <c r="N220" i="3"/>
  <c r="O220" i="3" s="1"/>
  <c r="N239" i="3"/>
  <c r="O239" i="3" s="1"/>
  <c r="N260" i="3"/>
  <c r="O260" i="3" s="1"/>
  <c r="N12" i="3"/>
  <c r="O12" i="3" s="1"/>
  <c r="N11" i="3"/>
  <c r="O11" i="3" s="1"/>
  <c r="N73" i="3"/>
  <c r="O73" i="3" s="1"/>
  <c r="N50" i="3"/>
  <c r="O50" i="3" s="1"/>
  <c r="N34" i="3"/>
  <c r="O34" i="3" s="1"/>
  <c r="N9" i="3"/>
  <c r="O9" i="3" s="1"/>
  <c r="N79" i="3"/>
  <c r="O79" i="3" s="1"/>
  <c r="N177" i="3"/>
  <c r="O177" i="3" s="1"/>
  <c r="N255" i="3"/>
  <c r="O255" i="3" s="1"/>
  <c r="N16" i="3"/>
  <c r="O16" i="3" s="1"/>
  <c r="N58" i="3"/>
  <c r="O58" i="3" s="1"/>
  <c r="N170" i="3"/>
  <c r="O170" i="3" s="1"/>
  <c r="N276" i="3"/>
  <c r="O276" i="3" s="1"/>
  <c r="N359" i="3"/>
  <c r="O359" i="3" s="1"/>
  <c r="N278" i="3"/>
  <c r="O278" i="3" s="1"/>
  <c r="N33" i="3"/>
  <c r="O33" i="3" s="1"/>
  <c r="N105" i="3"/>
  <c r="O105" i="3" s="1"/>
  <c r="N162" i="3"/>
  <c r="O162" i="3" s="1"/>
  <c r="N217" i="3"/>
  <c r="O217" i="3" s="1"/>
  <c r="N357" i="3"/>
  <c r="O357" i="3" s="1"/>
  <c r="N236" i="3"/>
  <c r="O236" i="3" s="1"/>
  <c r="N299" i="3"/>
  <c r="O299" i="3" s="1"/>
  <c r="N126" i="3"/>
  <c r="O126" i="3" s="1"/>
  <c r="N180" i="3"/>
  <c r="O180" i="3" s="1"/>
  <c r="N274" i="3"/>
  <c r="O274" i="3" s="1"/>
  <c r="N295" i="3"/>
  <c r="O295" i="3" s="1"/>
  <c r="N22" i="3"/>
  <c r="O22" i="3" s="1"/>
  <c r="N117" i="3"/>
  <c r="O117" i="3" s="1"/>
  <c r="N202" i="3"/>
  <c r="O202" i="3" s="1"/>
  <c r="N288" i="3"/>
  <c r="O288" i="3" s="1"/>
  <c r="N63" i="3"/>
  <c r="O63" i="3" s="1"/>
  <c r="N108" i="3"/>
  <c r="O108" i="3" s="1"/>
  <c r="N151" i="3"/>
  <c r="O151" i="3" s="1"/>
  <c r="N212" i="3"/>
  <c r="O212" i="3" s="1"/>
  <c r="N235" i="3"/>
  <c r="O235" i="3" s="1"/>
  <c r="N316" i="3"/>
  <c r="O316" i="3" s="1"/>
  <c r="N77" i="3"/>
  <c r="O77" i="3" s="1"/>
  <c r="N178" i="3"/>
  <c r="O178" i="3" s="1"/>
  <c r="N269" i="3"/>
  <c r="O269" i="3" s="1"/>
  <c r="N318" i="3"/>
  <c r="O318" i="3" s="1"/>
  <c r="N344" i="3"/>
  <c r="O344" i="3" s="1"/>
  <c r="N338" i="3"/>
  <c r="O338" i="3" s="1"/>
  <c r="N43" i="3"/>
  <c r="O43" i="3" s="1"/>
  <c r="N89" i="3"/>
  <c r="O89" i="3" s="1"/>
  <c r="N98" i="3"/>
  <c r="O98" i="3" s="1"/>
  <c r="N129" i="3"/>
  <c r="O129" i="3" s="1"/>
  <c r="N339" i="3"/>
  <c r="O339" i="3" s="1"/>
  <c r="N96" i="3"/>
  <c r="O96" i="3" s="1"/>
  <c r="N206" i="3"/>
  <c r="O206" i="3" s="1"/>
  <c r="N14" i="3"/>
  <c r="O14" i="3" s="1"/>
  <c r="N215" i="3"/>
  <c r="O215" i="3" s="1"/>
  <c r="N143" i="3"/>
  <c r="O143" i="3" s="1"/>
  <c r="N18" i="3"/>
  <c r="O18" i="3" s="1"/>
  <c r="N31" i="3"/>
  <c r="O31" i="3" s="1"/>
  <c r="N27" i="3"/>
  <c r="O27" i="3" s="1"/>
  <c r="N15" i="3"/>
  <c r="O15" i="3" s="1"/>
  <c r="N21" i="3"/>
  <c r="O21" i="3" s="1"/>
  <c r="N82" i="3"/>
  <c r="O82" i="3" s="1"/>
  <c r="N94" i="3"/>
  <c r="O94" i="3" s="1"/>
  <c r="N69" i="3"/>
  <c r="O69" i="3" s="1"/>
  <c r="N19" i="3"/>
  <c r="O19" i="3" s="1"/>
  <c r="N90" i="3"/>
  <c r="O90" i="3" s="1"/>
  <c r="N183" i="3"/>
  <c r="O183" i="3" s="1"/>
  <c r="N257" i="3"/>
  <c r="O257" i="3" s="1"/>
  <c r="N23" i="3"/>
  <c r="O23" i="3" s="1"/>
  <c r="N87" i="3"/>
  <c r="O87" i="3" s="1"/>
  <c r="N175" i="3"/>
  <c r="O175" i="3" s="1"/>
  <c r="N282" i="3"/>
  <c r="O282" i="3" s="1"/>
  <c r="N363" i="3"/>
  <c r="O363" i="3" s="1"/>
  <c r="N305" i="3"/>
  <c r="O305" i="3" s="1"/>
  <c r="N46" i="3"/>
  <c r="O46" i="3" s="1"/>
  <c r="N110" i="3"/>
  <c r="O110" i="3" s="1"/>
  <c r="N167" i="3"/>
  <c r="O167" i="3" s="1"/>
  <c r="N226" i="3"/>
  <c r="O226" i="3" s="1"/>
  <c r="N360" i="3"/>
  <c r="O360" i="3" s="1"/>
  <c r="N244" i="3"/>
  <c r="O244" i="3" s="1"/>
  <c r="N314" i="3"/>
  <c r="O314" i="3" s="1"/>
  <c r="N134" i="3"/>
  <c r="O134" i="3" s="1"/>
  <c r="N185" i="3"/>
  <c r="O185" i="3" s="1"/>
  <c r="N290" i="3"/>
  <c r="O290" i="3" s="1"/>
  <c r="N297" i="3"/>
  <c r="O297" i="3" s="1"/>
  <c r="N25" i="3"/>
  <c r="O25" i="3" s="1"/>
  <c r="N142" i="3"/>
  <c r="O142" i="3" s="1"/>
  <c r="N211" i="3"/>
  <c r="O211" i="3" s="1"/>
  <c r="N293" i="3"/>
  <c r="O293" i="3" s="1"/>
  <c r="N68" i="3"/>
  <c r="O68" i="3" s="1"/>
  <c r="N115" i="3"/>
  <c r="O115" i="3" s="1"/>
  <c r="N158" i="3"/>
  <c r="O158" i="3" s="1"/>
  <c r="N214" i="3"/>
  <c r="O214" i="3" s="1"/>
  <c r="N264" i="3"/>
  <c r="O264" i="3" s="1"/>
  <c r="N321" i="3"/>
  <c r="O321" i="3" s="1"/>
  <c r="N84" i="3"/>
  <c r="O84" i="3" s="1"/>
  <c r="N182" i="3"/>
  <c r="O182" i="3" s="1"/>
  <c r="N271" i="3"/>
  <c r="O271" i="3" s="1"/>
  <c r="N329" i="3"/>
  <c r="O329" i="3" s="1"/>
  <c r="N347" i="3"/>
  <c r="O347" i="3" s="1"/>
  <c r="N350" i="3"/>
  <c r="O350" i="3" s="1"/>
  <c r="N45" i="3"/>
  <c r="O45" i="3" s="1"/>
  <c r="N76" i="3"/>
  <c r="O76" i="3" s="1"/>
  <c r="N201" i="3"/>
  <c r="O201" i="3" s="1"/>
  <c r="N179" i="3"/>
  <c r="O179" i="3" s="1"/>
  <c r="N285" i="3"/>
  <c r="O285" i="3" s="1"/>
  <c r="N221" i="3"/>
  <c r="O221" i="3" s="1"/>
  <c r="N310" i="3"/>
  <c r="O310" i="3" s="1"/>
  <c r="N49" i="3"/>
  <c r="O49" i="3" s="1"/>
  <c r="N112" i="3"/>
  <c r="O112" i="3" s="1"/>
  <c r="N169" i="3"/>
  <c r="O169" i="3" s="1"/>
  <c r="N238" i="3"/>
  <c r="O238" i="3" s="1"/>
  <c r="N120" i="3"/>
  <c r="O120" i="3" s="1"/>
  <c r="N249" i="3"/>
  <c r="O249" i="3" s="1"/>
  <c r="N319" i="3"/>
  <c r="O319" i="3" s="1"/>
  <c r="N137" i="3"/>
  <c r="O137" i="3" s="1"/>
  <c r="N187" i="3"/>
  <c r="O187" i="3" s="1"/>
  <c r="N334" i="3"/>
  <c r="O334" i="3" s="1"/>
  <c r="N300" i="3"/>
  <c r="O300" i="3" s="1"/>
  <c r="N38" i="3"/>
  <c r="O38" i="3" s="1"/>
  <c r="N144" i="3"/>
  <c r="O144" i="3" s="1"/>
  <c r="N242" i="3"/>
  <c r="O242" i="3" s="1"/>
  <c r="N315" i="3"/>
  <c r="O315" i="3" s="1"/>
  <c r="N81" i="3"/>
  <c r="O81" i="3" s="1"/>
  <c r="N122" i="3"/>
  <c r="O122" i="3" s="1"/>
  <c r="N174" i="3"/>
  <c r="O174" i="3" s="1"/>
  <c r="N216" i="3"/>
  <c r="O216" i="3" s="1"/>
  <c r="N275" i="3"/>
  <c r="O275" i="3" s="1"/>
  <c r="N324" i="3"/>
  <c r="O324" i="3" s="1"/>
  <c r="N100" i="3"/>
  <c r="O100" i="3" s="1"/>
  <c r="N186" i="3"/>
  <c r="O186" i="3" s="1"/>
  <c r="N273" i="3"/>
  <c r="O273" i="3" s="1"/>
  <c r="N343" i="3"/>
  <c r="O343" i="3" s="1"/>
  <c r="N349" i="3"/>
  <c r="O349" i="3" s="1"/>
  <c r="N356" i="3"/>
  <c r="O356" i="3" s="1"/>
  <c r="M366" i="3" l="1"/>
  <c r="N8" i="4"/>
  <c r="O8" i="4" s="1"/>
  <c r="N366" i="7" l="1"/>
  <c r="O366" i="7" s="1"/>
  <c r="N366" i="3"/>
  <c r="O366" i="3" s="1"/>
  <c r="N366" i="8"/>
  <c r="O366" i="8" s="1"/>
  <c r="N366" i="4"/>
  <c r="O366" i="4" s="1"/>
  <c r="N366" i="5"/>
  <c r="O366" i="5" s="1"/>
  <c r="N366" i="9"/>
  <c r="O366" i="9" s="1"/>
  <c r="N366" i="6"/>
  <c r="O366" i="6" s="1"/>
  <c r="N366" i="10"/>
  <c r="O366" i="10" s="1"/>
  <c r="O366" i="2"/>
</calcChain>
</file>

<file path=xl/sharedStrings.xml><?xml version="1.0" encoding="utf-8"?>
<sst xmlns="http://schemas.openxmlformats.org/spreadsheetml/2006/main" count="4024" uniqueCount="443">
  <si>
    <t>Knr.</t>
  </si>
  <si>
    <t>Kommune</t>
  </si>
  <si>
    <t xml:space="preserve">Skatt </t>
  </si>
  <si>
    <t>Innbyggere</t>
  </si>
  <si>
    <t>Inntektsutjevning i kr pr innb</t>
  </si>
  <si>
    <t>Inntektsutjevning totalt</t>
  </si>
  <si>
    <t>Netto</t>
  </si>
  <si>
    <t>Netto innt.</t>
  </si>
  <si>
    <t xml:space="preserve">jan </t>
  </si>
  <si>
    <t>Kr pr innb</t>
  </si>
  <si>
    <t>Prosent av</t>
  </si>
  <si>
    <t>Symmetrisk</t>
  </si>
  <si>
    <t>Tilleggs-</t>
  </si>
  <si>
    <t>Brutto</t>
  </si>
  <si>
    <t>Finansier-</t>
  </si>
  <si>
    <t xml:space="preserve">Netto </t>
  </si>
  <si>
    <t>innt.utj.</t>
  </si>
  <si>
    <t>utj. tilskudd</t>
  </si>
  <si>
    <t>lands-</t>
  </si>
  <si>
    <t xml:space="preserve"> utjevning</t>
  </si>
  <si>
    <t>kompen-</t>
  </si>
  <si>
    <t>ing</t>
  </si>
  <si>
    <t>innt.utj</t>
  </si>
  <si>
    <t>inntekts-</t>
  </si>
  <si>
    <t>gjennomsnitt</t>
  </si>
  <si>
    <t>(60 pst.)</t>
  </si>
  <si>
    <t>sasjon</t>
  </si>
  <si>
    <t>Till.komp.</t>
  </si>
  <si>
    <t>utjevning</t>
  </si>
  <si>
    <t>(jan)</t>
  </si>
  <si>
    <t>Hele landet</t>
  </si>
  <si>
    <t xml:space="preserve">Trekk for finansiering av inntektsutjevningen (kr pr innb): </t>
  </si>
  <si>
    <t>/</t>
  </si>
  <si>
    <t>innb. =</t>
  </si>
  <si>
    <t>kr pr innb</t>
  </si>
  <si>
    <t>(jan-mar)</t>
  </si>
  <si>
    <t>jan-feb</t>
  </si>
  <si>
    <t>(jan-apr)</t>
  </si>
  <si>
    <t>jan-mar</t>
  </si>
  <si>
    <t>jan-mai</t>
  </si>
  <si>
    <t>(jan-mai)</t>
  </si>
  <si>
    <t>jan-april</t>
  </si>
  <si>
    <t>jan-juli</t>
  </si>
  <si>
    <t>(jan-juli)</t>
  </si>
  <si>
    <t>jan-august</t>
  </si>
  <si>
    <t>(jan-august)</t>
  </si>
  <si>
    <t>jan-september</t>
  </si>
  <si>
    <t>(jan-september)</t>
  </si>
  <si>
    <t>jan-november</t>
  </si>
  <si>
    <t>(jan-november)</t>
  </si>
  <si>
    <t>jan-desember</t>
  </si>
  <si>
    <t>(jan-desember)</t>
  </si>
  <si>
    <t>desember</t>
  </si>
  <si>
    <t>(jan-feb)</t>
  </si>
  <si>
    <t>Halden</t>
  </si>
  <si>
    <t>Moss</t>
  </si>
  <si>
    <t>Sarpsborg</t>
  </si>
  <si>
    <t>Fredrikstad</t>
  </si>
  <si>
    <t>Hvaler</t>
  </si>
  <si>
    <t>Aremark</t>
  </si>
  <si>
    <t>Marker</t>
  </si>
  <si>
    <t>Skiptvet</t>
  </si>
  <si>
    <t>Rakkestad</t>
  </si>
  <si>
    <t>Råde</t>
  </si>
  <si>
    <t>Vestby</t>
  </si>
  <si>
    <t>Ås</t>
  </si>
  <si>
    <t>Frogn</t>
  </si>
  <si>
    <t>Nesodden</t>
  </si>
  <si>
    <t>Bærum</t>
  </si>
  <si>
    <t>Asker</t>
  </si>
  <si>
    <t>Aurskog-Høland</t>
  </si>
  <si>
    <t>Rælingen</t>
  </si>
  <si>
    <t>Enebakk</t>
  </si>
  <si>
    <t>Lørenskog</t>
  </si>
  <si>
    <t>Nittedal</t>
  </si>
  <si>
    <t>Gjerdrum</t>
  </si>
  <si>
    <t>Ullensaker</t>
  </si>
  <si>
    <t>Nes</t>
  </si>
  <si>
    <t>Eidsvoll</t>
  </si>
  <si>
    <t>Nannestad</t>
  </si>
  <si>
    <t>Hurdal</t>
  </si>
  <si>
    <t>Oslo</t>
  </si>
  <si>
    <t>Kongsvinger</t>
  </si>
  <si>
    <t>Hamar</t>
  </si>
  <si>
    <t>Ringsaker</t>
  </si>
  <si>
    <t>Løten</t>
  </si>
  <si>
    <t>Stange</t>
  </si>
  <si>
    <t>Nord-Odal</t>
  </si>
  <si>
    <t>Sør-Odal</t>
  </si>
  <si>
    <t>Eidskog</t>
  </si>
  <si>
    <t>Grue</t>
  </si>
  <si>
    <t>Åsnes</t>
  </si>
  <si>
    <t>Elverum</t>
  </si>
  <si>
    <t>Trysil</t>
  </si>
  <si>
    <t>Åmot</t>
  </si>
  <si>
    <t>Stor-Elvdal</t>
  </si>
  <si>
    <t>Rendalen</t>
  </si>
  <si>
    <t>Engerdal</t>
  </si>
  <si>
    <t>Tolga</t>
  </si>
  <si>
    <t>Tynset</t>
  </si>
  <si>
    <t>Alvdal</t>
  </si>
  <si>
    <t>Folldal</t>
  </si>
  <si>
    <t>Os</t>
  </si>
  <si>
    <t>Lillehammer</t>
  </si>
  <si>
    <t>Gjøvik</t>
  </si>
  <si>
    <t>Dovre</t>
  </si>
  <si>
    <t>Lesja</t>
  </si>
  <si>
    <t>Skjåk</t>
  </si>
  <si>
    <t>Lom</t>
  </si>
  <si>
    <t>Vågå</t>
  </si>
  <si>
    <t>Nord-Fron</t>
  </si>
  <si>
    <t>Sel</t>
  </si>
  <si>
    <t>Sør-Fron</t>
  </si>
  <si>
    <t>Ringebu</t>
  </si>
  <si>
    <t>Øyer</t>
  </si>
  <si>
    <t>Gausdal</t>
  </si>
  <si>
    <t>Østre Toten</t>
  </si>
  <si>
    <t>Vestre Toten</t>
  </si>
  <si>
    <t>Jevnaker</t>
  </si>
  <si>
    <t>Lunner</t>
  </si>
  <si>
    <t>Gran</t>
  </si>
  <si>
    <t>Søndre Land</t>
  </si>
  <si>
    <t>Nordre Land</t>
  </si>
  <si>
    <t>Sør-Aurdal</t>
  </si>
  <si>
    <t>Etnedal</t>
  </si>
  <si>
    <t>Nord-Aurdal</t>
  </si>
  <si>
    <t>Vestre Slidre</t>
  </si>
  <si>
    <t>Øystre Slidre</t>
  </si>
  <si>
    <t>Vang</t>
  </si>
  <si>
    <t>Drammen</t>
  </si>
  <si>
    <t>Kongsberg</t>
  </si>
  <si>
    <t>Ringerike</t>
  </si>
  <si>
    <t>Hole</t>
  </si>
  <si>
    <t>Flå</t>
  </si>
  <si>
    <t>Gol</t>
  </si>
  <si>
    <t>Hemsedal</t>
  </si>
  <si>
    <t>Ål</t>
  </si>
  <si>
    <t>Hol</t>
  </si>
  <si>
    <t>Sigdal</t>
  </si>
  <si>
    <t>Krødsherad</t>
  </si>
  <si>
    <t>Modum</t>
  </si>
  <si>
    <t>Øvre Eiker</t>
  </si>
  <si>
    <t>Lier</t>
  </si>
  <si>
    <t>Flesberg</t>
  </si>
  <si>
    <t>Rollag</t>
  </si>
  <si>
    <t>Nore og Uvdal</t>
  </si>
  <si>
    <t>Horten</t>
  </si>
  <si>
    <t>Tønsberg</t>
  </si>
  <si>
    <t>Sandefjord</t>
  </si>
  <si>
    <t>Larvik</t>
  </si>
  <si>
    <t>Holmestrand</t>
  </si>
  <si>
    <t>Færder</t>
  </si>
  <si>
    <t>Porsgrunn</t>
  </si>
  <si>
    <t>Skien</t>
  </si>
  <si>
    <t>Notodden</t>
  </si>
  <si>
    <t>Siljan</t>
  </si>
  <si>
    <t>Bamble</t>
  </si>
  <si>
    <t>Kragerø</t>
  </si>
  <si>
    <t>Drangedal</t>
  </si>
  <si>
    <t>Nome</t>
  </si>
  <si>
    <t>Tinn</t>
  </si>
  <si>
    <t>Hjartdal</t>
  </si>
  <si>
    <t>Seljord</t>
  </si>
  <si>
    <t>Kviteseid</t>
  </si>
  <si>
    <t>Nissedal</t>
  </si>
  <si>
    <t>Fyresdal</t>
  </si>
  <si>
    <t>Tokke</t>
  </si>
  <si>
    <t>Vinje</t>
  </si>
  <si>
    <t>Risør</t>
  </si>
  <si>
    <t>Grimstad</t>
  </si>
  <si>
    <t>Arendal</t>
  </si>
  <si>
    <t>Gjerstad</t>
  </si>
  <si>
    <t>Vegårshei</t>
  </si>
  <si>
    <t>Tvedestrand</t>
  </si>
  <si>
    <t>Froland</t>
  </si>
  <si>
    <t>Lillesand</t>
  </si>
  <si>
    <t>Birkenes</t>
  </si>
  <si>
    <t>Åmli</t>
  </si>
  <si>
    <t>Iveland</t>
  </si>
  <si>
    <t>Evje og Hornnes</t>
  </si>
  <si>
    <t>Bygland</t>
  </si>
  <si>
    <t>Valle</t>
  </si>
  <si>
    <t>Bykle</t>
  </si>
  <si>
    <t>Kristiansand</t>
  </si>
  <si>
    <t>Farsund</t>
  </si>
  <si>
    <t>Flekkefjord</t>
  </si>
  <si>
    <t>Vennesla</t>
  </si>
  <si>
    <t>Åseral</t>
  </si>
  <si>
    <t>Lindesnes</t>
  </si>
  <si>
    <t>Lyngdal</t>
  </si>
  <si>
    <t>Hægebostad</t>
  </si>
  <si>
    <t>Kvinesdal</t>
  </si>
  <si>
    <t>Sirdal</t>
  </si>
  <si>
    <t>Eigersund</t>
  </si>
  <si>
    <t>Sandnes</t>
  </si>
  <si>
    <t>Stavanger</t>
  </si>
  <si>
    <t>Haugesund</t>
  </si>
  <si>
    <t>Sokndal</t>
  </si>
  <si>
    <t>Lund</t>
  </si>
  <si>
    <t>Bjerkreim</t>
  </si>
  <si>
    <t>Hå</t>
  </si>
  <si>
    <t>Klepp</t>
  </si>
  <si>
    <t>Time</t>
  </si>
  <si>
    <t>Gjesdal</t>
  </si>
  <si>
    <t>Sola</t>
  </si>
  <si>
    <t>Randaberg</t>
  </si>
  <si>
    <t>Strand</t>
  </si>
  <si>
    <t>Hjelmeland</t>
  </si>
  <si>
    <t>Suldal</t>
  </si>
  <si>
    <t>Sauda</t>
  </si>
  <si>
    <t>Kvitsøy</t>
  </si>
  <si>
    <t>Bokn</t>
  </si>
  <si>
    <t>Tysvær</t>
  </si>
  <si>
    <t>Karmøy</t>
  </si>
  <si>
    <t>Utsira</t>
  </si>
  <si>
    <t>Vindafjord</t>
  </si>
  <si>
    <t>Bergen</t>
  </si>
  <si>
    <t>Etne</t>
  </si>
  <si>
    <t>Sveio</t>
  </si>
  <si>
    <t>Bømlo</t>
  </si>
  <si>
    <t>Stord</t>
  </si>
  <si>
    <t>Fitjar</t>
  </si>
  <si>
    <t>Tysnes</t>
  </si>
  <si>
    <t>Kvinnherad</t>
  </si>
  <si>
    <t>Ullensvang</t>
  </si>
  <si>
    <t>Eidfjord</t>
  </si>
  <si>
    <t>Ulvik</t>
  </si>
  <si>
    <t>Voss</t>
  </si>
  <si>
    <t>Kvam</t>
  </si>
  <si>
    <t>Samnanger</t>
  </si>
  <si>
    <t>Austevoll</t>
  </si>
  <si>
    <t>Askøy</t>
  </si>
  <si>
    <t>Vaksdal</t>
  </si>
  <si>
    <t>Modalen</t>
  </si>
  <si>
    <t>Osterøy</t>
  </si>
  <si>
    <t>Øygarden</t>
  </si>
  <si>
    <t>Austrheim</t>
  </si>
  <si>
    <t>Fedje</t>
  </si>
  <si>
    <t>Masfjorden</t>
  </si>
  <si>
    <t>Gulen</t>
  </si>
  <si>
    <t>Solund</t>
  </si>
  <si>
    <t>Hyllestad</t>
  </si>
  <si>
    <t>Høyanger</t>
  </si>
  <si>
    <t>Vik</t>
  </si>
  <si>
    <t>Sogndal</t>
  </si>
  <si>
    <t>Aurland</t>
  </si>
  <si>
    <t>Lærdal</t>
  </si>
  <si>
    <t>Årdal</t>
  </si>
  <si>
    <t>Luster</t>
  </si>
  <si>
    <t>Askvoll</t>
  </si>
  <si>
    <t>Fjaler</t>
  </si>
  <si>
    <t>Bremanger</t>
  </si>
  <si>
    <t>Gloppen</t>
  </si>
  <si>
    <t>Stryn</t>
  </si>
  <si>
    <t>Molde</t>
  </si>
  <si>
    <t>Kristiansund</t>
  </si>
  <si>
    <t>Vanylven</t>
  </si>
  <si>
    <t>Ulstein</t>
  </si>
  <si>
    <t>Hareid</t>
  </si>
  <si>
    <t>Volda</t>
  </si>
  <si>
    <t>Ørsta</t>
  </si>
  <si>
    <t>Stranda</t>
  </si>
  <si>
    <t>Sykkylven</t>
  </si>
  <si>
    <t>Sula</t>
  </si>
  <si>
    <t>Giske</t>
  </si>
  <si>
    <t>Vestnes</t>
  </si>
  <si>
    <t>Rauma</t>
  </si>
  <si>
    <t>Aukra</t>
  </si>
  <si>
    <t>Averøy</t>
  </si>
  <si>
    <t>Gjemnes</t>
  </si>
  <si>
    <t>Tingvoll</t>
  </si>
  <si>
    <t>Sunndal</t>
  </si>
  <si>
    <t>Surnadal</t>
  </si>
  <si>
    <t>Rindal</t>
  </si>
  <si>
    <t>Smøla</t>
  </si>
  <si>
    <t>Aure</t>
  </si>
  <si>
    <t>Bodø</t>
  </si>
  <si>
    <t>Narvik</t>
  </si>
  <si>
    <t>Bindal</t>
  </si>
  <si>
    <t>Sømna</t>
  </si>
  <si>
    <t>Brønnøy</t>
  </si>
  <si>
    <t>Vega</t>
  </si>
  <si>
    <t>Vevelstad</t>
  </si>
  <si>
    <t>Alstahaug</t>
  </si>
  <si>
    <t>Leirfjord</t>
  </si>
  <si>
    <t>Vefsn</t>
  </si>
  <si>
    <t>Grane</t>
  </si>
  <si>
    <t>Dønna</t>
  </si>
  <si>
    <t>Nesna</t>
  </si>
  <si>
    <t>Hemnes</t>
  </si>
  <si>
    <t>Rana</t>
  </si>
  <si>
    <t>Lurøy</t>
  </si>
  <si>
    <t>Træna</t>
  </si>
  <si>
    <t>Rødøy</t>
  </si>
  <si>
    <t>Meløy</t>
  </si>
  <si>
    <t>Gildeskål</t>
  </si>
  <si>
    <t>Beiarn</t>
  </si>
  <si>
    <t>Saltdal</t>
  </si>
  <si>
    <t>Sørfold</t>
  </si>
  <si>
    <t>Steigen</t>
  </si>
  <si>
    <t>Lødingen</t>
  </si>
  <si>
    <t>Tjeldsund</t>
  </si>
  <si>
    <t>Røst</t>
  </si>
  <si>
    <t>Værøy</t>
  </si>
  <si>
    <t>Flakstad</t>
  </si>
  <si>
    <t>Vestvågøy</t>
  </si>
  <si>
    <t>Vågan</t>
  </si>
  <si>
    <t>Hadsel</t>
  </si>
  <si>
    <t>Øksnes</t>
  </si>
  <si>
    <t>Andøy</t>
  </si>
  <si>
    <t>Moskenes</t>
  </si>
  <si>
    <t>Tromsø</t>
  </si>
  <si>
    <t>Kvæfjord</t>
  </si>
  <si>
    <t>Ibestad</t>
  </si>
  <si>
    <t>Gratangen</t>
  </si>
  <si>
    <t>Bardu</t>
  </si>
  <si>
    <t>Salangen</t>
  </si>
  <si>
    <t>Målselv</t>
  </si>
  <si>
    <t>Sørreisa</t>
  </si>
  <si>
    <t>Dyrøy</t>
  </si>
  <si>
    <t>Balsfjord</t>
  </si>
  <si>
    <t>Karlsøy</t>
  </si>
  <si>
    <t>Lyngen</t>
  </si>
  <si>
    <t>Skjervøy</t>
  </si>
  <si>
    <t>Nordreisa</t>
  </si>
  <si>
    <t>Kvænangen</t>
  </si>
  <si>
    <t>Vardø</t>
  </si>
  <si>
    <t>Vadsø</t>
  </si>
  <si>
    <t>Hammerfest</t>
  </si>
  <si>
    <t>Alta</t>
  </si>
  <si>
    <t>Loppa</t>
  </si>
  <si>
    <t>Hasvik</t>
  </si>
  <si>
    <t>Måsøy</t>
  </si>
  <si>
    <t>Nordkapp</t>
  </si>
  <si>
    <t>Lebesby</t>
  </si>
  <si>
    <t>Gamvik</t>
  </si>
  <si>
    <t>Berlevåg</t>
  </si>
  <si>
    <t>Båtsfjord</t>
  </si>
  <si>
    <t>Sør-Varanger</t>
  </si>
  <si>
    <t>Trondheim</t>
  </si>
  <si>
    <t>Steinkjer</t>
  </si>
  <si>
    <t>Namsos</t>
  </si>
  <si>
    <t>Hitra</t>
  </si>
  <si>
    <t>Frøya</t>
  </si>
  <si>
    <t>Ørland</t>
  </si>
  <si>
    <t>Åfjord</t>
  </si>
  <si>
    <t>Osen</t>
  </si>
  <si>
    <t>Oppdal</t>
  </si>
  <si>
    <t>Rennebu</t>
  </si>
  <si>
    <t>Røros</t>
  </si>
  <si>
    <t>Holtålen</t>
  </si>
  <si>
    <t>Midtre Gauldal</t>
  </si>
  <si>
    <t>Melhus</t>
  </si>
  <si>
    <t>Skaun</t>
  </si>
  <si>
    <t>Malvik</t>
  </si>
  <si>
    <t>Selbu</t>
  </si>
  <si>
    <t>Tydal</t>
  </si>
  <si>
    <t>Meråker</t>
  </si>
  <si>
    <t>Stjørdal</t>
  </si>
  <si>
    <t>Frosta</t>
  </si>
  <si>
    <t>Levanger</t>
  </si>
  <si>
    <t>Verdal</t>
  </si>
  <si>
    <t>Lierne</t>
  </si>
  <si>
    <t>Namsskogan</t>
  </si>
  <si>
    <t>Grong</t>
  </si>
  <si>
    <t>Høylandet</t>
  </si>
  <si>
    <t>Overhalla</t>
  </si>
  <si>
    <t>Flatanger</t>
  </si>
  <si>
    <t>Leka</t>
  </si>
  <si>
    <t>Inderøy</t>
  </si>
  <si>
    <t>Indre Fosen</t>
  </si>
  <si>
    <t>Hamarøy</t>
  </si>
  <si>
    <t>Harstad</t>
  </si>
  <si>
    <t>Loabák - Lavangen</t>
  </si>
  <si>
    <t>Deatnu - Tana</t>
  </si>
  <si>
    <t>Unjárga - Nesseby</t>
  </si>
  <si>
    <t>Snåase - Snåsa</t>
  </si>
  <si>
    <t>Raarvihke - Røyrvik</t>
  </si>
  <si>
    <t>Herøy (Møre og Romsdal)</t>
  </si>
  <si>
    <t>Fjord</t>
  </si>
  <si>
    <t>Hustadvika</t>
  </si>
  <si>
    <t>Herøy (Nordland)</t>
  </si>
  <si>
    <t>Indre Østfold</t>
  </si>
  <si>
    <t>Nordre Follo</t>
  </si>
  <si>
    <t>Lillestrøm</t>
  </si>
  <si>
    <t>Nesbyen</t>
  </si>
  <si>
    <t>Våler (Innlandet)</t>
  </si>
  <si>
    <t>Midt-Telemark</t>
  </si>
  <si>
    <t>Kinn</t>
  </si>
  <si>
    <t>Bjørnafjorden</t>
  </si>
  <si>
    <t>Alver</t>
  </si>
  <si>
    <t>Sunnfjord</t>
  </si>
  <si>
    <t>Stad</t>
  </si>
  <si>
    <t>Heim</t>
  </si>
  <si>
    <t>Orkland</t>
  </si>
  <si>
    <t>Nærøysund</t>
  </si>
  <si>
    <t>Senja</t>
  </si>
  <si>
    <t>Storfjord - Omasvuotna - Omasvuono</t>
  </si>
  <si>
    <t>Gáivuotna - Kåfjord - Kaivuono</t>
  </si>
  <si>
    <t>Guovdageaidnu - Kautokeino</t>
  </si>
  <si>
    <t>Beregninger av skatt og netto inntektsutjevning for kommunene, januar 2024*</t>
  </si>
  <si>
    <t>pr. 1.1.24</t>
  </si>
  <si>
    <t>Skatt jan 2024</t>
  </si>
  <si>
    <t>Beregninger av skatt og netto inntektsutjevning for kommunene, januar-februar 2024</t>
  </si>
  <si>
    <t>Skatt jan-feb 2024</t>
  </si>
  <si>
    <t>Beregninger av skatt og netto inntektsutjevning for kommunene, januar-mars 2024*</t>
  </si>
  <si>
    <t>Skatt jan-mar 2024</t>
  </si>
  <si>
    <t>Beregninger av skatt og netto inntektsutjevning for kommunene, januar-april 2024</t>
  </si>
  <si>
    <t>Skatt jan-apr 2024</t>
  </si>
  <si>
    <t>Beregninger av skatt og netto inntektsutjevning for kommunene, januar-mai 2024</t>
  </si>
  <si>
    <t>Skatt jan-mai 2024</t>
  </si>
  <si>
    <t>Beregninger av skatt og netto inntektsutjevning for kommunene, januar-juli 2024</t>
  </si>
  <si>
    <t>Skatt jan-juli 2024</t>
  </si>
  <si>
    <t>Beregninger av skatt og netto inntektsutjevning for kommunene, januar-august 2024</t>
  </si>
  <si>
    <t>Skatt jan-august 2024</t>
  </si>
  <si>
    <t>Beregninger av skatt og netto inntektsutjevning for kommunene, januar-september 2024</t>
  </si>
  <si>
    <t>Skatt jan-september 2024</t>
  </si>
  <si>
    <t>Beregninger av skatt og netto inntektsutjevning for kommunene, januar-november 2024</t>
  </si>
  <si>
    <t>Skatt jan-november 2024</t>
  </si>
  <si>
    <t>Beregninger av skatt og netto inntektsutjevning for kommunene,  januar-desember 2024</t>
  </si>
  <si>
    <t>Skatt jan-desember 2024</t>
  </si>
  <si>
    <t>Hattfjelldal</t>
  </si>
  <si>
    <t>Fauske - Fuosko</t>
  </si>
  <si>
    <t>Evenes - Evenássi</t>
  </si>
  <si>
    <t>Sortland - Suortá</t>
  </si>
  <si>
    <t>Porsanger - Porsángu - Porsanki </t>
  </si>
  <si>
    <t>Kárásjohka - Karasjok</t>
  </si>
  <si>
    <t>Våler (Østfold)</t>
  </si>
  <si>
    <t xml:space="preserve">*Bø kommune vedtok å sette ned den kommunale delen av formuesskatten fra 0,7 til 0,2 prosent med virkning fra 2021. Sande kommune vedtok å sette ned den kommunale delen av formueskatten til 0,5 prosent med virkning fra 2023, og ytterligere ned til 0,2 prosent med virkning fra 2024. For begge kommune er det foretatt en korreksjon i skattetallene i skatteutjevningen. Det korrigerte skattegrunnlaget er et anslag på hva skatteinntektene ville vært med maksimal skattesats. </t>
  </si>
  <si>
    <t>Sande*</t>
  </si>
  <si>
    <t>Bø*</t>
  </si>
  <si>
    <t>Haram*</t>
  </si>
  <si>
    <t>Ålesund*</t>
  </si>
  <si>
    <t xml:space="preserve">*Skattetallene for Ålesund og Haram kommune er korrigert for skatteinntekter for tidligere skatteår enn 2024, som blir bokført i løpet av 2024. Haram kommune har rett på en andel av disse skatteinntektene og de er fordelt med 12,84 prosent til Haram kommune, og 87,16 prosent til Ålesund kommune. </t>
  </si>
  <si>
    <t>januar</t>
  </si>
  <si>
    <t>februar</t>
  </si>
  <si>
    <t>mars</t>
  </si>
  <si>
    <t>april</t>
  </si>
  <si>
    <t>mai</t>
  </si>
  <si>
    <t>juli</t>
  </si>
  <si>
    <t>august</t>
  </si>
  <si>
    <t>september</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</si>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</sst>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00"/>
    <numFmt numFmtId="166" formatCode="0.0\ %"/>
    <numFmt numFmtId="167" formatCode="_(* #,##0.00_);_(* \(#,##0.00\);_(* &quot;-&quot;??_);_(@_)"/>
  </numFmts>
  <fonts count="10" x14ac:knownFonts="1">
    <font>
      <sz val="11"/>
      <color theme="1"/>
      <name val="Calibri"/>
      <family val="2"/>
      <scheme val="minor"/>
    </font>
    <font>
      <sz val="10"/>
      <name val="Tms Rmn"/>
    </font>
    <font>
      <sz val="10"/>
      <name val="MS Sans Serif"/>
      <family val="2"/>
    </font>
    <font>
      <sz val="10"/>
      <name val="Arial"/>
      <family val="2"/>
    </font>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i/>
      <sz val="10"/>
      <name val="Calibri"/>
      <family val="2"/>
      <scheme val="minor"/>
    </font>
    <font>
      <b/>
      <i/>
      <sz val="1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0" tint="-0.14996795556505021"/>
        <bgColor indexed="22"/>
      </patternFill>
    </fill>
    <fill>
      <patternFill patternType="solid">
        <fgColor theme="0" tint="-0.14996795556505021"/>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3" fontId="3" fillId="0" borderId="0" applyFont="0" applyFill="0" applyBorder="0" applyAlignment="0" applyProtection="0"/>
    <xf numFmtId="0" fontId="3" fillId="0" borderId="0"/>
    <xf numFmtId="0" fontId="3" fillId="0" borderId="0"/>
    <xf numFmtId="0" fontId="1" fillId="0" borderId="0"/>
    <xf numFmtId="9" fontId="4"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167" fontId="3" fillId="0" borderId="0" applyFont="0" applyFill="0" applyBorder="0" applyAlignment="0" applyProtection="0"/>
    <xf numFmtId="4" fontId="2" fillId="0" borderId="0" applyFont="0" applyFill="0" applyBorder="0" applyAlignment="0" applyProtection="0"/>
  </cellStyleXfs>
  <cellXfs count="105">
    <xf numFmtId="0" fontId="0" fillId="0" borderId="0" xfId="0"/>
    <xf numFmtId="0" fontId="5" fillId="2" borderId="1" xfId="0" applyFont="1" applyFill="1" applyBorder="1" applyAlignment="1">
      <alignment horizontal="left" vertical="center"/>
    </xf>
    <xf numFmtId="0" fontId="5" fillId="0" borderId="0" xfId="0" applyFont="1"/>
    <xf numFmtId="0" fontId="5" fillId="3" borderId="0" xfId="0" applyFont="1" applyFill="1"/>
    <xf numFmtId="0" fontId="7" fillId="0" borderId="0" xfId="0" applyFont="1"/>
    <xf numFmtId="0" fontId="5" fillId="2" borderId="8" xfId="0" applyFont="1" applyFill="1" applyBorder="1" applyAlignment="1">
      <alignment horizontal="center" vertical="center"/>
    </xf>
    <xf numFmtId="0" fontId="5" fillId="2" borderId="8" xfId="0" applyFont="1" applyFill="1" applyBorder="1" applyAlignment="1">
      <alignment horizontal="center"/>
    </xf>
    <xf numFmtId="0" fontId="5" fillId="2" borderId="10" xfId="0" applyFont="1" applyFill="1" applyBorder="1" applyAlignment="1">
      <alignment horizontal="center" vertic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7" xfId="0" applyFont="1" applyFill="1" applyBorder="1" applyAlignment="1">
      <alignment horizontal="center"/>
    </xf>
    <xf numFmtId="1" fontId="5" fillId="2" borderId="7" xfId="0" applyNumberFormat="1" applyFont="1" applyFill="1" applyBorder="1" applyAlignment="1"/>
    <xf numFmtId="2" fontId="5" fillId="2" borderId="12" xfId="0" applyNumberFormat="1"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1" fontId="5" fillId="2" borderId="3" xfId="0" applyNumberFormat="1" applyFont="1" applyFill="1" applyBorder="1" applyAlignment="1"/>
    <xf numFmtId="2" fontId="5" fillId="2" borderId="13" xfId="0" applyNumberFormat="1" applyFont="1" applyFill="1" applyBorder="1" applyAlignment="1">
      <alignment horizontal="center"/>
    </xf>
    <xf numFmtId="0" fontId="5" fillId="2" borderId="4" xfId="4" applyFont="1" applyFill="1" applyBorder="1" applyAlignment="1">
      <alignment horizontal="right"/>
    </xf>
    <xf numFmtId="0" fontId="5" fillId="2" borderId="4" xfId="4" applyFont="1" applyFill="1" applyBorder="1" applyAlignment="1">
      <alignment horizontal="center"/>
    </xf>
    <xf numFmtId="1" fontId="5" fillId="2" borderId="4" xfId="0" quotePrefix="1" applyNumberFormat="1" applyFont="1" applyFill="1" applyBorder="1" applyAlignment="1">
      <alignment horizontal="center"/>
    </xf>
    <xf numFmtId="1" fontId="5" fillId="2" borderId="1" xfId="4" applyNumberFormat="1" applyFont="1" applyFill="1" applyBorder="1" applyAlignment="1">
      <alignment horizontal="center"/>
    </xf>
    <xf numFmtId="2" fontId="5" fillId="2" borderId="4" xfId="4" applyNumberFormat="1" applyFont="1" applyFill="1" applyBorder="1" applyAlignment="1">
      <alignment horizontal="center"/>
    </xf>
    <xf numFmtId="3" fontId="5" fillId="2" borderId="4" xfId="4" applyNumberFormat="1" applyFont="1" applyFill="1" applyBorder="1" applyAlignment="1">
      <alignment horizontal="center"/>
    </xf>
    <xf numFmtId="0" fontId="5" fillId="0" borderId="0" xfId="4" applyFont="1" applyBorder="1" applyAlignment="1"/>
    <xf numFmtId="0" fontId="8" fillId="0" borderId="0" xfId="4" applyFont="1" applyBorder="1" applyAlignment="1">
      <alignment horizontal="right"/>
    </xf>
    <xf numFmtId="1" fontId="8" fillId="0" borderId="0" xfId="4" applyNumberFormat="1" applyFont="1" applyBorder="1" applyAlignment="1">
      <alignment horizontal="right"/>
    </xf>
    <xf numFmtId="2" fontId="8" fillId="0" borderId="0" xfId="4" applyNumberFormat="1" applyFont="1" applyBorder="1" applyAlignment="1">
      <alignment horizontal="right"/>
    </xf>
    <xf numFmtId="0" fontId="5" fillId="0" borderId="0" xfId="4" applyFont="1"/>
    <xf numFmtId="165" fontId="5" fillId="0" borderId="0" xfId="4" applyNumberFormat="1" applyFont="1" applyBorder="1" applyAlignment="1">
      <alignment horizontal="left"/>
    </xf>
    <xf numFmtId="0" fontId="5" fillId="0" borderId="0" xfId="4" applyFont="1" applyBorder="1"/>
    <xf numFmtId="0" fontId="5" fillId="0" borderId="0" xfId="0" applyFont="1" applyBorder="1"/>
    <xf numFmtId="3" fontId="5" fillId="0" borderId="0" xfId="0" applyNumberFormat="1" applyFont="1" applyBorder="1"/>
    <xf numFmtId="3" fontId="5" fillId="0" borderId="0" xfId="9" applyNumberFormat="1" applyFont="1"/>
    <xf numFmtId="166" fontId="5" fillId="0" borderId="0" xfId="5" applyNumberFormat="1" applyFont="1" applyBorder="1"/>
    <xf numFmtId="1" fontId="5" fillId="0" borderId="0" xfId="5" applyNumberFormat="1" applyFont="1" applyBorder="1"/>
    <xf numFmtId="2" fontId="5" fillId="0" borderId="0" xfId="4" quotePrefix="1" applyNumberFormat="1" applyFont="1" applyBorder="1"/>
    <xf numFmtId="3" fontId="5" fillId="0" borderId="0" xfId="9" applyNumberFormat="1" applyFont="1" applyBorder="1"/>
    <xf numFmtId="0" fontId="9" fillId="0" borderId="15" xfId="4" applyFont="1" applyBorder="1"/>
    <xf numFmtId="3" fontId="8" fillId="0" borderId="15" xfId="0" applyNumberFormat="1" applyFont="1" applyBorder="1"/>
    <xf numFmtId="3" fontId="8" fillId="0" borderId="15" xfId="9" applyNumberFormat="1" applyFont="1" applyBorder="1"/>
    <xf numFmtId="166" fontId="8" fillId="0" borderId="15" xfId="5" applyNumberFormat="1" applyFont="1" applyBorder="1"/>
    <xf numFmtId="1" fontId="8" fillId="0" borderId="15" xfId="5" applyNumberFormat="1" applyFont="1" applyBorder="1"/>
    <xf numFmtId="2" fontId="8" fillId="0" borderId="15" xfId="4" quotePrefix="1" applyNumberFormat="1" applyFont="1" applyBorder="1"/>
    <xf numFmtId="0" fontId="6" fillId="0" borderId="0" xfId="4" applyFont="1" applyBorder="1"/>
    <xf numFmtId="164" fontId="5" fillId="0" borderId="0" xfId="9" applyNumberFormat="1" applyFont="1" applyBorder="1"/>
    <xf numFmtId="0" fontId="5" fillId="2" borderId="0" xfId="4" applyFont="1" applyFill="1" applyBorder="1"/>
    <xf numFmtId="3" fontId="5" fillId="2" borderId="0" xfId="9" applyNumberFormat="1" applyFont="1" applyFill="1" applyAlignment="1"/>
    <xf numFmtId="1" fontId="5" fillId="2" borderId="0" xfId="9" applyNumberFormat="1" applyFont="1" applyFill="1"/>
    <xf numFmtId="3" fontId="5" fillId="2" borderId="0" xfId="9" applyNumberFormat="1" applyFont="1" applyFill="1"/>
    <xf numFmtId="4" fontId="5" fillId="2" borderId="0" xfId="7" applyNumberFormat="1" applyFont="1" applyFill="1"/>
    <xf numFmtId="2" fontId="5" fillId="2" borderId="0" xfId="9" applyNumberFormat="1" applyFont="1" applyFill="1"/>
    <xf numFmtId="3" fontId="5" fillId="0" borderId="0" xfId="9" applyNumberFormat="1" applyFont="1" applyAlignment="1"/>
    <xf numFmtId="0" fontId="5" fillId="0" borderId="0" xfId="4" applyFont="1" applyFill="1" applyBorder="1"/>
    <xf numFmtId="0" fontId="8" fillId="0" borderId="0" xfId="4" applyFont="1" applyBorder="1"/>
    <xf numFmtId="1" fontId="5" fillId="0" borderId="0" xfId="0" applyNumberFormat="1" applyFont="1"/>
    <xf numFmtId="2" fontId="5" fillId="0" borderId="0" xfId="0" applyNumberFormat="1" applyFont="1"/>
    <xf numFmtId="3" fontId="8" fillId="0" borderId="0" xfId="4" applyNumberFormat="1" applyFont="1" applyBorder="1" applyAlignment="1">
      <alignment horizontal="right"/>
    </xf>
    <xf numFmtId="1" fontId="5" fillId="0" borderId="0" xfId="9" applyNumberFormat="1" applyFont="1"/>
    <xf numFmtId="0" fontId="5" fillId="2" borderId="1" xfId="4" applyFont="1" applyFill="1" applyBorder="1" applyAlignment="1">
      <alignment horizontal="right"/>
    </xf>
    <xf numFmtId="1" fontId="5" fillId="2" borderId="7" xfId="0" applyNumberFormat="1" applyFont="1" applyFill="1" applyBorder="1" applyAlignment="1">
      <alignment horizontal="center"/>
    </xf>
    <xf numFmtId="1" fontId="5" fillId="2" borderId="3" xfId="0" applyNumberFormat="1" applyFont="1" applyFill="1" applyBorder="1" applyAlignment="1">
      <alignment horizontal="center"/>
    </xf>
    <xf numFmtId="1" fontId="5" fillId="2" borderId="4" xfId="4" applyNumberFormat="1" applyFont="1" applyFill="1" applyBorder="1" applyAlignment="1">
      <alignment horizontal="center"/>
    </xf>
    <xf numFmtId="0" fontId="8" fillId="4" borderId="14" xfId="4" applyFont="1" applyFill="1" applyBorder="1" applyAlignment="1">
      <alignment horizontal="center"/>
    </xf>
    <xf numFmtId="0" fontId="8" fillId="5" borderId="14" xfId="4" applyFont="1" applyFill="1" applyBorder="1" applyAlignment="1">
      <alignment horizontal="center"/>
    </xf>
    <xf numFmtId="3" fontId="5" fillId="0" borderId="0" xfId="0" applyNumberFormat="1" applyFont="1"/>
    <xf numFmtId="1" fontId="5" fillId="0" borderId="0" xfId="4" quotePrefix="1" applyNumberFormat="1" applyFont="1"/>
    <xf numFmtId="3" fontId="5" fillId="2" borderId="0" xfId="7" applyNumberFormat="1" applyFont="1" applyFill="1"/>
    <xf numFmtId="3" fontId="5" fillId="0" borderId="0" xfId="5" applyNumberFormat="1" applyFont="1" applyBorder="1"/>
    <xf numFmtId="0" fontId="5" fillId="0" borderId="0" xfId="0" applyFont="1" applyAlignment="1">
      <alignment horizontal="left"/>
    </xf>
    <xf numFmtId="0" fontId="5" fillId="3" borderId="10" xfId="0" applyFont="1" applyFill="1" applyBorder="1"/>
    <xf numFmtId="0" fontId="8" fillId="0" borderId="10" xfId="4" applyFont="1" applyBorder="1" applyAlignment="1">
      <alignment horizontal="right"/>
    </xf>
    <xf numFmtId="3" fontId="5" fillId="0" borderId="10" xfId="9" applyNumberFormat="1" applyFont="1" applyBorder="1"/>
    <xf numFmtId="3" fontId="8" fillId="0" borderId="16" xfId="9" applyNumberFormat="1" applyFont="1" applyBorder="1"/>
    <xf numFmtId="0" fontId="5" fillId="0" borderId="0" xfId="0" applyFont="1" applyAlignment="1"/>
    <xf numFmtId="0" fontId="7" fillId="0" borderId="0" xfId="0" applyFont="1" applyAlignment="1"/>
    <xf numFmtId="0" fontId="5" fillId="0" borderId="0" xfId="0" applyFont="1" applyBorder="1" applyAlignment="1"/>
    <xf numFmtId="0" fontId="5" fillId="0" borderId="0" xfId="0" applyFont="1" applyBorder="1" applyAlignment="1">
      <alignment vertical="top" wrapText="1"/>
    </xf>
    <xf numFmtId="3" fontId="5" fillId="2" borderId="7" xfId="0" applyNumberFormat="1" applyFont="1" applyFill="1" applyBorder="1" applyAlignment="1">
      <alignment horizontal="center"/>
    </xf>
    <xf numFmtId="3" fontId="5" fillId="2" borderId="3" xfId="0" applyNumberFormat="1" applyFont="1" applyFill="1" applyBorder="1" applyAlignment="1">
      <alignment horizontal="center"/>
    </xf>
    <xf numFmtId="3" fontId="5" fillId="2" borderId="3" xfId="4" applyNumberFormat="1" applyFont="1" applyFill="1" applyBorder="1" applyAlignment="1">
      <alignment horizontal="center"/>
    </xf>
    <xf numFmtId="0" fontId="5" fillId="0" borderId="10" xfId="0" applyFont="1" applyBorder="1"/>
    <xf numFmtId="0" fontId="8" fillId="4" borderId="5" xfId="4" applyFont="1" applyFill="1" applyBorder="1" applyAlignment="1">
      <alignment horizontal="center"/>
    </xf>
    <xf numFmtId="0" fontId="8" fillId="4" borderId="9" xfId="4" applyFont="1" applyFill="1" applyBorder="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5" fillId="2" borderId="7"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7" xfId="0" applyFont="1" applyFill="1" applyBorder="1" applyAlignment="1">
      <alignment horizontal="left" vertical="center"/>
    </xf>
  </cellXfs>
  <cellStyles count="10">
    <cellStyle name="Komma" xfId="7" builtinId="3"/>
    <cellStyle name="Komma 2" xfId="1" xr:uid="{00000000-0005-0000-0000-000001000000}"/>
    <cellStyle name="Normal" xfId="0" builtinId="0"/>
    <cellStyle name="Normal 2" xfId="2" xr:uid="{00000000-0005-0000-0000-000003000000}"/>
    <cellStyle name="Normal 3" xfId="3" xr:uid="{00000000-0005-0000-0000-000004000000}"/>
    <cellStyle name="Normal_innutj" xfId="4" xr:uid="{00000000-0005-0000-0000-000005000000}"/>
    <cellStyle name="Prosent" xfId="5" builtinId="5"/>
    <cellStyle name="Prosent 2" xfId="6" xr:uid="{00000000-0005-0000-0000-000007000000}"/>
    <cellStyle name="Tusenskille 2" xfId="8" xr:uid="{00000000-0005-0000-0000-000008000000}"/>
    <cellStyle name="Tusenskille_innutj"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5"/>
  <sheetViews>
    <sheetView zoomScale="90" zoomScaleNormal="90"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11.42578125" defaultRowHeight="12.75" x14ac:dyDescent="0.2"/>
  <cols>
    <col min="1" max="1" width="6.42578125" style="4" customWidth="1"/>
    <col min="2" max="2" width="12.5703125" style="4" customWidth="1"/>
    <col min="3" max="3" width="15.140625" style="4" customWidth="1"/>
    <col min="4" max="4" width="14.85546875" style="4" bestFit="1" customWidth="1"/>
    <col min="5" max="11" width="11.42578125" style="4" customWidth="1"/>
    <col min="12" max="13" width="15.42578125" style="4" bestFit="1" customWidth="1"/>
    <col min="14" max="14" width="12.85546875" style="4" bestFit="1" customWidth="1"/>
    <col min="15" max="15" width="15.42578125" style="4" bestFit="1" customWidth="1"/>
    <col min="16" max="16384" width="11.42578125" style="4"/>
  </cols>
  <sheetData>
    <row r="1" spans="1:16" ht="22.5" customHeight="1" x14ac:dyDescent="0.2">
      <c r="A1" s="94" t="s">
        <v>419</v>
      </c>
      <c r="B1" s="94"/>
      <c r="C1" s="94"/>
      <c r="D1" s="94"/>
      <c r="E1" s="94"/>
      <c r="F1" s="94"/>
      <c r="G1" s="94"/>
      <c r="H1" s="94"/>
      <c r="I1" s="94"/>
      <c r="J1" s="94"/>
      <c r="K1" s="94"/>
      <c r="L1" s="94"/>
      <c r="M1" s="95"/>
      <c r="N1" s="3"/>
      <c r="O1" s="71"/>
    </row>
    <row r="2" spans="1:16" x14ac:dyDescent="0.2">
      <c r="A2" s="96" t="s">
        <v>0</v>
      </c>
      <c r="B2" s="96" t="s">
        <v>1</v>
      </c>
      <c r="C2" s="5" t="s">
        <v>2</v>
      </c>
      <c r="D2" s="6" t="s">
        <v>3</v>
      </c>
      <c r="E2" s="99" t="s">
        <v>420</v>
      </c>
      <c r="F2" s="100"/>
      <c r="G2" s="99" t="s">
        <v>4</v>
      </c>
      <c r="H2" s="101"/>
      <c r="I2" s="101"/>
      <c r="J2" s="101"/>
      <c r="K2" s="100"/>
      <c r="L2" s="99" t="s">
        <v>5</v>
      </c>
      <c r="M2" s="100"/>
      <c r="N2" s="79" t="s">
        <v>6</v>
      </c>
      <c r="O2" s="79" t="s">
        <v>7</v>
      </c>
    </row>
    <row r="3" spans="1:16" x14ac:dyDescent="0.2">
      <c r="A3" s="97"/>
      <c r="B3" s="97"/>
      <c r="C3" s="7" t="s">
        <v>50</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48</v>
      </c>
      <c r="O4" s="80" t="s">
        <v>52</v>
      </c>
      <c r="P4" s="76"/>
    </row>
    <row r="5" spans="1:16" x14ac:dyDescent="0.2">
      <c r="A5" s="98"/>
      <c r="B5" s="98"/>
      <c r="C5" s="1"/>
      <c r="D5" s="19"/>
      <c r="E5" s="19"/>
      <c r="F5" s="20" t="s">
        <v>24</v>
      </c>
      <c r="G5" s="21" t="s">
        <v>25</v>
      </c>
      <c r="H5" s="22" t="s">
        <v>26</v>
      </c>
      <c r="I5" s="19"/>
      <c r="J5" s="23" t="s">
        <v>27</v>
      </c>
      <c r="K5" s="19"/>
      <c r="L5" s="20" t="s">
        <v>28</v>
      </c>
      <c r="M5" s="20" t="s">
        <v>51</v>
      </c>
      <c r="N5" s="24"/>
      <c r="O5" s="24"/>
      <c r="P5" s="76"/>
    </row>
    <row r="6" spans="1:16"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x14ac:dyDescent="0.2">
      <c r="A7" s="25"/>
      <c r="B7" s="26"/>
      <c r="C7" s="26"/>
      <c r="D7" s="26"/>
      <c r="E7" s="26"/>
      <c r="F7" s="26"/>
      <c r="G7" s="27"/>
      <c r="H7" s="27"/>
      <c r="I7" s="26"/>
      <c r="J7" s="28"/>
      <c r="K7" s="26"/>
      <c r="L7" s="26"/>
      <c r="M7" s="26"/>
      <c r="N7" s="29"/>
      <c r="O7" s="72"/>
    </row>
    <row r="8" spans="1:16"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'jan-nov'!M8</f>
        <v/>
      </c>
      <c r="O8" s="73" t="str">
        <f>IF(ISNUMBER(M8),(M8-N8),"")</f>
        <v/>
      </c>
    </row>
    <row r="9" spans="1:16"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'jan-nov'!M9</f>
        <v/>
      </c>
      <c r="O9" s="73" t="str">
        <f t="shared" ref="O9:O72" si="11">IF(ISNUMBER(M9),(M9-N9),"")</f>
        <v/>
      </c>
    </row>
    <row r="10" spans="1:16"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'jan-nov'!M10</f>
        <v/>
      </c>
      <c r="O10" s="73" t="str">
        <f t="shared" si="11"/>
        <v/>
      </c>
    </row>
    <row r="11" spans="1:16"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'jan-nov'!M11</f>
        <v/>
      </c>
      <c r="O11" s="73" t="str">
        <f t="shared" si="11"/>
        <v/>
      </c>
    </row>
    <row r="12" spans="1:16"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'jan-nov'!M12</f>
        <v/>
      </c>
      <c r="O12" s="73" t="str">
        <f t="shared" si="11"/>
        <v/>
      </c>
    </row>
    <row r="13" spans="1:16"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'jan-nov'!M13</f>
        <v/>
      </c>
      <c r="O13" s="73" t="str">
        <f t="shared" si="11"/>
        <v/>
      </c>
    </row>
    <row r="14" spans="1:16"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'jan-nov'!M14</f>
        <v/>
      </c>
      <c r="O14" s="73" t="str">
        <f t="shared" si="11"/>
        <v/>
      </c>
    </row>
    <row r="15" spans="1:16"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'jan-nov'!M15</f>
        <v/>
      </c>
      <c r="O15" s="73" t="str">
        <f t="shared" si="11"/>
        <v/>
      </c>
    </row>
    <row r="16" spans="1:16"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'jan-nov'!M16</f>
        <v/>
      </c>
      <c r="O16" s="73" t="str">
        <f t="shared" si="11"/>
        <v/>
      </c>
    </row>
    <row r="17" spans="1:15"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'jan-nov'!M17</f>
        <v/>
      </c>
      <c r="O17" s="73" t="str">
        <f t="shared" si="11"/>
        <v/>
      </c>
    </row>
    <row r="18" spans="1:15"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'jan-nov'!M18</f>
        <v/>
      </c>
      <c r="O18" s="73" t="str">
        <f t="shared" si="11"/>
        <v/>
      </c>
    </row>
    <row r="19" spans="1:15"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'jan-nov'!M19</f>
        <v/>
      </c>
      <c r="O19" s="73" t="str">
        <f t="shared" si="11"/>
        <v/>
      </c>
    </row>
    <row r="20" spans="1:15"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'jan-nov'!M20</f>
        <v/>
      </c>
      <c r="O20" s="73" t="str">
        <f t="shared" si="11"/>
        <v/>
      </c>
    </row>
    <row r="21" spans="1:15"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'jan-nov'!M21</f>
        <v/>
      </c>
      <c r="O21" s="73" t="str">
        <f t="shared" si="11"/>
        <v/>
      </c>
    </row>
    <row r="22" spans="1:15"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'jan-nov'!M22</f>
        <v/>
      </c>
      <c r="O22" s="73" t="str">
        <f t="shared" si="11"/>
        <v/>
      </c>
    </row>
    <row r="23" spans="1:15"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'jan-nov'!M23</f>
        <v/>
      </c>
      <c r="O23" s="73" t="str">
        <f t="shared" si="11"/>
        <v/>
      </c>
    </row>
    <row r="24" spans="1:15"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'jan-nov'!M24</f>
        <v/>
      </c>
      <c r="O24" s="73" t="str">
        <f t="shared" si="11"/>
        <v/>
      </c>
    </row>
    <row r="25" spans="1:15"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'jan-nov'!M25</f>
        <v/>
      </c>
      <c r="O25" s="73" t="str">
        <f t="shared" si="11"/>
        <v/>
      </c>
    </row>
    <row r="26" spans="1:15"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'jan-nov'!M26</f>
        <v/>
      </c>
      <c r="O26" s="73" t="str">
        <f t="shared" si="11"/>
        <v/>
      </c>
    </row>
    <row r="27" spans="1:15"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'jan-nov'!M27</f>
        <v/>
      </c>
      <c r="O27" s="73" t="str">
        <f t="shared" si="11"/>
        <v/>
      </c>
    </row>
    <row r="28" spans="1:15"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'jan-nov'!M28</f>
        <v/>
      </c>
      <c r="O28" s="73" t="str">
        <f t="shared" si="11"/>
        <v/>
      </c>
    </row>
    <row r="29" spans="1:15"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'jan-nov'!M29</f>
        <v/>
      </c>
      <c r="O29" s="73" t="str">
        <f t="shared" si="11"/>
        <v/>
      </c>
    </row>
    <row r="30" spans="1:15"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'jan-nov'!M30</f>
        <v/>
      </c>
      <c r="O30" s="73" t="str">
        <f t="shared" si="11"/>
        <v/>
      </c>
    </row>
    <row r="31" spans="1:15"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'jan-nov'!M31</f>
        <v/>
      </c>
      <c r="O31" s="73" t="str">
        <f t="shared" si="11"/>
        <v/>
      </c>
    </row>
    <row r="32" spans="1:15"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'jan-nov'!M32</f>
        <v/>
      </c>
      <c r="O32" s="73" t="str">
        <f t="shared" si="11"/>
        <v/>
      </c>
    </row>
    <row r="33" spans="1:15"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'jan-nov'!M33</f>
        <v/>
      </c>
      <c r="O33" s="73" t="str">
        <f t="shared" si="11"/>
        <v/>
      </c>
    </row>
    <row r="34" spans="1:15"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'jan-nov'!M34</f>
        <v/>
      </c>
      <c r="O34" s="73" t="str">
        <f t="shared" si="11"/>
        <v/>
      </c>
    </row>
    <row r="35" spans="1:15"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'jan-nov'!M35</f>
        <v/>
      </c>
      <c r="O35" s="73" t="str">
        <f t="shared" si="11"/>
        <v/>
      </c>
    </row>
    <row r="36" spans="1:15"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'jan-nov'!M36</f>
        <v/>
      </c>
      <c r="O36" s="73" t="str">
        <f t="shared" si="11"/>
        <v/>
      </c>
    </row>
    <row r="37" spans="1:15"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'jan-nov'!M37</f>
        <v/>
      </c>
      <c r="O37" s="73" t="str">
        <f t="shared" si="11"/>
        <v/>
      </c>
    </row>
    <row r="38" spans="1:15"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'jan-nov'!M38</f>
        <v/>
      </c>
      <c r="O38" s="73" t="str">
        <f t="shared" si="11"/>
        <v/>
      </c>
    </row>
    <row r="39" spans="1:15"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'jan-nov'!M39</f>
        <v/>
      </c>
      <c r="O39" s="73" t="str">
        <f t="shared" si="11"/>
        <v/>
      </c>
    </row>
    <row r="40" spans="1:15"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'jan-nov'!M40</f>
        <v/>
      </c>
      <c r="O40" s="73" t="str">
        <f t="shared" si="11"/>
        <v/>
      </c>
    </row>
    <row r="41" spans="1:15"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'jan-nov'!M41</f>
        <v/>
      </c>
      <c r="O41" s="73" t="str">
        <f t="shared" si="11"/>
        <v/>
      </c>
    </row>
    <row r="42" spans="1:15"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'jan-nov'!M42</f>
        <v/>
      </c>
      <c r="O42" s="73" t="str">
        <f t="shared" si="11"/>
        <v/>
      </c>
    </row>
    <row r="43" spans="1:15"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'jan-nov'!M43</f>
        <v/>
      </c>
      <c r="O43" s="73" t="str">
        <f t="shared" si="11"/>
        <v/>
      </c>
    </row>
    <row r="44" spans="1:15"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'jan-nov'!M44</f>
        <v/>
      </c>
      <c r="O44" s="73" t="str">
        <f t="shared" si="11"/>
        <v/>
      </c>
    </row>
    <row r="45" spans="1:15"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'jan-nov'!M45</f>
        <v/>
      </c>
      <c r="O45" s="73" t="str">
        <f t="shared" si="11"/>
        <v/>
      </c>
    </row>
    <row r="46" spans="1:15"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'jan-nov'!M46</f>
        <v/>
      </c>
      <c r="O46" s="73" t="str">
        <f t="shared" si="11"/>
        <v/>
      </c>
    </row>
    <row r="47" spans="1:15"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'jan-nov'!M47</f>
        <v/>
      </c>
      <c r="O47" s="73" t="str">
        <f t="shared" si="11"/>
        <v/>
      </c>
    </row>
    <row r="48" spans="1:15"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'jan-nov'!M48</f>
        <v/>
      </c>
      <c r="O48" s="73" t="str">
        <f t="shared" si="11"/>
        <v/>
      </c>
    </row>
    <row r="49" spans="1:15"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'jan-nov'!M49</f>
        <v/>
      </c>
      <c r="O49" s="73" t="str">
        <f t="shared" si="11"/>
        <v/>
      </c>
    </row>
    <row r="50" spans="1:15"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'jan-nov'!M50</f>
        <v/>
      </c>
      <c r="O50" s="73" t="str">
        <f t="shared" si="11"/>
        <v/>
      </c>
    </row>
    <row r="51" spans="1:15"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'jan-nov'!M51</f>
        <v/>
      </c>
      <c r="O51" s="73" t="str">
        <f t="shared" si="11"/>
        <v/>
      </c>
    </row>
    <row r="52" spans="1:15"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'jan-nov'!M52</f>
        <v/>
      </c>
      <c r="O52" s="73" t="str">
        <f t="shared" si="11"/>
        <v/>
      </c>
    </row>
    <row r="53" spans="1:15"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'jan-nov'!M53</f>
        <v/>
      </c>
      <c r="O53" s="73" t="str">
        <f t="shared" si="11"/>
        <v/>
      </c>
    </row>
    <row r="54" spans="1:15"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'jan-nov'!M54</f>
        <v/>
      </c>
      <c r="O54" s="73" t="str">
        <f t="shared" si="11"/>
        <v/>
      </c>
    </row>
    <row r="55" spans="1:15"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'jan-nov'!M55</f>
        <v/>
      </c>
      <c r="O55" s="73" t="str">
        <f t="shared" si="11"/>
        <v/>
      </c>
    </row>
    <row r="56" spans="1:15"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'jan-nov'!M56</f>
        <v/>
      </c>
      <c r="O56" s="73" t="str">
        <f t="shared" si="11"/>
        <v/>
      </c>
    </row>
    <row r="57" spans="1:15"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'jan-nov'!M57</f>
        <v/>
      </c>
      <c r="O57" s="73" t="str">
        <f t="shared" si="11"/>
        <v/>
      </c>
    </row>
    <row r="58" spans="1:15"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'jan-nov'!M58</f>
        <v/>
      </c>
      <c r="O58" s="73" t="str">
        <f t="shared" si="11"/>
        <v/>
      </c>
    </row>
    <row r="59" spans="1:15"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'jan-nov'!M59</f>
        <v/>
      </c>
      <c r="O59" s="73" t="str">
        <f t="shared" si="11"/>
        <v/>
      </c>
    </row>
    <row r="60" spans="1:15"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'jan-nov'!M60</f>
        <v/>
      </c>
      <c r="O60" s="73" t="str">
        <f t="shared" si="11"/>
        <v/>
      </c>
    </row>
    <row r="61" spans="1:15"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'jan-nov'!M61</f>
        <v/>
      </c>
      <c r="O61" s="73" t="str">
        <f t="shared" si="11"/>
        <v/>
      </c>
    </row>
    <row r="62" spans="1:15"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'jan-nov'!M62</f>
        <v/>
      </c>
      <c r="O62" s="73" t="str">
        <f t="shared" si="11"/>
        <v/>
      </c>
    </row>
    <row r="63" spans="1:15"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'jan-nov'!M63</f>
        <v/>
      </c>
      <c r="O63" s="73" t="str">
        <f t="shared" si="11"/>
        <v/>
      </c>
    </row>
    <row r="64" spans="1:15"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'jan-nov'!M64</f>
        <v/>
      </c>
      <c r="O64" s="73" t="str">
        <f t="shared" si="11"/>
        <v/>
      </c>
    </row>
    <row r="65" spans="1:15"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'jan-nov'!M65</f>
        <v/>
      </c>
      <c r="O65" s="73" t="str">
        <f t="shared" si="11"/>
        <v/>
      </c>
    </row>
    <row r="66" spans="1:15"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'jan-nov'!M66</f>
        <v/>
      </c>
      <c r="O66" s="73" t="str">
        <f t="shared" si="11"/>
        <v/>
      </c>
    </row>
    <row r="67" spans="1:15"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'jan-nov'!M67</f>
        <v/>
      </c>
      <c r="O67" s="73" t="str">
        <f t="shared" si="11"/>
        <v/>
      </c>
    </row>
    <row r="68" spans="1:15"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'jan-nov'!M68</f>
        <v/>
      </c>
      <c r="O68" s="73" t="str">
        <f t="shared" si="11"/>
        <v/>
      </c>
    </row>
    <row r="69" spans="1:15"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'jan-nov'!M69</f>
        <v/>
      </c>
      <c r="O69" s="73" t="str">
        <f t="shared" si="11"/>
        <v/>
      </c>
    </row>
    <row r="70" spans="1:15"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'jan-nov'!M70</f>
        <v/>
      </c>
      <c r="O70" s="73" t="str">
        <f t="shared" si="11"/>
        <v/>
      </c>
    </row>
    <row r="71" spans="1:15"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'jan-nov'!M71</f>
        <v/>
      </c>
      <c r="O71" s="73" t="str">
        <f t="shared" si="11"/>
        <v/>
      </c>
    </row>
    <row r="72" spans="1:15"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'jan-nov'!M72</f>
        <v/>
      </c>
      <c r="O72" s="73" t="str">
        <f t="shared" si="11"/>
        <v/>
      </c>
    </row>
    <row r="73" spans="1:15"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'jan-nov'!M73</f>
        <v/>
      </c>
      <c r="O73" s="73" t="str">
        <f t="shared" ref="O73:O136" si="21">IF(ISNUMBER(M73),(M73-N73),"")</f>
        <v/>
      </c>
    </row>
    <row r="74" spans="1:15"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'jan-nov'!M74</f>
        <v/>
      </c>
      <c r="O74" s="73" t="str">
        <f t="shared" si="21"/>
        <v/>
      </c>
    </row>
    <row r="75" spans="1:15"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'jan-nov'!M75</f>
        <v/>
      </c>
      <c r="O75" s="73" t="str">
        <f t="shared" si="21"/>
        <v/>
      </c>
    </row>
    <row r="76" spans="1:15"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'jan-nov'!M76</f>
        <v/>
      </c>
      <c r="O76" s="73" t="str">
        <f t="shared" si="21"/>
        <v/>
      </c>
    </row>
    <row r="77" spans="1:15"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'jan-nov'!M77</f>
        <v/>
      </c>
      <c r="O77" s="73" t="str">
        <f t="shared" si="21"/>
        <v/>
      </c>
    </row>
    <row r="78" spans="1:15"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'jan-nov'!M78</f>
        <v/>
      </c>
      <c r="O78" s="73" t="str">
        <f t="shared" si="21"/>
        <v/>
      </c>
    </row>
    <row r="79" spans="1:15"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'jan-nov'!M79</f>
        <v/>
      </c>
      <c r="O79" s="73" t="str">
        <f t="shared" si="21"/>
        <v/>
      </c>
    </row>
    <row r="80" spans="1:15"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'jan-nov'!M80</f>
        <v/>
      </c>
      <c r="O80" s="73" t="str">
        <f t="shared" si="21"/>
        <v/>
      </c>
    </row>
    <row r="81" spans="1:15"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'jan-nov'!M81</f>
        <v/>
      </c>
      <c r="O81" s="73" t="str">
        <f t="shared" si="21"/>
        <v/>
      </c>
    </row>
    <row r="82" spans="1:15"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'jan-nov'!M82</f>
        <v/>
      </c>
      <c r="O82" s="73" t="str">
        <f t="shared" si="21"/>
        <v/>
      </c>
    </row>
    <row r="83" spans="1:15"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'jan-nov'!M83</f>
        <v/>
      </c>
      <c r="O83" s="73" t="str">
        <f t="shared" si="21"/>
        <v/>
      </c>
    </row>
    <row r="84" spans="1:15"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'jan-nov'!M84</f>
        <v/>
      </c>
      <c r="O84" s="73" t="str">
        <f t="shared" si="21"/>
        <v/>
      </c>
    </row>
    <row r="85" spans="1:15"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'jan-nov'!M85</f>
        <v/>
      </c>
      <c r="O85" s="73" t="str">
        <f t="shared" si="21"/>
        <v/>
      </c>
    </row>
    <row r="86" spans="1:15"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'jan-nov'!M86</f>
        <v/>
      </c>
      <c r="O86" s="73" t="str">
        <f t="shared" si="21"/>
        <v/>
      </c>
    </row>
    <row r="87" spans="1:15"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'jan-nov'!M87</f>
        <v/>
      </c>
      <c r="O87" s="73" t="str">
        <f t="shared" si="21"/>
        <v/>
      </c>
    </row>
    <row r="88" spans="1:15"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'jan-nov'!M88</f>
        <v/>
      </c>
      <c r="O88" s="73" t="str">
        <f t="shared" si="21"/>
        <v/>
      </c>
    </row>
    <row r="89" spans="1:15"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'jan-nov'!M89</f>
        <v/>
      </c>
      <c r="O89" s="73" t="str">
        <f t="shared" si="21"/>
        <v/>
      </c>
    </row>
    <row r="90" spans="1:15"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'jan-nov'!M90</f>
        <v/>
      </c>
      <c r="O90" s="73" t="str">
        <f t="shared" si="21"/>
        <v/>
      </c>
    </row>
    <row r="91" spans="1:15"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'jan-nov'!M91</f>
        <v/>
      </c>
      <c r="O91" s="73" t="str">
        <f t="shared" si="21"/>
        <v/>
      </c>
    </row>
    <row r="92" spans="1:15"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'jan-nov'!M92</f>
        <v/>
      </c>
      <c r="O92" s="73" t="str">
        <f t="shared" si="21"/>
        <v/>
      </c>
    </row>
    <row r="93" spans="1:15"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'jan-nov'!M93</f>
        <v/>
      </c>
      <c r="O93" s="73" t="str">
        <f t="shared" si="21"/>
        <v/>
      </c>
    </row>
    <row r="94" spans="1:15"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'jan-nov'!M94</f>
        <v/>
      </c>
      <c r="O94" s="73" t="str">
        <f t="shared" si="21"/>
        <v/>
      </c>
    </row>
    <row r="95" spans="1:15"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'jan-nov'!M95</f>
        <v/>
      </c>
      <c r="O95" s="73" t="str">
        <f t="shared" si="21"/>
        <v/>
      </c>
    </row>
    <row r="96" spans="1:15"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'jan-nov'!M96</f>
        <v/>
      </c>
      <c r="O96" s="73" t="str">
        <f t="shared" si="21"/>
        <v/>
      </c>
    </row>
    <row r="97" spans="1:15"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'jan-nov'!M97</f>
        <v/>
      </c>
      <c r="O97" s="73" t="str">
        <f t="shared" si="21"/>
        <v/>
      </c>
    </row>
    <row r="98" spans="1:15"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'jan-nov'!M98</f>
        <v/>
      </c>
      <c r="O98" s="73" t="str">
        <f t="shared" si="21"/>
        <v/>
      </c>
    </row>
    <row r="99" spans="1:15"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'jan-nov'!M99</f>
        <v/>
      </c>
      <c r="O99" s="73" t="str">
        <f t="shared" si="21"/>
        <v/>
      </c>
    </row>
    <row r="100" spans="1:15"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'jan-nov'!M100</f>
        <v/>
      </c>
      <c r="O100" s="73" t="str">
        <f t="shared" si="21"/>
        <v/>
      </c>
    </row>
    <row r="101" spans="1:15"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'jan-nov'!M101</f>
        <v/>
      </c>
      <c r="O101" s="73" t="str">
        <f t="shared" si="21"/>
        <v/>
      </c>
    </row>
    <row r="102" spans="1:15"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'jan-nov'!M102</f>
        <v/>
      </c>
      <c r="O102" s="73" t="str">
        <f t="shared" si="21"/>
        <v/>
      </c>
    </row>
    <row r="103" spans="1:15"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'jan-nov'!M103</f>
        <v/>
      </c>
      <c r="O103" s="73" t="str">
        <f t="shared" si="21"/>
        <v/>
      </c>
    </row>
    <row r="104" spans="1:15"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'jan-nov'!M104</f>
        <v/>
      </c>
      <c r="O104" s="73" t="str">
        <f t="shared" si="21"/>
        <v/>
      </c>
    </row>
    <row r="105" spans="1:15"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'jan-nov'!M105</f>
        <v/>
      </c>
      <c r="O105" s="73" t="str">
        <f t="shared" si="21"/>
        <v/>
      </c>
    </row>
    <row r="106" spans="1:15"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'jan-nov'!M106</f>
        <v/>
      </c>
      <c r="O106" s="73" t="str">
        <f t="shared" si="21"/>
        <v/>
      </c>
    </row>
    <row r="107" spans="1:15"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'jan-nov'!M107</f>
        <v/>
      </c>
      <c r="O107" s="73" t="str">
        <f t="shared" si="21"/>
        <v/>
      </c>
    </row>
    <row r="108" spans="1:15"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'jan-nov'!M108</f>
        <v/>
      </c>
      <c r="O108" s="73" t="str">
        <f t="shared" si="21"/>
        <v/>
      </c>
    </row>
    <row r="109" spans="1:15"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'jan-nov'!M109</f>
        <v/>
      </c>
      <c r="O109" s="73" t="str">
        <f t="shared" si="21"/>
        <v/>
      </c>
    </row>
    <row r="110" spans="1:15"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'jan-nov'!M110</f>
        <v/>
      </c>
      <c r="O110" s="73" t="str">
        <f t="shared" si="21"/>
        <v/>
      </c>
    </row>
    <row r="111" spans="1:15"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'jan-nov'!M111</f>
        <v/>
      </c>
      <c r="O111" s="73" t="str">
        <f t="shared" si="21"/>
        <v/>
      </c>
    </row>
    <row r="112" spans="1:15"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'jan-nov'!M112</f>
        <v/>
      </c>
      <c r="O112" s="73" t="str">
        <f t="shared" si="21"/>
        <v/>
      </c>
    </row>
    <row r="113" spans="1:15"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'jan-nov'!M113</f>
        <v/>
      </c>
      <c r="O113" s="73" t="str">
        <f t="shared" si="21"/>
        <v/>
      </c>
    </row>
    <row r="114" spans="1:15"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'jan-nov'!M114</f>
        <v/>
      </c>
      <c r="O114" s="73" t="str">
        <f t="shared" si="21"/>
        <v/>
      </c>
    </row>
    <row r="115" spans="1:15"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'jan-nov'!M115</f>
        <v/>
      </c>
      <c r="O115" s="73" t="str">
        <f t="shared" si="21"/>
        <v/>
      </c>
    </row>
    <row r="116" spans="1:15"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'jan-nov'!M116</f>
        <v/>
      </c>
      <c r="O116" s="73" t="str">
        <f t="shared" si="21"/>
        <v/>
      </c>
    </row>
    <row r="117" spans="1:15"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'jan-nov'!M117</f>
        <v/>
      </c>
      <c r="O117" s="73" t="str">
        <f t="shared" si="21"/>
        <v/>
      </c>
    </row>
    <row r="118" spans="1:15"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'jan-nov'!M118</f>
        <v/>
      </c>
      <c r="O118" s="73" t="str">
        <f t="shared" si="21"/>
        <v/>
      </c>
    </row>
    <row r="119" spans="1:15"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'jan-nov'!M119</f>
        <v/>
      </c>
      <c r="O119" s="73" t="str">
        <f t="shared" si="21"/>
        <v/>
      </c>
    </row>
    <row r="120" spans="1:15"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'jan-nov'!M120</f>
        <v/>
      </c>
      <c r="O120" s="73" t="str">
        <f t="shared" si="21"/>
        <v/>
      </c>
    </row>
    <row r="121" spans="1:15"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'jan-nov'!M121</f>
        <v/>
      </c>
      <c r="O121" s="73" t="str">
        <f t="shared" si="21"/>
        <v/>
      </c>
    </row>
    <row r="122" spans="1:15"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'jan-nov'!M122</f>
        <v/>
      </c>
      <c r="O122" s="73" t="str">
        <f t="shared" si="21"/>
        <v/>
      </c>
    </row>
    <row r="123" spans="1:15"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'jan-nov'!M123</f>
        <v/>
      </c>
      <c r="O123" s="73" t="str">
        <f t="shared" si="21"/>
        <v/>
      </c>
    </row>
    <row r="124" spans="1:15"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'jan-nov'!M124</f>
        <v/>
      </c>
      <c r="O124" s="73" t="str">
        <f t="shared" si="21"/>
        <v/>
      </c>
    </row>
    <row r="125" spans="1:15"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'jan-nov'!M125</f>
        <v/>
      </c>
      <c r="O125" s="73" t="str">
        <f t="shared" si="21"/>
        <v/>
      </c>
    </row>
    <row r="126" spans="1:15"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'jan-nov'!M126</f>
        <v/>
      </c>
      <c r="O126" s="73" t="str">
        <f t="shared" si="21"/>
        <v/>
      </c>
    </row>
    <row r="127" spans="1:15"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'jan-nov'!M127</f>
        <v/>
      </c>
      <c r="O127" s="73" t="str">
        <f t="shared" si="21"/>
        <v/>
      </c>
    </row>
    <row r="128" spans="1:15"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'jan-nov'!M128</f>
        <v/>
      </c>
      <c r="O128" s="73" t="str">
        <f t="shared" si="21"/>
        <v/>
      </c>
    </row>
    <row r="129" spans="1:15"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'jan-nov'!M129</f>
        <v/>
      </c>
      <c r="O129" s="73" t="str">
        <f t="shared" si="21"/>
        <v/>
      </c>
    </row>
    <row r="130" spans="1:15"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'jan-nov'!M130</f>
        <v/>
      </c>
      <c r="O130" s="73" t="str">
        <f t="shared" si="21"/>
        <v/>
      </c>
    </row>
    <row r="131" spans="1:15"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'jan-nov'!M131</f>
        <v/>
      </c>
      <c r="O131" s="73" t="str">
        <f t="shared" si="21"/>
        <v/>
      </c>
    </row>
    <row r="132" spans="1:15"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'jan-nov'!M132</f>
        <v/>
      </c>
      <c r="O132" s="73" t="str">
        <f t="shared" si="21"/>
        <v/>
      </c>
    </row>
    <row r="133" spans="1:15"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'jan-nov'!M133</f>
        <v/>
      </c>
      <c r="O133" s="73" t="str">
        <f t="shared" si="21"/>
        <v/>
      </c>
    </row>
    <row r="134" spans="1:15"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'jan-nov'!M134</f>
        <v/>
      </c>
      <c r="O134" s="73" t="str">
        <f t="shared" si="21"/>
        <v/>
      </c>
    </row>
    <row r="135" spans="1:15"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'jan-nov'!M135</f>
        <v/>
      </c>
      <c r="O135" s="73" t="str">
        <f t="shared" si="21"/>
        <v/>
      </c>
    </row>
    <row r="136" spans="1:15"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'jan-nov'!M136</f>
        <v/>
      </c>
      <c r="O136" s="73" t="str">
        <f t="shared" si="21"/>
        <v/>
      </c>
    </row>
    <row r="137" spans="1:15"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'jan-nov'!M137</f>
        <v/>
      </c>
      <c r="O137" s="73" t="str">
        <f t="shared" ref="O137:O200" si="31">IF(ISNUMBER(M137),(M137-N137),"")</f>
        <v/>
      </c>
    </row>
    <row r="138" spans="1:15"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'jan-nov'!M138</f>
        <v/>
      </c>
      <c r="O138" s="73" t="str">
        <f t="shared" si="31"/>
        <v/>
      </c>
    </row>
    <row r="139" spans="1:15"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'jan-nov'!M139</f>
        <v/>
      </c>
      <c r="O139" s="73" t="str">
        <f t="shared" si="31"/>
        <v/>
      </c>
    </row>
    <row r="140" spans="1:15"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'jan-nov'!M140</f>
        <v/>
      </c>
      <c r="O140" s="73" t="str">
        <f t="shared" si="31"/>
        <v/>
      </c>
    </row>
    <row r="141" spans="1:15"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'jan-nov'!M141</f>
        <v/>
      </c>
      <c r="O141" s="73" t="str">
        <f t="shared" si="31"/>
        <v/>
      </c>
    </row>
    <row r="142" spans="1:15"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'jan-nov'!M142</f>
        <v/>
      </c>
      <c r="O142" s="73" t="str">
        <f t="shared" si="31"/>
        <v/>
      </c>
    </row>
    <row r="143" spans="1:15"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'jan-nov'!M143</f>
        <v/>
      </c>
      <c r="O143" s="73" t="str">
        <f t="shared" si="31"/>
        <v/>
      </c>
    </row>
    <row r="144" spans="1:15"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'jan-nov'!M144</f>
        <v/>
      </c>
      <c r="O144" s="73" t="str">
        <f t="shared" si="31"/>
        <v/>
      </c>
    </row>
    <row r="145" spans="1:15"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'jan-nov'!M145</f>
        <v/>
      </c>
      <c r="O145" s="73" t="str">
        <f t="shared" si="31"/>
        <v/>
      </c>
    </row>
    <row r="146" spans="1:15"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'jan-nov'!M146</f>
        <v/>
      </c>
      <c r="O146" s="73" t="str">
        <f t="shared" si="31"/>
        <v/>
      </c>
    </row>
    <row r="147" spans="1:15"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'jan-nov'!M147</f>
        <v/>
      </c>
      <c r="O147" s="73" t="str">
        <f t="shared" si="31"/>
        <v/>
      </c>
    </row>
    <row r="148" spans="1:15"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'jan-nov'!M148</f>
        <v/>
      </c>
      <c r="O148" s="73" t="str">
        <f t="shared" si="31"/>
        <v/>
      </c>
    </row>
    <row r="149" spans="1:15"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'jan-nov'!M149</f>
        <v/>
      </c>
      <c r="O149" s="73" t="str">
        <f t="shared" si="31"/>
        <v/>
      </c>
    </row>
    <row r="150" spans="1:15"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'jan-nov'!M150</f>
        <v/>
      </c>
      <c r="O150" s="73" t="str">
        <f t="shared" si="31"/>
        <v/>
      </c>
    </row>
    <row r="151" spans="1:15"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'jan-nov'!M151</f>
        <v/>
      </c>
      <c r="O151" s="73" t="str">
        <f t="shared" si="31"/>
        <v/>
      </c>
    </row>
    <row r="152" spans="1:15"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'jan-nov'!M152</f>
        <v/>
      </c>
      <c r="O152" s="73" t="str">
        <f t="shared" si="31"/>
        <v/>
      </c>
    </row>
    <row r="153" spans="1:15"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'jan-nov'!M153</f>
        <v/>
      </c>
      <c r="O153" s="73" t="str">
        <f t="shared" si="31"/>
        <v/>
      </c>
    </row>
    <row r="154" spans="1:15"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'jan-nov'!M154</f>
        <v/>
      </c>
      <c r="O154" s="73" t="str">
        <f t="shared" si="31"/>
        <v/>
      </c>
    </row>
    <row r="155" spans="1:15"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'jan-nov'!M155</f>
        <v/>
      </c>
      <c r="O155" s="73" t="str">
        <f t="shared" si="31"/>
        <v/>
      </c>
    </row>
    <row r="156" spans="1:15"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'jan-nov'!M156</f>
        <v/>
      </c>
      <c r="O156" s="73" t="str">
        <f t="shared" si="31"/>
        <v/>
      </c>
    </row>
    <row r="157" spans="1:15"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'jan-nov'!M157</f>
        <v/>
      </c>
      <c r="O157" s="73" t="str">
        <f t="shared" si="31"/>
        <v/>
      </c>
    </row>
    <row r="158" spans="1:15"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'jan-nov'!M158</f>
        <v/>
      </c>
      <c r="O158" s="73" t="str">
        <f t="shared" si="31"/>
        <v/>
      </c>
    </row>
    <row r="159" spans="1:15"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'jan-nov'!M159</f>
        <v/>
      </c>
      <c r="O159" s="73" t="str">
        <f t="shared" si="31"/>
        <v/>
      </c>
    </row>
    <row r="160" spans="1:15"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'jan-nov'!M160</f>
        <v/>
      </c>
      <c r="O160" s="73" t="str">
        <f t="shared" si="31"/>
        <v/>
      </c>
    </row>
    <row r="161" spans="1:15"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'jan-nov'!M161</f>
        <v/>
      </c>
      <c r="O161" s="73" t="str">
        <f t="shared" si="31"/>
        <v/>
      </c>
    </row>
    <row r="162" spans="1:15"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'jan-nov'!M162</f>
        <v/>
      </c>
      <c r="O162" s="73" t="str">
        <f t="shared" si="31"/>
        <v/>
      </c>
    </row>
    <row r="163" spans="1:15"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'jan-nov'!M163</f>
        <v/>
      </c>
      <c r="O163" s="73" t="str">
        <f t="shared" si="31"/>
        <v/>
      </c>
    </row>
    <row r="164" spans="1:15"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'jan-nov'!M164</f>
        <v/>
      </c>
      <c r="O164" s="73" t="str">
        <f t="shared" si="31"/>
        <v/>
      </c>
    </row>
    <row r="165" spans="1:15"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'jan-nov'!M165</f>
        <v/>
      </c>
      <c r="O165" s="73" t="str">
        <f t="shared" si="31"/>
        <v/>
      </c>
    </row>
    <row r="166" spans="1:15"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'jan-nov'!M166</f>
        <v/>
      </c>
      <c r="O166" s="73" t="str">
        <f t="shared" si="31"/>
        <v/>
      </c>
    </row>
    <row r="167" spans="1:15"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'jan-nov'!M167</f>
        <v/>
      </c>
      <c r="O167" s="73" t="str">
        <f t="shared" si="31"/>
        <v/>
      </c>
    </row>
    <row r="168" spans="1:15"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'jan-nov'!M168</f>
        <v/>
      </c>
      <c r="O168" s="73" t="str">
        <f t="shared" si="31"/>
        <v/>
      </c>
    </row>
    <row r="169" spans="1:15"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'jan-nov'!M169</f>
        <v/>
      </c>
      <c r="O169" s="73" t="str">
        <f t="shared" si="31"/>
        <v/>
      </c>
    </row>
    <row r="170" spans="1:15"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'jan-nov'!M170</f>
        <v/>
      </c>
      <c r="O170" s="73" t="str">
        <f t="shared" si="31"/>
        <v/>
      </c>
    </row>
    <row r="171" spans="1:15"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'jan-nov'!M171</f>
        <v/>
      </c>
      <c r="O171" s="73" t="str">
        <f t="shared" si="31"/>
        <v/>
      </c>
    </row>
    <row r="172" spans="1:15"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'jan-nov'!M172</f>
        <v/>
      </c>
      <c r="O172" s="73" t="str">
        <f t="shared" si="31"/>
        <v/>
      </c>
    </row>
    <row r="173" spans="1:15"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'jan-nov'!M173</f>
        <v/>
      </c>
      <c r="O173" s="73" t="str">
        <f t="shared" si="31"/>
        <v/>
      </c>
    </row>
    <row r="174" spans="1:15"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'jan-nov'!M174</f>
        <v/>
      </c>
      <c r="O174" s="73" t="str">
        <f t="shared" si="31"/>
        <v/>
      </c>
    </row>
    <row r="175" spans="1:15"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'jan-nov'!M175</f>
        <v/>
      </c>
      <c r="O175" s="73" t="str">
        <f t="shared" si="31"/>
        <v/>
      </c>
    </row>
    <row r="176" spans="1:15"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'jan-nov'!M176</f>
        <v/>
      </c>
      <c r="O176" s="73" t="str">
        <f t="shared" si="31"/>
        <v/>
      </c>
    </row>
    <row r="177" spans="1:15"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'jan-nov'!M177</f>
        <v/>
      </c>
      <c r="O177" s="73" t="str">
        <f t="shared" si="31"/>
        <v/>
      </c>
    </row>
    <row r="178" spans="1:15"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'jan-nov'!M178</f>
        <v/>
      </c>
      <c r="O178" s="73" t="str">
        <f t="shared" si="31"/>
        <v/>
      </c>
    </row>
    <row r="179" spans="1:15"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'jan-nov'!M179</f>
        <v/>
      </c>
      <c r="O179" s="73" t="str">
        <f t="shared" si="31"/>
        <v/>
      </c>
    </row>
    <row r="180" spans="1:15"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'jan-nov'!M180</f>
        <v/>
      </c>
      <c r="O180" s="73" t="str">
        <f t="shared" si="31"/>
        <v/>
      </c>
    </row>
    <row r="181" spans="1:15"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'jan-nov'!M181</f>
        <v/>
      </c>
      <c r="O181" s="73" t="str">
        <f t="shared" si="31"/>
        <v/>
      </c>
    </row>
    <row r="182" spans="1:15"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'jan-nov'!M182</f>
        <v/>
      </c>
      <c r="O182" s="73" t="str">
        <f t="shared" si="31"/>
        <v/>
      </c>
    </row>
    <row r="183" spans="1:15"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'jan-nov'!M183</f>
        <v/>
      </c>
      <c r="O183" s="73" t="str">
        <f t="shared" si="31"/>
        <v/>
      </c>
    </row>
    <row r="184" spans="1:15"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'jan-nov'!M184</f>
        <v/>
      </c>
      <c r="O184" s="73" t="str">
        <f t="shared" si="31"/>
        <v/>
      </c>
    </row>
    <row r="185" spans="1:15"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'jan-nov'!M185</f>
        <v/>
      </c>
      <c r="O185" s="73" t="str">
        <f t="shared" si="31"/>
        <v/>
      </c>
    </row>
    <row r="186" spans="1:15"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'jan-nov'!M186</f>
        <v/>
      </c>
      <c r="O186" s="73" t="str">
        <f t="shared" si="31"/>
        <v/>
      </c>
    </row>
    <row r="187" spans="1:15"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'jan-nov'!M187</f>
        <v/>
      </c>
      <c r="O187" s="73" t="str">
        <f t="shared" si="31"/>
        <v/>
      </c>
    </row>
    <row r="188" spans="1:15"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'jan-nov'!M188</f>
        <v/>
      </c>
      <c r="O188" s="73" t="str">
        <f t="shared" si="31"/>
        <v/>
      </c>
    </row>
    <row r="189" spans="1:15"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'jan-nov'!M189</f>
        <v/>
      </c>
      <c r="O189" s="73" t="str">
        <f t="shared" si="31"/>
        <v/>
      </c>
    </row>
    <row r="190" spans="1:15"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'jan-nov'!M190</f>
        <v/>
      </c>
      <c r="O190" s="73" t="str">
        <f t="shared" si="31"/>
        <v/>
      </c>
    </row>
    <row r="191" spans="1:15"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'jan-nov'!M191</f>
        <v/>
      </c>
      <c r="O191" s="73" t="str">
        <f t="shared" si="31"/>
        <v/>
      </c>
    </row>
    <row r="192" spans="1:15"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'jan-nov'!M192</f>
        <v/>
      </c>
      <c r="O192" s="73" t="str">
        <f t="shared" si="31"/>
        <v/>
      </c>
    </row>
    <row r="193" spans="1:15"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'jan-nov'!M193</f>
        <v/>
      </c>
      <c r="O193" s="73" t="str">
        <f t="shared" si="31"/>
        <v/>
      </c>
    </row>
    <row r="194" spans="1:15"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'jan-nov'!M194</f>
        <v/>
      </c>
      <c r="O194" s="73" t="str">
        <f t="shared" si="31"/>
        <v/>
      </c>
    </row>
    <row r="195" spans="1:15"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'jan-nov'!M195</f>
        <v/>
      </c>
      <c r="O195" s="73" t="str">
        <f t="shared" si="31"/>
        <v/>
      </c>
    </row>
    <row r="196" spans="1:15"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'jan-nov'!M196</f>
        <v/>
      </c>
      <c r="O196" s="73" t="str">
        <f t="shared" si="31"/>
        <v/>
      </c>
    </row>
    <row r="197" spans="1:15"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'jan-nov'!M197</f>
        <v/>
      </c>
      <c r="O197" s="73" t="str">
        <f t="shared" si="31"/>
        <v/>
      </c>
    </row>
    <row r="198" spans="1:15"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'jan-nov'!M198</f>
        <v/>
      </c>
      <c r="O198" s="73" t="str">
        <f t="shared" si="31"/>
        <v/>
      </c>
    </row>
    <row r="199" spans="1:15"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'jan-nov'!M199</f>
        <v/>
      </c>
      <c r="O199" s="73" t="str">
        <f t="shared" si="31"/>
        <v/>
      </c>
    </row>
    <row r="200" spans="1:15"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'jan-nov'!M200</f>
        <v/>
      </c>
      <c r="O200" s="73" t="str">
        <f t="shared" si="31"/>
        <v/>
      </c>
    </row>
    <row r="201" spans="1:15"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'jan-nov'!M201</f>
        <v/>
      </c>
      <c r="O201" s="73" t="str">
        <f t="shared" ref="O201:O264" si="41">IF(ISNUMBER(M201),(M201-N201),"")</f>
        <v/>
      </c>
    </row>
    <row r="202" spans="1:15"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'jan-nov'!M202</f>
        <v/>
      </c>
      <c r="O202" s="73" t="str">
        <f t="shared" si="41"/>
        <v/>
      </c>
    </row>
    <row r="203" spans="1:15"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'jan-nov'!M203</f>
        <v/>
      </c>
      <c r="O203" s="73" t="str">
        <f t="shared" si="41"/>
        <v/>
      </c>
    </row>
    <row r="204" spans="1:15"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'jan-nov'!M204</f>
        <v/>
      </c>
      <c r="O204" s="73" t="str">
        <f t="shared" si="41"/>
        <v/>
      </c>
    </row>
    <row r="205" spans="1:15"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'jan-nov'!M205</f>
        <v/>
      </c>
      <c r="O205" s="73" t="str">
        <f t="shared" si="41"/>
        <v/>
      </c>
    </row>
    <row r="206" spans="1:15"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'jan-nov'!M206</f>
        <v/>
      </c>
      <c r="O206" s="73" t="str">
        <f t="shared" si="41"/>
        <v/>
      </c>
    </row>
    <row r="207" spans="1:15"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'jan-nov'!M207</f>
        <v/>
      </c>
      <c r="O207" s="73" t="str">
        <f t="shared" si="41"/>
        <v/>
      </c>
    </row>
    <row r="208" spans="1:15"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'jan-nov'!M208</f>
        <v/>
      </c>
      <c r="O208" s="73" t="str">
        <f t="shared" si="41"/>
        <v/>
      </c>
    </row>
    <row r="209" spans="1:15"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'jan-nov'!M209</f>
        <v/>
      </c>
      <c r="O209" s="73" t="str">
        <f t="shared" si="41"/>
        <v/>
      </c>
    </row>
    <row r="210" spans="1:15"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'jan-nov'!M210</f>
        <v/>
      </c>
      <c r="O210" s="73" t="str">
        <f t="shared" si="41"/>
        <v/>
      </c>
    </row>
    <row r="211" spans="1:15"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'jan-nov'!M211</f>
        <v/>
      </c>
      <c r="O211" s="73" t="str">
        <f t="shared" si="41"/>
        <v/>
      </c>
    </row>
    <row r="212" spans="1:15"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'jan-nov'!M212</f>
        <v/>
      </c>
      <c r="O212" s="73" t="str">
        <f t="shared" si="41"/>
        <v/>
      </c>
    </row>
    <row r="213" spans="1:15"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'jan-nov'!M213</f>
        <v/>
      </c>
      <c r="O213" s="73" t="str">
        <f t="shared" si="41"/>
        <v/>
      </c>
    </row>
    <row r="214" spans="1:15"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'jan-nov'!M214</f>
        <v/>
      </c>
      <c r="O214" s="73" t="str">
        <f t="shared" si="41"/>
        <v/>
      </c>
    </row>
    <row r="215" spans="1:15"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'jan-nov'!M215</f>
        <v/>
      </c>
      <c r="O215" s="73" t="str">
        <f t="shared" si="41"/>
        <v/>
      </c>
    </row>
    <row r="216" spans="1:15"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'jan-nov'!M216</f>
        <v/>
      </c>
      <c r="O216" s="73" t="str">
        <f t="shared" si="41"/>
        <v/>
      </c>
    </row>
    <row r="217" spans="1:15"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'jan-nov'!M217</f>
        <v/>
      </c>
      <c r="O217" s="73" t="str">
        <f t="shared" si="41"/>
        <v/>
      </c>
    </row>
    <row r="218" spans="1:15"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'jan-nov'!M218</f>
        <v/>
      </c>
      <c r="O218" s="73" t="str">
        <f t="shared" si="41"/>
        <v/>
      </c>
    </row>
    <row r="219" spans="1:15"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'jan-nov'!M219</f>
        <v/>
      </c>
      <c r="O219" s="73" t="str">
        <f t="shared" si="41"/>
        <v/>
      </c>
    </row>
    <row r="220" spans="1:15"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'jan-nov'!M220</f>
        <v/>
      </c>
      <c r="O220" s="73" t="str">
        <f t="shared" si="41"/>
        <v/>
      </c>
    </row>
    <row r="221" spans="1:15"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'jan-nov'!M221</f>
        <v/>
      </c>
      <c r="O221" s="73" t="str">
        <f t="shared" si="41"/>
        <v/>
      </c>
    </row>
    <row r="222" spans="1:15"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'jan-nov'!M222</f>
        <v/>
      </c>
      <c r="O222" s="73" t="str">
        <f t="shared" si="41"/>
        <v/>
      </c>
    </row>
    <row r="223" spans="1:15"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'jan-nov'!M223</f>
        <v/>
      </c>
      <c r="O223" s="73" t="str">
        <f t="shared" si="41"/>
        <v/>
      </c>
    </row>
    <row r="224" spans="1:15"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'jan-nov'!M224</f>
        <v/>
      </c>
      <c r="O224" s="73" t="str">
        <f t="shared" si="41"/>
        <v/>
      </c>
    </row>
    <row r="225" spans="1:15"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'jan-nov'!M225</f>
        <v/>
      </c>
      <c r="O225" s="73" t="str">
        <f t="shared" si="41"/>
        <v/>
      </c>
    </row>
    <row r="226" spans="1:15"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'jan-nov'!M226</f>
        <v/>
      </c>
      <c r="O226" s="73" t="str">
        <f t="shared" si="41"/>
        <v/>
      </c>
    </row>
    <row r="227" spans="1:15"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'jan-nov'!M227</f>
        <v/>
      </c>
      <c r="O227" s="73" t="str">
        <f t="shared" si="41"/>
        <v/>
      </c>
    </row>
    <row r="228" spans="1:15"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'jan-nov'!M228</f>
        <v/>
      </c>
      <c r="O228" s="73" t="str">
        <f t="shared" si="41"/>
        <v/>
      </c>
    </row>
    <row r="229" spans="1:15"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'jan-nov'!M229</f>
        <v/>
      </c>
      <c r="O229" s="73" t="str">
        <f t="shared" si="41"/>
        <v/>
      </c>
    </row>
    <row r="230" spans="1:15"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'jan-nov'!M230</f>
        <v/>
      </c>
      <c r="O230" s="73" t="str">
        <f t="shared" si="41"/>
        <v/>
      </c>
    </row>
    <row r="231" spans="1:15"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'jan-nov'!M231</f>
        <v/>
      </c>
      <c r="O231" s="73" t="str">
        <f t="shared" si="41"/>
        <v/>
      </c>
    </row>
    <row r="232" spans="1:15"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'jan-nov'!M232</f>
        <v/>
      </c>
      <c r="O232" s="73" t="str">
        <f t="shared" si="41"/>
        <v/>
      </c>
    </row>
    <row r="233" spans="1:15"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'jan-nov'!M233</f>
        <v/>
      </c>
      <c r="O233" s="73" t="str">
        <f t="shared" si="41"/>
        <v/>
      </c>
    </row>
    <row r="234" spans="1:15"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'jan-nov'!M234</f>
        <v/>
      </c>
      <c r="O234" s="73" t="str">
        <f t="shared" si="41"/>
        <v/>
      </c>
    </row>
    <row r="235" spans="1:15"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'jan-nov'!M235</f>
        <v/>
      </c>
      <c r="O235" s="73" t="str">
        <f t="shared" si="41"/>
        <v/>
      </c>
    </row>
    <row r="236" spans="1:15"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'jan-nov'!M236</f>
        <v/>
      </c>
      <c r="O236" s="73" t="str">
        <f t="shared" si="41"/>
        <v/>
      </c>
    </row>
    <row r="237" spans="1:15"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'jan-nov'!M237</f>
        <v/>
      </c>
      <c r="O237" s="73" t="str">
        <f t="shared" si="41"/>
        <v/>
      </c>
    </row>
    <row r="238" spans="1:15"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'jan-nov'!M238</f>
        <v/>
      </c>
      <c r="O238" s="73" t="str">
        <f t="shared" si="41"/>
        <v/>
      </c>
    </row>
    <row r="239" spans="1:15"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'jan-nov'!M239</f>
        <v/>
      </c>
      <c r="O239" s="73" t="str">
        <f t="shared" si="41"/>
        <v/>
      </c>
    </row>
    <row r="240" spans="1:15"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'jan-nov'!M240</f>
        <v/>
      </c>
      <c r="O240" s="73" t="str">
        <f t="shared" si="41"/>
        <v/>
      </c>
    </row>
    <row r="241" spans="1:15"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'jan-nov'!M241</f>
        <v/>
      </c>
      <c r="O241" s="73" t="str">
        <f t="shared" si="41"/>
        <v/>
      </c>
    </row>
    <row r="242" spans="1:15"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'jan-nov'!M242</f>
        <v/>
      </c>
      <c r="O242" s="73" t="str">
        <f t="shared" si="41"/>
        <v/>
      </c>
    </row>
    <row r="243" spans="1:15"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'jan-nov'!M243</f>
        <v/>
      </c>
      <c r="O243" s="73" t="str">
        <f t="shared" si="41"/>
        <v/>
      </c>
    </row>
    <row r="244" spans="1:15"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'jan-nov'!M244</f>
        <v/>
      </c>
      <c r="O244" s="73" t="str">
        <f t="shared" si="41"/>
        <v/>
      </c>
    </row>
    <row r="245" spans="1:15"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'jan-nov'!M245</f>
        <v/>
      </c>
      <c r="O245" s="73" t="str">
        <f t="shared" si="41"/>
        <v/>
      </c>
    </row>
    <row r="246" spans="1:15"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'jan-nov'!M246</f>
        <v/>
      </c>
      <c r="O246" s="73" t="str">
        <f t="shared" si="41"/>
        <v/>
      </c>
    </row>
    <row r="247" spans="1:15"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'jan-nov'!M247</f>
        <v/>
      </c>
      <c r="O247" s="73" t="str">
        <f t="shared" si="41"/>
        <v/>
      </c>
    </row>
    <row r="248" spans="1:15"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'jan-nov'!M248</f>
        <v/>
      </c>
      <c r="O248" s="73" t="str">
        <f t="shared" si="41"/>
        <v/>
      </c>
    </row>
    <row r="249" spans="1:15"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'jan-nov'!M249</f>
        <v/>
      </c>
      <c r="O249" s="73" t="str">
        <f t="shared" si="41"/>
        <v/>
      </c>
    </row>
    <row r="250" spans="1:15"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'jan-nov'!M250</f>
        <v/>
      </c>
      <c r="O250" s="73" t="str">
        <f t="shared" si="41"/>
        <v/>
      </c>
    </row>
    <row r="251" spans="1:15"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'jan-nov'!M251</f>
        <v/>
      </c>
      <c r="O251" s="73" t="str">
        <f t="shared" si="41"/>
        <v/>
      </c>
    </row>
    <row r="252" spans="1:15"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'jan-nov'!M252</f>
        <v/>
      </c>
      <c r="O252" s="73" t="str">
        <f t="shared" si="41"/>
        <v/>
      </c>
    </row>
    <row r="253" spans="1:15"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'jan-nov'!M253</f>
        <v/>
      </c>
      <c r="O253" s="73" t="str">
        <f t="shared" si="41"/>
        <v/>
      </c>
    </row>
    <row r="254" spans="1:15"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'jan-nov'!M254</f>
        <v/>
      </c>
      <c r="O254" s="73" t="str">
        <f t="shared" si="41"/>
        <v/>
      </c>
    </row>
    <row r="255" spans="1:15"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'jan-nov'!M255</f>
        <v/>
      </c>
      <c r="O255" s="73" t="str">
        <f t="shared" si="41"/>
        <v/>
      </c>
    </row>
    <row r="256" spans="1:15"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'jan-nov'!M256</f>
        <v/>
      </c>
      <c r="O256" s="73" t="str">
        <f t="shared" si="41"/>
        <v/>
      </c>
    </row>
    <row r="257" spans="1:15"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'jan-nov'!M257</f>
        <v/>
      </c>
      <c r="O257" s="73" t="str">
        <f t="shared" si="41"/>
        <v/>
      </c>
    </row>
    <row r="258" spans="1:15"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'jan-nov'!M258</f>
        <v/>
      </c>
      <c r="O258" s="73" t="str">
        <f t="shared" si="41"/>
        <v/>
      </c>
    </row>
    <row r="259" spans="1:15"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'jan-nov'!M259</f>
        <v/>
      </c>
      <c r="O259" s="73" t="str">
        <f t="shared" si="41"/>
        <v/>
      </c>
    </row>
    <row r="260" spans="1:15"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'jan-nov'!M260</f>
        <v/>
      </c>
      <c r="O260" s="73" t="str">
        <f t="shared" si="41"/>
        <v/>
      </c>
    </row>
    <row r="261" spans="1:15"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'jan-nov'!M261</f>
        <v/>
      </c>
      <c r="O261" s="73" t="str">
        <f t="shared" si="41"/>
        <v/>
      </c>
    </row>
    <row r="262" spans="1:15"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'jan-nov'!M262</f>
        <v/>
      </c>
      <c r="O262" s="73" t="str">
        <f t="shared" si="41"/>
        <v/>
      </c>
    </row>
    <row r="263" spans="1:15"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'jan-nov'!M263</f>
        <v/>
      </c>
      <c r="O263" s="73" t="str">
        <f t="shared" si="41"/>
        <v/>
      </c>
    </row>
    <row r="264" spans="1:15"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'jan-nov'!M264</f>
        <v/>
      </c>
      <c r="O264" s="73" t="str">
        <f t="shared" si="41"/>
        <v/>
      </c>
    </row>
    <row r="265" spans="1:15"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'jan-nov'!M265</f>
        <v/>
      </c>
      <c r="O265" s="73" t="str">
        <f t="shared" ref="O265:O328" si="51">IF(ISNUMBER(M265),(M265-N265),"")</f>
        <v/>
      </c>
    </row>
    <row r="266" spans="1:15"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'jan-nov'!M266</f>
        <v/>
      </c>
      <c r="O266" s="73" t="str">
        <f t="shared" si="51"/>
        <v/>
      </c>
    </row>
    <row r="267" spans="1:15"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'jan-nov'!M267</f>
        <v/>
      </c>
      <c r="O267" s="73" t="str">
        <f t="shared" si="51"/>
        <v/>
      </c>
    </row>
    <row r="268" spans="1:15"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'jan-nov'!M268</f>
        <v/>
      </c>
      <c r="O268" s="73" t="str">
        <f t="shared" si="51"/>
        <v/>
      </c>
    </row>
    <row r="269" spans="1:15"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'jan-nov'!M269</f>
        <v/>
      </c>
      <c r="O269" s="73" t="str">
        <f t="shared" si="51"/>
        <v/>
      </c>
    </row>
    <row r="270" spans="1:15"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'jan-nov'!M270</f>
        <v/>
      </c>
      <c r="O270" s="73" t="str">
        <f t="shared" si="51"/>
        <v/>
      </c>
    </row>
    <row r="271" spans="1:15"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'jan-nov'!M271</f>
        <v/>
      </c>
      <c r="O271" s="73" t="str">
        <f t="shared" si="51"/>
        <v/>
      </c>
    </row>
    <row r="272" spans="1:15"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'jan-nov'!M272</f>
        <v/>
      </c>
      <c r="O272" s="73" t="str">
        <f t="shared" si="51"/>
        <v/>
      </c>
    </row>
    <row r="273" spans="1:15"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'jan-nov'!M273</f>
        <v/>
      </c>
      <c r="O273" s="73" t="str">
        <f t="shared" si="51"/>
        <v/>
      </c>
    </row>
    <row r="274" spans="1:15"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'jan-nov'!M274</f>
        <v/>
      </c>
      <c r="O274" s="73" t="str">
        <f t="shared" si="51"/>
        <v/>
      </c>
    </row>
    <row r="275" spans="1:15"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'jan-nov'!M275</f>
        <v/>
      </c>
      <c r="O275" s="73" t="str">
        <f t="shared" si="51"/>
        <v/>
      </c>
    </row>
    <row r="276" spans="1:15"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'jan-nov'!M276</f>
        <v/>
      </c>
      <c r="O276" s="73" t="str">
        <f t="shared" si="51"/>
        <v/>
      </c>
    </row>
    <row r="277" spans="1:15"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'jan-nov'!M277</f>
        <v/>
      </c>
      <c r="O277" s="73" t="str">
        <f t="shared" si="51"/>
        <v/>
      </c>
    </row>
    <row r="278" spans="1:15"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'jan-nov'!M278</f>
        <v/>
      </c>
      <c r="O278" s="73" t="str">
        <f t="shared" si="51"/>
        <v/>
      </c>
    </row>
    <row r="279" spans="1:15"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'jan-nov'!M279</f>
        <v/>
      </c>
      <c r="O279" s="73" t="str">
        <f t="shared" si="51"/>
        <v/>
      </c>
    </row>
    <row r="280" spans="1:15"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'jan-nov'!M280</f>
        <v/>
      </c>
      <c r="O280" s="73" t="str">
        <f t="shared" si="51"/>
        <v/>
      </c>
    </row>
    <row r="281" spans="1:15"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'jan-nov'!M281</f>
        <v/>
      </c>
      <c r="O281" s="73" t="str">
        <f t="shared" si="51"/>
        <v/>
      </c>
    </row>
    <row r="282" spans="1:15"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'jan-nov'!M282</f>
        <v/>
      </c>
      <c r="O282" s="73" t="str">
        <f t="shared" si="51"/>
        <v/>
      </c>
    </row>
    <row r="283" spans="1:15"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'jan-nov'!M283</f>
        <v/>
      </c>
      <c r="O283" s="73" t="str">
        <f t="shared" si="51"/>
        <v/>
      </c>
    </row>
    <row r="284" spans="1:15"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'jan-nov'!M284</f>
        <v/>
      </c>
      <c r="O284" s="73" t="str">
        <f t="shared" si="51"/>
        <v/>
      </c>
    </row>
    <row r="285" spans="1:15"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'jan-nov'!M285</f>
        <v/>
      </c>
      <c r="O285" s="73" t="str">
        <f t="shared" si="51"/>
        <v/>
      </c>
    </row>
    <row r="286" spans="1:15"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'jan-nov'!M286</f>
        <v/>
      </c>
      <c r="O286" s="73" t="str">
        <f t="shared" si="51"/>
        <v/>
      </c>
    </row>
    <row r="287" spans="1:15"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'jan-nov'!M287</f>
        <v/>
      </c>
      <c r="O287" s="73" t="str">
        <f t="shared" si="51"/>
        <v/>
      </c>
    </row>
    <row r="288" spans="1:15"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'jan-nov'!M288</f>
        <v/>
      </c>
      <c r="O288" s="73" t="str">
        <f t="shared" si="51"/>
        <v/>
      </c>
    </row>
    <row r="289" spans="1:15"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'jan-nov'!M289</f>
        <v/>
      </c>
      <c r="O289" s="73" t="str">
        <f t="shared" si="51"/>
        <v/>
      </c>
    </row>
    <row r="290" spans="1:15"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'jan-nov'!M290</f>
        <v/>
      </c>
      <c r="O290" s="73" t="str">
        <f>IF(ISNUMBER(M290),(M290-N290),"")</f>
        <v/>
      </c>
    </row>
    <row r="291" spans="1:15"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'jan-nov'!M291</f>
        <v/>
      </c>
      <c r="O291" s="73" t="str">
        <f t="shared" si="51"/>
        <v/>
      </c>
    </row>
    <row r="292" spans="1:15"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'jan-nov'!M292</f>
        <v/>
      </c>
      <c r="O292" s="73" t="str">
        <f t="shared" si="51"/>
        <v/>
      </c>
    </row>
    <row r="293" spans="1:15"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'jan-nov'!M293</f>
        <v/>
      </c>
      <c r="O293" s="73" t="str">
        <f t="shared" si="51"/>
        <v/>
      </c>
    </row>
    <row r="294" spans="1:15"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'jan-nov'!M294</f>
        <v/>
      </c>
      <c r="O294" s="73" t="str">
        <f t="shared" si="51"/>
        <v/>
      </c>
    </row>
    <row r="295" spans="1:15"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'jan-nov'!M295</f>
        <v/>
      </c>
      <c r="O295" s="73" t="str">
        <f t="shared" si="51"/>
        <v/>
      </c>
    </row>
    <row r="296" spans="1:15"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'jan-nov'!M296</f>
        <v/>
      </c>
      <c r="O296" s="73" t="str">
        <f t="shared" si="51"/>
        <v/>
      </c>
    </row>
    <row r="297" spans="1:15"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'jan-nov'!M297</f>
        <v/>
      </c>
      <c r="O297" s="73" t="str">
        <f t="shared" si="51"/>
        <v/>
      </c>
    </row>
    <row r="298" spans="1:15"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'jan-nov'!M298</f>
        <v/>
      </c>
      <c r="O298" s="73" t="str">
        <f t="shared" si="51"/>
        <v/>
      </c>
    </row>
    <row r="299" spans="1:15"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'jan-nov'!M299</f>
        <v/>
      </c>
      <c r="O299" s="73" t="str">
        <f t="shared" si="51"/>
        <v/>
      </c>
    </row>
    <row r="300" spans="1:15"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'jan-nov'!M300</f>
        <v/>
      </c>
      <c r="O300" s="73" t="str">
        <f t="shared" si="51"/>
        <v/>
      </c>
    </row>
    <row r="301" spans="1:15"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'jan-nov'!M301</f>
        <v/>
      </c>
      <c r="O301" s="73" t="str">
        <f t="shared" si="51"/>
        <v/>
      </c>
    </row>
    <row r="302" spans="1:15"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'jan-nov'!M302</f>
        <v/>
      </c>
      <c r="O302" s="73" t="str">
        <f t="shared" si="51"/>
        <v/>
      </c>
    </row>
    <row r="303" spans="1:15"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'jan-nov'!M303</f>
        <v/>
      </c>
      <c r="O303" s="73" t="str">
        <f t="shared" si="51"/>
        <v/>
      </c>
    </row>
    <row r="304" spans="1:15"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'jan-nov'!M304</f>
        <v/>
      </c>
      <c r="O304" s="73" t="str">
        <f t="shared" si="51"/>
        <v/>
      </c>
    </row>
    <row r="305" spans="1:15"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'jan-nov'!M305</f>
        <v/>
      </c>
      <c r="O305" s="73" t="str">
        <f t="shared" si="51"/>
        <v/>
      </c>
    </row>
    <row r="306" spans="1:15"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'jan-nov'!M306</f>
        <v/>
      </c>
      <c r="O306" s="73" t="str">
        <f t="shared" si="51"/>
        <v/>
      </c>
    </row>
    <row r="307" spans="1:15"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'jan-nov'!M307</f>
        <v/>
      </c>
      <c r="O307" s="73" t="str">
        <f t="shared" si="51"/>
        <v/>
      </c>
    </row>
    <row r="308" spans="1:15"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'jan-nov'!M308</f>
        <v/>
      </c>
      <c r="O308" s="73" t="str">
        <f t="shared" si="51"/>
        <v/>
      </c>
    </row>
    <row r="309" spans="1:15"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'jan-nov'!M309</f>
        <v/>
      </c>
      <c r="O309" s="73" t="str">
        <f t="shared" si="51"/>
        <v/>
      </c>
    </row>
    <row r="310" spans="1:15"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'jan-nov'!M310</f>
        <v/>
      </c>
      <c r="O310" s="73" t="str">
        <f t="shared" si="51"/>
        <v/>
      </c>
    </row>
    <row r="311" spans="1:15"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'jan-nov'!M311</f>
        <v/>
      </c>
      <c r="O311" s="73" t="str">
        <f t="shared" si="51"/>
        <v/>
      </c>
    </row>
    <row r="312" spans="1:15"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'jan-nov'!M312</f>
        <v/>
      </c>
      <c r="O312" s="73" t="str">
        <f t="shared" si="51"/>
        <v/>
      </c>
    </row>
    <row r="313" spans="1:15"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'jan-nov'!M313</f>
        <v/>
      </c>
      <c r="O313" s="73" t="str">
        <f t="shared" si="51"/>
        <v/>
      </c>
    </row>
    <row r="314" spans="1:15"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'jan-nov'!M314</f>
        <v/>
      </c>
      <c r="O314" s="73" t="str">
        <f t="shared" si="51"/>
        <v/>
      </c>
    </row>
    <row r="315" spans="1:15"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'jan-nov'!M315</f>
        <v/>
      </c>
      <c r="O315" s="73" t="str">
        <f t="shared" si="51"/>
        <v/>
      </c>
    </row>
    <row r="316" spans="1:15"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'jan-nov'!M316</f>
        <v/>
      </c>
      <c r="O316" s="73" t="str">
        <f t="shared" si="51"/>
        <v/>
      </c>
    </row>
    <row r="317" spans="1:15"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'jan-nov'!M317</f>
        <v/>
      </c>
      <c r="O317" s="73" t="str">
        <f t="shared" si="51"/>
        <v/>
      </c>
    </row>
    <row r="318" spans="1:15"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'jan-nov'!M318</f>
        <v/>
      </c>
      <c r="O318" s="73" t="str">
        <f t="shared" si="51"/>
        <v/>
      </c>
    </row>
    <row r="319" spans="1:15"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'jan-nov'!M319</f>
        <v/>
      </c>
      <c r="O319" s="73" t="str">
        <f t="shared" si="51"/>
        <v/>
      </c>
    </row>
    <row r="320" spans="1:15"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'jan-nov'!M320</f>
        <v/>
      </c>
      <c r="O320" s="73" t="str">
        <f t="shared" si="51"/>
        <v/>
      </c>
    </row>
    <row r="321" spans="1:15"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'jan-nov'!M321</f>
        <v/>
      </c>
      <c r="O321" s="73" t="str">
        <f t="shared" si="51"/>
        <v/>
      </c>
    </row>
    <row r="322" spans="1:15"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'jan-nov'!M322</f>
        <v/>
      </c>
      <c r="O322" s="73" t="str">
        <f t="shared" si="51"/>
        <v/>
      </c>
    </row>
    <row r="323" spans="1:15"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'jan-nov'!M323</f>
        <v/>
      </c>
      <c r="O323" s="73" t="str">
        <f t="shared" si="51"/>
        <v/>
      </c>
    </row>
    <row r="324" spans="1:15"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'jan-nov'!M324</f>
        <v/>
      </c>
      <c r="O324" s="73" t="str">
        <f t="shared" si="51"/>
        <v/>
      </c>
    </row>
    <row r="325" spans="1:15"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'jan-nov'!M325</f>
        <v/>
      </c>
      <c r="O325" s="73" t="str">
        <f t="shared" si="51"/>
        <v/>
      </c>
    </row>
    <row r="326" spans="1:15"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'jan-nov'!M326</f>
        <v/>
      </c>
      <c r="O326" s="73" t="str">
        <f t="shared" si="51"/>
        <v/>
      </c>
    </row>
    <row r="327" spans="1:15"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'jan-nov'!M327</f>
        <v/>
      </c>
      <c r="O327" s="73" t="str">
        <f t="shared" si="51"/>
        <v/>
      </c>
    </row>
    <row r="328" spans="1:15"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'jan-nov'!M328</f>
        <v/>
      </c>
      <c r="O328" s="73" t="str">
        <f t="shared" si="51"/>
        <v/>
      </c>
    </row>
    <row r="329" spans="1:15"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'jan-nov'!M329</f>
        <v/>
      </c>
      <c r="O329" s="73" t="str">
        <f t="shared" ref="O329:O364" si="61">IF(ISNUMBER(M329),(M329-N329),"")</f>
        <v/>
      </c>
    </row>
    <row r="330" spans="1:15"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'jan-nov'!M330</f>
        <v/>
      </c>
      <c r="O330" s="73" t="str">
        <f t="shared" si="61"/>
        <v/>
      </c>
    </row>
    <row r="331" spans="1:15"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'jan-nov'!M331</f>
        <v/>
      </c>
      <c r="O331" s="73" t="str">
        <f t="shared" si="61"/>
        <v/>
      </c>
    </row>
    <row r="332" spans="1:15"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'jan-nov'!M332</f>
        <v/>
      </c>
      <c r="O332" s="73" t="str">
        <f t="shared" si="61"/>
        <v/>
      </c>
    </row>
    <row r="333" spans="1:15"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'jan-nov'!M333</f>
        <v/>
      </c>
      <c r="O333" s="73" t="str">
        <f t="shared" si="61"/>
        <v/>
      </c>
    </row>
    <row r="334" spans="1:15"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'jan-nov'!M334</f>
        <v/>
      </c>
      <c r="O334" s="73" t="str">
        <f t="shared" si="61"/>
        <v/>
      </c>
    </row>
    <row r="335" spans="1:15"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'jan-nov'!M335</f>
        <v/>
      </c>
      <c r="O335" s="73" t="str">
        <f t="shared" si="61"/>
        <v/>
      </c>
    </row>
    <row r="336" spans="1:15"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'jan-nov'!M336</f>
        <v/>
      </c>
      <c r="O336" s="73" t="str">
        <f t="shared" si="61"/>
        <v/>
      </c>
    </row>
    <row r="337" spans="1:15"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'jan-nov'!M337</f>
        <v/>
      </c>
      <c r="O337" s="73" t="str">
        <f t="shared" si="61"/>
        <v/>
      </c>
    </row>
    <row r="338" spans="1:15"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'jan-nov'!M338</f>
        <v/>
      </c>
      <c r="O338" s="73" t="str">
        <f t="shared" si="61"/>
        <v/>
      </c>
    </row>
    <row r="339" spans="1:15"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'jan-nov'!M339</f>
        <v/>
      </c>
      <c r="O339" s="73" t="str">
        <f t="shared" si="61"/>
        <v/>
      </c>
    </row>
    <row r="340" spans="1:15"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'jan-nov'!M340</f>
        <v/>
      </c>
      <c r="O340" s="73" t="str">
        <f t="shared" si="61"/>
        <v/>
      </c>
    </row>
    <row r="341" spans="1:15"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'jan-nov'!M341</f>
        <v/>
      </c>
      <c r="O341" s="73" t="str">
        <f t="shared" si="61"/>
        <v/>
      </c>
    </row>
    <row r="342" spans="1:15"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'jan-nov'!M342</f>
        <v/>
      </c>
      <c r="O342" s="73" t="str">
        <f t="shared" si="61"/>
        <v/>
      </c>
    </row>
    <row r="343" spans="1:15"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'jan-nov'!M343</f>
        <v/>
      </c>
      <c r="O343" s="73" t="str">
        <f t="shared" si="61"/>
        <v/>
      </c>
    </row>
    <row r="344" spans="1:15"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'jan-nov'!M344</f>
        <v/>
      </c>
      <c r="O344" s="73" t="str">
        <f t="shared" si="61"/>
        <v/>
      </c>
    </row>
    <row r="345" spans="1:15"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'jan-nov'!M345</f>
        <v/>
      </c>
      <c r="O345" s="73" t="str">
        <f t="shared" si="61"/>
        <v/>
      </c>
    </row>
    <row r="346" spans="1:15"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'jan-nov'!M346</f>
        <v/>
      </c>
      <c r="O346" s="73" t="str">
        <f t="shared" si="61"/>
        <v/>
      </c>
    </row>
    <row r="347" spans="1:15"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'jan-nov'!M347</f>
        <v/>
      </c>
      <c r="O347" s="73" t="str">
        <f t="shared" si="61"/>
        <v/>
      </c>
    </row>
    <row r="348" spans="1:15"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'jan-nov'!M348</f>
        <v/>
      </c>
      <c r="O348" s="73" t="str">
        <f t="shared" si="61"/>
        <v/>
      </c>
    </row>
    <row r="349" spans="1:15"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'jan-nov'!M349</f>
        <v/>
      </c>
      <c r="O349" s="73" t="str">
        <f t="shared" si="61"/>
        <v/>
      </c>
    </row>
    <row r="350" spans="1:15"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'jan-nov'!M350</f>
        <v/>
      </c>
      <c r="O350" s="73" t="str">
        <f t="shared" si="61"/>
        <v/>
      </c>
    </row>
    <row r="351" spans="1:15"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'jan-nov'!M351</f>
        <v/>
      </c>
      <c r="O351" s="73" t="str">
        <f t="shared" si="61"/>
        <v/>
      </c>
    </row>
    <row r="352" spans="1:15"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'jan-nov'!M352</f>
        <v/>
      </c>
      <c r="O352" s="73" t="str">
        <f t="shared" si="61"/>
        <v/>
      </c>
    </row>
    <row r="353" spans="1:15"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'jan-nov'!M353</f>
        <v/>
      </c>
      <c r="O353" s="73" t="str">
        <f t="shared" si="61"/>
        <v/>
      </c>
    </row>
    <row r="354" spans="1:15"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'jan-nov'!M354</f>
        <v/>
      </c>
      <c r="O354" s="73" t="str">
        <f t="shared" si="61"/>
        <v/>
      </c>
    </row>
    <row r="355" spans="1:15"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'jan-nov'!M355</f>
        <v/>
      </c>
      <c r="O355" s="73" t="str">
        <f t="shared" si="61"/>
        <v/>
      </c>
    </row>
    <row r="356" spans="1:15"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'jan-nov'!M356</f>
        <v/>
      </c>
      <c r="O356" s="73" t="str">
        <f t="shared" si="61"/>
        <v/>
      </c>
    </row>
    <row r="357" spans="1:15"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'jan-nov'!M357</f>
        <v/>
      </c>
      <c r="O357" s="73" t="str">
        <f t="shared" si="61"/>
        <v/>
      </c>
    </row>
    <row r="358" spans="1:15"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'jan-nov'!M358</f>
        <v/>
      </c>
      <c r="O358" s="73" t="str">
        <f t="shared" si="61"/>
        <v/>
      </c>
    </row>
    <row r="359" spans="1:15"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'jan-nov'!M359</f>
        <v/>
      </c>
      <c r="O359" s="73" t="str">
        <f t="shared" si="61"/>
        <v/>
      </c>
    </row>
    <row r="360" spans="1:15"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'jan-nov'!M360</f>
        <v/>
      </c>
      <c r="O360" s="73" t="str">
        <f t="shared" si="61"/>
        <v/>
      </c>
    </row>
    <row r="361" spans="1:15"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'jan-nov'!M361</f>
        <v/>
      </c>
      <c r="O361" s="73" t="str">
        <f t="shared" si="61"/>
        <v/>
      </c>
    </row>
    <row r="362" spans="1:15"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'jan-nov'!M362</f>
        <v/>
      </c>
      <c r="O362" s="73" t="str">
        <f t="shared" si="61"/>
        <v/>
      </c>
    </row>
    <row r="363" spans="1:15"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'jan-nov'!M363</f>
        <v/>
      </c>
      <c r="O363" s="73" t="str">
        <f t="shared" si="61"/>
        <v/>
      </c>
    </row>
    <row r="364" spans="1:15"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'jan-nov'!M364</f>
        <v/>
      </c>
      <c r="O364" s="73" t="str">
        <f t="shared" si="61"/>
        <v/>
      </c>
    </row>
    <row r="365" spans="1:15" x14ac:dyDescent="0.2">
      <c r="A365" s="30"/>
      <c r="B365" s="31"/>
      <c r="C365" s="32"/>
      <c r="D365" s="33"/>
      <c r="E365" s="34"/>
      <c r="F365" s="35"/>
      <c r="G365" s="36"/>
      <c r="H365" s="36"/>
      <c r="I365" s="34"/>
      <c r="J365" s="37"/>
      <c r="K365" s="34"/>
      <c r="L365" s="34"/>
      <c r="M365" s="34"/>
      <c r="N365" s="38"/>
      <c r="O365" s="73"/>
    </row>
    <row r="366" spans="1:15"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74">
        <f>M366-N366</f>
        <v>-1.1431402526795864E-6</v>
      </c>
    </row>
    <row r="367" spans="1:15" ht="13.5" thickTop="1" x14ac:dyDescent="0.2">
      <c r="A367" s="45"/>
      <c r="B367" s="45"/>
      <c r="C367" s="45"/>
      <c r="D367" s="2"/>
      <c r="E367" s="34"/>
      <c r="F367" s="35"/>
      <c r="G367" s="36"/>
      <c r="H367" s="36"/>
      <c r="I367" s="34"/>
      <c r="J367" s="37"/>
      <c r="K367" s="34"/>
      <c r="L367" s="34"/>
      <c r="M367" s="34"/>
      <c r="N367" s="31"/>
      <c r="O367" s="46"/>
    </row>
    <row r="368" spans="1:15" x14ac:dyDescent="0.2">
      <c r="A368" s="47" t="s">
        <v>31</v>
      </c>
      <c r="B368" s="47"/>
      <c r="C368" s="47"/>
      <c r="D368" s="48">
        <f>L366</f>
        <v>0</v>
      </c>
      <c r="E368" s="49" t="s">
        <v>32</v>
      </c>
      <c r="F368" s="50">
        <f>D366</f>
        <v>0</v>
      </c>
      <c r="G368" s="49" t="s">
        <v>33</v>
      </c>
      <c r="H368" s="49"/>
      <c r="I368" s="51" t="e">
        <f>-L366/D366</f>
        <v>#DIV/0!</v>
      </c>
      <c r="J368" s="52" t="s">
        <v>34</v>
      </c>
      <c r="K368" s="31"/>
      <c r="L368" s="31"/>
      <c r="M368" s="53"/>
      <c r="N368" s="31"/>
      <c r="O368" s="31"/>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438"/>
  <sheetViews>
    <sheetView zoomScaleNormal="100" workbookViewId="0">
      <pane xSplit="2" ySplit="7" topLeftCell="C332" activePane="bottomRight" state="frozen"/>
      <selection activeCell="S2" sqref="S2:Z6"/>
      <selection pane="topRight" activeCell="S2" sqref="S2:Z6"/>
      <selection pane="bottomLeft" activeCell="S2" sqref="S2:Z6"/>
      <selection pane="bottomRight" activeCell="N339" sqref="N339"/>
    </sheetView>
  </sheetViews>
  <sheetFormatPr baseColWidth="10" defaultColWidth="8.85546875" defaultRowHeight="12.75" x14ac:dyDescent="0.2"/>
  <cols>
    <col min="1" max="1" width="6.5703125" style="2" customWidth="1"/>
    <col min="2" max="2" width="14" style="2" bestFit="1" customWidth="1"/>
    <col min="3" max="3" width="13.85546875" style="2" bestFit="1"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2" width="13" style="2" customWidth="1"/>
    <col min="13" max="192" width="11.42578125" style="2" customWidth="1"/>
    <col min="193" max="16384" width="8.85546875" style="2"/>
  </cols>
  <sheetData>
    <row r="1" spans="1:38" ht="22.5" customHeight="1" x14ac:dyDescent="0.2">
      <c r="A1" s="94" t="s">
        <v>400</v>
      </c>
      <c r="B1" s="94"/>
      <c r="C1" s="94"/>
      <c r="D1" s="94"/>
      <c r="E1" s="94"/>
      <c r="F1" s="94"/>
      <c r="G1" s="94"/>
      <c r="H1" s="94"/>
      <c r="I1" s="94"/>
      <c r="J1" s="94"/>
      <c r="K1" s="94"/>
      <c r="L1" s="94"/>
      <c r="M1" s="95"/>
    </row>
    <row r="2" spans="1:38" ht="12.75" customHeight="1" x14ac:dyDescent="0.2">
      <c r="A2" s="96" t="s">
        <v>0</v>
      </c>
      <c r="B2" s="96" t="s">
        <v>1</v>
      </c>
      <c r="C2" s="5" t="s">
        <v>2</v>
      </c>
      <c r="D2" s="6" t="s">
        <v>3</v>
      </c>
      <c r="E2" s="99" t="s">
        <v>402</v>
      </c>
      <c r="F2" s="100"/>
      <c r="G2" s="99" t="s">
        <v>4</v>
      </c>
      <c r="H2" s="101"/>
      <c r="I2" s="101"/>
      <c r="J2" s="101"/>
      <c r="K2" s="100"/>
      <c r="L2" s="99" t="s">
        <v>5</v>
      </c>
      <c r="M2" s="100"/>
      <c r="N2" s="78"/>
      <c r="O2" s="78"/>
      <c r="P2" s="78"/>
      <c r="Q2" s="75"/>
      <c r="R2" s="75"/>
      <c r="S2" s="75"/>
      <c r="T2" s="75"/>
      <c r="U2" s="75"/>
      <c r="V2" s="75"/>
      <c r="W2" s="75"/>
      <c r="X2" s="75"/>
      <c r="Y2" s="75"/>
      <c r="Z2" s="75"/>
      <c r="AA2" s="75"/>
      <c r="AB2" s="75"/>
      <c r="AC2" s="75"/>
      <c r="AD2" s="75"/>
      <c r="AE2" s="75"/>
      <c r="AF2" s="75"/>
      <c r="AG2" s="75"/>
      <c r="AH2" s="75"/>
      <c r="AI2" s="75"/>
      <c r="AJ2" s="75"/>
      <c r="AK2" s="75"/>
      <c r="AL2" s="75"/>
    </row>
    <row r="3" spans="1:38" x14ac:dyDescent="0.2">
      <c r="A3" s="97"/>
      <c r="B3" s="97"/>
      <c r="C3" s="7" t="s">
        <v>8</v>
      </c>
      <c r="D3" s="8" t="s">
        <v>401</v>
      </c>
      <c r="E3" s="9" t="s">
        <v>9</v>
      </c>
      <c r="F3" s="10" t="s">
        <v>10</v>
      </c>
      <c r="G3" s="11" t="s">
        <v>11</v>
      </c>
      <c r="H3" s="61" t="s">
        <v>12</v>
      </c>
      <c r="I3" s="9" t="s">
        <v>13</v>
      </c>
      <c r="J3" s="12" t="s">
        <v>14</v>
      </c>
      <c r="K3" s="13" t="s">
        <v>15</v>
      </c>
      <c r="L3" s="14" t="s">
        <v>13</v>
      </c>
      <c r="M3" s="15" t="s">
        <v>6</v>
      </c>
      <c r="N3" s="78"/>
      <c r="O3" s="78"/>
      <c r="P3" s="78"/>
      <c r="Q3" s="77"/>
      <c r="R3" s="77"/>
    </row>
    <row r="4" spans="1:38" x14ac:dyDescent="0.2">
      <c r="A4" s="97"/>
      <c r="B4" s="97"/>
      <c r="C4" s="8"/>
      <c r="D4" s="8"/>
      <c r="E4" s="16"/>
      <c r="F4" s="15" t="s">
        <v>18</v>
      </c>
      <c r="G4" s="17" t="s">
        <v>19</v>
      </c>
      <c r="H4" s="62" t="s">
        <v>20</v>
      </c>
      <c r="I4" s="16" t="s">
        <v>16</v>
      </c>
      <c r="J4" s="18" t="s">
        <v>21</v>
      </c>
      <c r="K4" s="14" t="s">
        <v>22</v>
      </c>
      <c r="L4" s="14" t="s">
        <v>23</v>
      </c>
      <c r="M4" s="15" t="s">
        <v>16</v>
      </c>
      <c r="N4" s="78"/>
      <c r="O4" s="78"/>
      <c r="P4" s="78"/>
      <c r="Q4" s="77"/>
      <c r="R4" s="77"/>
    </row>
    <row r="5" spans="1:38" s="31" customFormat="1" x14ac:dyDescent="0.2">
      <c r="A5" s="98"/>
      <c r="B5" s="98"/>
      <c r="C5" s="1"/>
      <c r="D5" s="19"/>
      <c r="E5" s="19"/>
      <c r="F5" s="20" t="s">
        <v>24</v>
      </c>
      <c r="G5" s="21" t="s">
        <v>25</v>
      </c>
      <c r="H5" s="63" t="s">
        <v>26</v>
      </c>
      <c r="I5" s="60"/>
      <c r="J5" s="23" t="s">
        <v>27</v>
      </c>
      <c r="K5" s="19"/>
      <c r="L5" s="20" t="s">
        <v>28</v>
      </c>
      <c r="M5" s="20" t="s">
        <v>29</v>
      </c>
      <c r="N5" s="78"/>
      <c r="O5" s="78"/>
      <c r="P5" s="78"/>
      <c r="Q5" s="77"/>
      <c r="R5" s="77"/>
      <c r="S5" s="75"/>
      <c r="T5" s="75"/>
      <c r="U5" s="75"/>
      <c r="V5" s="75"/>
      <c r="W5" s="75"/>
      <c r="X5" s="75"/>
      <c r="Y5" s="75"/>
      <c r="Z5" s="75"/>
      <c r="AA5" s="75"/>
      <c r="AB5" s="75"/>
      <c r="AC5" s="75"/>
      <c r="AD5" s="75"/>
      <c r="AE5" s="75"/>
      <c r="AF5" s="75"/>
      <c r="AG5" s="75"/>
      <c r="AH5" s="75"/>
      <c r="AI5" s="75"/>
      <c r="AJ5" s="75"/>
      <c r="AK5" s="75"/>
      <c r="AL5" s="75"/>
    </row>
    <row r="6" spans="1:38"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78"/>
      <c r="O6" s="78"/>
      <c r="P6" s="78"/>
      <c r="Q6" s="77"/>
      <c r="R6" s="77"/>
    </row>
    <row r="7" spans="1:38" s="31" customFormat="1" x14ac:dyDescent="0.2">
      <c r="A7" s="25"/>
      <c r="B7" s="26"/>
      <c r="C7" s="26"/>
      <c r="D7" s="26"/>
      <c r="E7" s="26"/>
      <c r="F7" s="26"/>
      <c r="G7" s="27"/>
      <c r="H7" s="27"/>
      <c r="I7" s="26"/>
      <c r="J7" s="28"/>
      <c r="K7" s="58"/>
      <c r="L7" s="26"/>
      <c r="M7" s="26"/>
    </row>
    <row r="8" spans="1:38" s="31" customFormat="1" x14ac:dyDescent="0.2">
      <c r="A8" s="30">
        <v>301</v>
      </c>
      <c r="B8" s="31" t="s">
        <v>81</v>
      </c>
      <c r="C8" s="33">
        <v>4373546696</v>
      </c>
      <c r="D8" s="66">
        <v>717710</v>
      </c>
      <c r="E8" s="34">
        <f>(C8)/D8</f>
        <v>6093.7519276588037</v>
      </c>
      <c r="F8" s="35">
        <f>IF(ISNUMBER(C8),E8/E$366,"")</f>
        <v>1.3158230684359216</v>
      </c>
      <c r="G8" s="36">
        <f>(E$366-E8)*0.6</f>
        <v>-877.57122287033576</v>
      </c>
      <c r="H8" s="36">
        <f t="shared" ref="H8:H71" si="1">IF(E8&gt;=E$366*0.9,0,IF(E8&lt;0.9*E$366,(E$366*0.9-E8)*0.35))</f>
        <v>0</v>
      </c>
      <c r="I8" s="59">
        <f>G8+H8</f>
        <v>-877.57122287033576</v>
      </c>
      <c r="J8" s="67">
        <f>I$368</f>
        <v>-48.099932626718619</v>
      </c>
      <c r="K8" s="34">
        <f t="shared" ref="K8:K71" si="2">I8+J8</f>
        <v>-925.67115549705443</v>
      </c>
      <c r="L8" s="34">
        <f>(I8*D8)</f>
        <v>-629841642.36626863</v>
      </c>
      <c r="M8" s="34">
        <f>(K8*D8)</f>
        <v>-664363445.01179099</v>
      </c>
    </row>
    <row r="9" spans="1:38" s="31" customFormat="1" x14ac:dyDescent="0.2">
      <c r="A9" s="30">
        <v>1101</v>
      </c>
      <c r="B9" s="31" t="s">
        <v>193</v>
      </c>
      <c r="C9" s="33">
        <v>68755647</v>
      </c>
      <c r="D9" s="66">
        <v>15221</v>
      </c>
      <c r="E9" s="34">
        <f t="shared" ref="E9:E71" si="3">(C9)/D9</f>
        <v>4517.1570199067082</v>
      </c>
      <c r="F9" s="35">
        <f t="shared" ref="F9:F71" si="4">IF(ISNUMBER(C9),E9/E$366,"")</f>
        <v>0.97538913318121989</v>
      </c>
      <c r="G9" s="36">
        <f t="shared" ref="G9:G71" si="5">(E$366-E9)*0.6</f>
        <v>68.385721780921443</v>
      </c>
      <c r="H9" s="36">
        <f t="shared" si="1"/>
        <v>0</v>
      </c>
      <c r="I9" s="59">
        <f t="shared" ref="I9:I72" si="6">G9+H9</f>
        <v>68.385721780921443</v>
      </c>
      <c r="J9" s="67">
        <f t="shared" ref="J9:J72" si="7">I$368</f>
        <v>-48.099932626718619</v>
      </c>
      <c r="K9" s="34">
        <f t="shared" si="2"/>
        <v>20.285789154202824</v>
      </c>
      <c r="L9" s="34">
        <f>(I9*D9)</f>
        <v>1040899.0712274053</v>
      </c>
      <c r="M9" s="34">
        <f>(K9*D9)</f>
        <v>308769.99671612121</v>
      </c>
    </row>
    <row r="10" spans="1:38" s="31" customFormat="1" x14ac:dyDescent="0.2">
      <c r="A10" s="30">
        <v>1103</v>
      </c>
      <c r="B10" s="31" t="s">
        <v>195</v>
      </c>
      <c r="C10" s="33">
        <v>852360294</v>
      </c>
      <c r="D10" s="66">
        <v>149048</v>
      </c>
      <c r="E10" s="34">
        <f t="shared" si="3"/>
        <v>5718.6966212226935</v>
      </c>
      <c r="F10" s="35">
        <f t="shared" si="4"/>
        <v>1.2348374244506501</v>
      </c>
      <c r="G10" s="36">
        <f t="shared" si="5"/>
        <v>-652.53803900866967</v>
      </c>
      <c r="H10" s="36">
        <f t="shared" si="1"/>
        <v>0</v>
      </c>
      <c r="I10" s="59">
        <f t="shared" si="6"/>
        <v>-652.53803900866967</v>
      </c>
      <c r="J10" s="67">
        <f t="shared" si="7"/>
        <v>-48.099932626718619</v>
      </c>
      <c r="K10" s="34">
        <f t="shared" si="2"/>
        <v>-700.63797163538834</v>
      </c>
      <c r="L10" s="34">
        <f t="shared" ref="L10:L72" si="8">(I10*D10)</f>
        <v>-97259489.638164192</v>
      </c>
      <c r="M10" s="34">
        <f t="shared" ref="M10:M72" si="9">(K10*D10)</f>
        <v>-104428688.39631136</v>
      </c>
    </row>
    <row r="11" spans="1:38" s="31" customFormat="1" x14ac:dyDescent="0.2">
      <c r="A11" s="30">
        <v>1106</v>
      </c>
      <c r="B11" s="31" t="s">
        <v>196</v>
      </c>
      <c r="C11" s="33">
        <v>180657470</v>
      </c>
      <c r="D11" s="66">
        <v>38292</v>
      </c>
      <c r="E11" s="34">
        <f t="shared" si="3"/>
        <v>4717.8906821268147</v>
      </c>
      <c r="F11" s="35">
        <f t="shared" si="4"/>
        <v>1.0187335269958067</v>
      </c>
      <c r="G11" s="36">
        <f t="shared" si="5"/>
        <v>-52.054475551142424</v>
      </c>
      <c r="H11" s="36">
        <f t="shared" si="1"/>
        <v>0</v>
      </c>
      <c r="I11" s="59">
        <f t="shared" si="6"/>
        <v>-52.054475551142424</v>
      </c>
      <c r="J11" s="67">
        <f t="shared" si="7"/>
        <v>-48.099932626718619</v>
      </c>
      <c r="K11" s="34">
        <f t="shared" si="2"/>
        <v>-100.15440817786104</v>
      </c>
      <c r="L11" s="34">
        <f t="shared" si="8"/>
        <v>-1993269.9778043458</v>
      </c>
      <c r="M11" s="34">
        <f t="shared" si="9"/>
        <v>-3835112.597946655</v>
      </c>
    </row>
    <row r="12" spans="1:38" s="31" customFormat="1" x14ac:dyDescent="0.2">
      <c r="A12" s="30">
        <v>1108</v>
      </c>
      <c r="B12" s="31" t="s">
        <v>194</v>
      </c>
      <c r="C12" s="33">
        <v>385186710</v>
      </c>
      <c r="D12" s="66">
        <v>83702</v>
      </c>
      <c r="E12" s="34">
        <f t="shared" si="3"/>
        <v>4601.8817949391887</v>
      </c>
      <c r="F12" s="35">
        <f t="shared" si="4"/>
        <v>0.9936837429354789</v>
      </c>
      <c r="G12" s="36">
        <f t="shared" si="5"/>
        <v>17.55085676143317</v>
      </c>
      <c r="H12" s="36">
        <f t="shared" si="1"/>
        <v>0</v>
      </c>
      <c r="I12" s="59">
        <f t="shared" si="6"/>
        <v>17.55085676143317</v>
      </c>
      <c r="J12" s="67">
        <f t="shared" si="7"/>
        <v>-48.099932626718619</v>
      </c>
      <c r="K12" s="34">
        <f t="shared" si="2"/>
        <v>-30.549075865285449</v>
      </c>
      <c r="L12" s="34">
        <f t="shared" si="8"/>
        <v>1469041.8126454791</v>
      </c>
      <c r="M12" s="34">
        <f t="shared" si="9"/>
        <v>-2557018.7480761227</v>
      </c>
    </row>
    <row r="13" spans="1:38" s="31" customFormat="1" x14ac:dyDescent="0.2">
      <c r="A13" s="30">
        <v>1111</v>
      </c>
      <c r="B13" s="31" t="s">
        <v>197</v>
      </c>
      <c r="C13" s="33">
        <v>13221844</v>
      </c>
      <c r="D13" s="66">
        <v>3347</v>
      </c>
      <c r="E13" s="34">
        <f t="shared" si="3"/>
        <v>3950.3567373767555</v>
      </c>
      <c r="F13" s="35">
        <f t="shared" si="4"/>
        <v>0.85300002121823149</v>
      </c>
      <c r="G13" s="36">
        <f t="shared" si="5"/>
        <v>408.46589129889304</v>
      </c>
      <c r="H13" s="36">
        <f t="shared" si="1"/>
        <v>76.182107123732607</v>
      </c>
      <c r="I13" s="59">
        <f t="shared" si="6"/>
        <v>484.64799842262562</v>
      </c>
      <c r="J13" s="67">
        <f t="shared" si="7"/>
        <v>-48.099932626718619</v>
      </c>
      <c r="K13" s="34">
        <f>I13+J13</f>
        <v>436.54806579590701</v>
      </c>
      <c r="L13" s="34">
        <f t="shared" si="8"/>
        <v>1622116.850720528</v>
      </c>
      <c r="M13" s="34">
        <f t="shared" si="9"/>
        <v>1461126.3762189008</v>
      </c>
    </row>
    <row r="14" spans="1:38" s="31" customFormat="1" x14ac:dyDescent="0.2">
      <c r="A14" s="30">
        <v>1112</v>
      </c>
      <c r="B14" s="31" t="s">
        <v>198</v>
      </c>
      <c r="C14" s="33">
        <v>11829841</v>
      </c>
      <c r="D14" s="66">
        <v>3226</v>
      </c>
      <c r="E14" s="34">
        <f t="shared" si="3"/>
        <v>3667.0306881587103</v>
      </c>
      <c r="F14" s="35">
        <f t="shared" si="4"/>
        <v>0.79182146392288288</v>
      </c>
      <c r="G14" s="36">
        <f t="shared" si="5"/>
        <v>578.46152082972014</v>
      </c>
      <c r="H14" s="36">
        <f t="shared" si="1"/>
        <v>175.34622435004843</v>
      </c>
      <c r="I14" s="59">
        <f t="shared" si="6"/>
        <v>753.80774517976852</v>
      </c>
      <c r="J14" s="67">
        <f t="shared" si="7"/>
        <v>-48.099932626718619</v>
      </c>
      <c r="K14" s="34">
        <f>I14+J14</f>
        <v>705.70781255304985</v>
      </c>
      <c r="L14" s="34">
        <f t="shared" si="8"/>
        <v>2431783.7859499333</v>
      </c>
      <c r="M14" s="34">
        <f t="shared" si="9"/>
        <v>2276613.4032961386</v>
      </c>
    </row>
    <row r="15" spans="1:38" s="31" customFormat="1" x14ac:dyDescent="0.2">
      <c r="A15" s="30">
        <v>1114</v>
      </c>
      <c r="B15" s="31" t="s">
        <v>199</v>
      </c>
      <c r="C15" s="33">
        <v>11130763</v>
      </c>
      <c r="D15" s="66">
        <v>2892</v>
      </c>
      <c r="E15" s="34">
        <f t="shared" si="3"/>
        <v>3848.811549100968</v>
      </c>
      <c r="F15" s="35">
        <f t="shared" si="4"/>
        <v>0.83107338179999635</v>
      </c>
      <c r="G15" s="36">
        <f t="shared" si="5"/>
        <v>469.39300426436557</v>
      </c>
      <c r="H15" s="36">
        <f t="shared" si="1"/>
        <v>111.72292302025824</v>
      </c>
      <c r="I15" s="59">
        <f t="shared" si="6"/>
        <v>581.11592728462381</v>
      </c>
      <c r="J15" s="67">
        <f t="shared" si="7"/>
        <v>-48.099932626718619</v>
      </c>
      <c r="K15" s="34">
        <f t="shared" si="2"/>
        <v>533.01599465790514</v>
      </c>
      <c r="L15" s="34">
        <f t="shared" si="8"/>
        <v>1680587.261707132</v>
      </c>
      <c r="M15" s="34">
        <f t="shared" si="9"/>
        <v>1541482.2565506618</v>
      </c>
    </row>
    <row r="16" spans="1:38" s="31" customFormat="1" x14ac:dyDescent="0.2">
      <c r="A16" s="30">
        <v>1119</v>
      </c>
      <c r="B16" s="31" t="s">
        <v>200</v>
      </c>
      <c r="C16" s="33">
        <v>75775452</v>
      </c>
      <c r="D16" s="66">
        <v>19827</v>
      </c>
      <c r="E16" s="34">
        <f t="shared" si="3"/>
        <v>3821.8314419730668</v>
      </c>
      <c r="F16" s="35">
        <f t="shared" si="4"/>
        <v>0.82524757074480226</v>
      </c>
      <c r="G16" s="36">
        <f t="shared" si="5"/>
        <v>485.58106854110628</v>
      </c>
      <c r="H16" s="36">
        <f t="shared" si="1"/>
        <v>121.16596051502364</v>
      </c>
      <c r="I16" s="59">
        <f t="shared" si="6"/>
        <v>606.74702905612992</v>
      </c>
      <c r="J16" s="67">
        <f t="shared" si="7"/>
        <v>-48.099932626718619</v>
      </c>
      <c r="K16" s="34">
        <f t="shared" si="2"/>
        <v>558.64709642941125</v>
      </c>
      <c r="L16" s="34">
        <f t="shared" si="8"/>
        <v>12029973.345095888</v>
      </c>
      <c r="M16" s="34">
        <f t="shared" si="9"/>
        <v>11076295.980905937</v>
      </c>
    </row>
    <row r="17" spans="1:13" s="31" customFormat="1" x14ac:dyDescent="0.2">
      <c r="A17" s="30">
        <v>1120</v>
      </c>
      <c r="B17" s="31" t="s">
        <v>201</v>
      </c>
      <c r="C17" s="33">
        <v>90336531</v>
      </c>
      <c r="D17" s="66">
        <v>20900</v>
      </c>
      <c r="E17" s="34">
        <f t="shared" si="3"/>
        <v>4322.3220574162679</v>
      </c>
      <c r="F17" s="35">
        <f t="shared" si="4"/>
        <v>0.93331844483909288</v>
      </c>
      <c r="G17" s="36">
        <f t="shared" si="5"/>
        <v>185.28669927518567</v>
      </c>
      <c r="H17" s="36">
        <f t="shared" si="1"/>
        <v>0</v>
      </c>
      <c r="I17" s="59">
        <f t="shared" si="6"/>
        <v>185.28669927518567</v>
      </c>
      <c r="J17" s="67">
        <f t="shared" si="7"/>
        <v>-48.099932626718619</v>
      </c>
      <c r="K17" s="34">
        <f t="shared" si="2"/>
        <v>137.18676664846706</v>
      </c>
      <c r="L17" s="34">
        <f t="shared" si="8"/>
        <v>3872492.0148513806</v>
      </c>
      <c r="M17" s="34">
        <f t="shared" si="9"/>
        <v>2867203.4229529616</v>
      </c>
    </row>
    <row r="18" spans="1:13" s="31" customFormat="1" x14ac:dyDescent="0.2">
      <c r="A18" s="30">
        <v>1121</v>
      </c>
      <c r="B18" s="31" t="s">
        <v>202</v>
      </c>
      <c r="C18" s="33">
        <v>87800565</v>
      </c>
      <c r="D18" s="66">
        <v>19910</v>
      </c>
      <c r="E18" s="34">
        <f t="shared" si="3"/>
        <v>4409.8726770467101</v>
      </c>
      <c r="F18" s="35">
        <f t="shared" si="4"/>
        <v>0.95222323885322246</v>
      </c>
      <c r="G18" s="36">
        <f t="shared" si="5"/>
        <v>132.75632749692031</v>
      </c>
      <c r="H18" s="36">
        <f t="shared" si="1"/>
        <v>0</v>
      </c>
      <c r="I18" s="59">
        <f t="shared" si="6"/>
        <v>132.75632749692031</v>
      </c>
      <c r="J18" s="67">
        <f t="shared" si="7"/>
        <v>-48.099932626718619</v>
      </c>
      <c r="K18" s="34">
        <f t="shared" si="2"/>
        <v>84.656394870201694</v>
      </c>
      <c r="L18" s="34">
        <f t="shared" si="8"/>
        <v>2643178.4804636831</v>
      </c>
      <c r="M18" s="34">
        <f t="shared" si="9"/>
        <v>1685508.8218657158</v>
      </c>
    </row>
    <row r="19" spans="1:13" s="31" customFormat="1" x14ac:dyDescent="0.2">
      <c r="A19" s="30">
        <v>1122</v>
      </c>
      <c r="B19" s="31" t="s">
        <v>203</v>
      </c>
      <c r="C19" s="33">
        <v>49058727</v>
      </c>
      <c r="D19" s="66">
        <v>12362</v>
      </c>
      <c r="E19" s="34">
        <f t="shared" si="3"/>
        <v>3968.5105160977187</v>
      </c>
      <c r="F19" s="35">
        <f t="shared" si="4"/>
        <v>0.85691996431796669</v>
      </c>
      <c r="G19" s="36">
        <f t="shared" si="5"/>
        <v>397.57362406631518</v>
      </c>
      <c r="H19" s="36">
        <f t="shared" si="1"/>
        <v>69.8282845713955</v>
      </c>
      <c r="I19" s="59">
        <f t="shared" si="6"/>
        <v>467.40190863771068</v>
      </c>
      <c r="J19" s="67">
        <f t="shared" si="7"/>
        <v>-48.099932626718619</v>
      </c>
      <c r="K19" s="34">
        <f t="shared" si="2"/>
        <v>419.30197601099206</v>
      </c>
      <c r="L19" s="34">
        <f t="shared" si="8"/>
        <v>5778022.3945793798</v>
      </c>
      <c r="M19" s="34">
        <f t="shared" si="9"/>
        <v>5183411.027447884</v>
      </c>
    </row>
    <row r="20" spans="1:13" s="31" customFormat="1" x14ac:dyDescent="0.2">
      <c r="A20" s="30">
        <v>1124</v>
      </c>
      <c r="B20" s="31" t="s">
        <v>204</v>
      </c>
      <c r="C20" s="33">
        <v>163572692</v>
      </c>
      <c r="D20" s="66">
        <v>28685</v>
      </c>
      <c r="E20" s="34">
        <f t="shared" si="3"/>
        <v>5702.3772703503573</v>
      </c>
      <c r="F20" s="35">
        <f t="shared" si="4"/>
        <v>1.2313135891198657</v>
      </c>
      <c r="G20" s="36">
        <f t="shared" si="5"/>
        <v>-642.74642848526798</v>
      </c>
      <c r="H20" s="36">
        <f t="shared" si="1"/>
        <v>0</v>
      </c>
      <c r="I20" s="59">
        <f t="shared" si="6"/>
        <v>-642.74642848526798</v>
      </c>
      <c r="J20" s="67">
        <f t="shared" si="7"/>
        <v>-48.099932626718619</v>
      </c>
      <c r="K20" s="34">
        <f t="shared" si="2"/>
        <v>-690.84636111198665</v>
      </c>
      <c r="L20" s="34">
        <f t="shared" si="8"/>
        <v>-18437181.301099911</v>
      </c>
      <c r="M20" s="34">
        <f t="shared" si="9"/>
        <v>-19816927.868497338</v>
      </c>
    </row>
    <row r="21" spans="1:13" s="31" customFormat="1" x14ac:dyDescent="0.2">
      <c r="A21" s="30">
        <v>1127</v>
      </c>
      <c r="B21" s="31" t="s">
        <v>205</v>
      </c>
      <c r="C21" s="33">
        <v>58052807</v>
      </c>
      <c r="D21" s="66">
        <v>11742</v>
      </c>
      <c r="E21" s="34">
        <f t="shared" si="3"/>
        <v>4944.0305740078347</v>
      </c>
      <c r="F21" s="35">
        <f t="shared" si="4"/>
        <v>1.0675638847069668</v>
      </c>
      <c r="G21" s="36">
        <f t="shared" si="5"/>
        <v>-187.73841067975445</v>
      </c>
      <c r="H21" s="36">
        <f t="shared" si="1"/>
        <v>0</v>
      </c>
      <c r="I21" s="59">
        <f t="shared" si="6"/>
        <v>-187.73841067975445</v>
      </c>
      <c r="J21" s="67">
        <f t="shared" si="7"/>
        <v>-48.099932626718619</v>
      </c>
      <c r="K21" s="34">
        <f t="shared" si="2"/>
        <v>-235.83834330647306</v>
      </c>
      <c r="L21" s="34">
        <f t="shared" si="8"/>
        <v>-2204424.4182016766</v>
      </c>
      <c r="M21" s="34">
        <f t="shared" si="9"/>
        <v>-2769213.8271046067</v>
      </c>
    </row>
    <row r="22" spans="1:13" s="31" customFormat="1" x14ac:dyDescent="0.2">
      <c r="A22" s="30">
        <v>1130</v>
      </c>
      <c r="B22" s="31" t="s">
        <v>206</v>
      </c>
      <c r="C22" s="33">
        <v>56242874</v>
      </c>
      <c r="D22" s="66">
        <v>13703</v>
      </c>
      <c r="E22" s="34">
        <f t="shared" si="3"/>
        <v>4104.4204918630958</v>
      </c>
      <c r="F22" s="35">
        <f t="shared" si="4"/>
        <v>0.88626698787022962</v>
      </c>
      <c r="G22" s="36">
        <f t="shared" si="5"/>
        <v>316.02763860708893</v>
      </c>
      <c r="H22" s="36">
        <f t="shared" si="1"/>
        <v>22.259793053513519</v>
      </c>
      <c r="I22" s="59">
        <f t="shared" si="6"/>
        <v>338.28743166060246</v>
      </c>
      <c r="J22" s="67">
        <f t="shared" si="7"/>
        <v>-48.099932626718619</v>
      </c>
      <c r="K22" s="34">
        <f t="shared" si="2"/>
        <v>290.18749903388385</v>
      </c>
      <c r="L22" s="34">
        <f t="shared" si="8"/>
        <v>4635552.6760452352</v>
      </c>
      <c r="M22" s="34">
        <f t="shared" si="9"/>
        <v>3976439.2992613106</v>
      </c>
    </row>
    <row r="23" spans="1:13" s="31" customFormat="1" x14ac:dyDescent="0.2">
      <c r="A23" s="30">
        <v>1133</v>
      </c>
      <c r="B23" s="31" t="s">
        <v>207</v>
      </c>
      <c r="C23" s="33">
        <v>10236353</v>
      </c>
      <c r="D23" s="66">
        <v>2643</v>
      </c>
      <c r="E23" s="34">
        <f t="shared" si="3"/>
        <v>3873.0052970109723</v>
      </c>
      <c r="F23" s="35">
        <f t="shared" si="4"/>
        <v>0.83629753466834877</v>
      </c>
      <c r="G23" s="36">
        <f t="shared" si="5"/>
        <v>454.87675551836298</v>
      </c>
      <c r="H23" s="36">
        <f t="shared" si="1"/>
        <v>103.25511125175673</v>
      </c>
      <c r="I23" s="59">
        <f t="shared" si="6"/>
        <v>558.1318667701197</v>
      </c>
      <c r="J23" s="67">
        <f t="shared" si="7"/>
        <v>-48.099932626718619</v>
      </c>
      <c r="K23" s="34">
        <f t="shared" si="2"/>
        <v>510.03193414340109</v>
      </c>
      <c r="L23" s="34">
        <f t="shared" si="8"/>
        <v>1475142.5238734263</v>
      </c>
      <c r="M23" s="34">
        <f t="shared" si="9"/>
        <v>1348014.4019410091</v>
      </c>
    </row>
    <row r="24" spans="1:13" s="31" customFormat="1" x14ac:dyDescent="0.2">
      <c r="A24" s="30">
        <v>1134</v>
      </c>
      <c r="B24" s="31" t="s">
        <v>208</v>
      </c>
      <c r="C24" s="33">
        <v>14706781</v>
      </c>
      <c r="D24" s="66">
        <v>3889</v>
      </c>
      <c r="E24" s="34">
        <f t="shared" si="3"/>
        <v>3781.6356389817433</v>
      </c>
      <c r="F24" s="35">
        <f t="shared" si="4"/>
        <v>0.81656809618492965</v>
      </c>
      <c r="G24" s="36">
        <f t="shared" si="5"/>
        <v>509.69855033590034</v>
      </c>
      <c r="H24" s="36">
        <f t="shared" si="1"/>
        <v>135.23449156198686</v>
      </c>
      <c r="I24" s="59">
        <f t="shared" si="6"/>
        <v>644.93304189788716</v>
      </c>
      <c r="J24" s="67">
        <f t="shared" si="7"/>
        <v>-48.099932626718619</v>
      </c>
      <c r="K24" s="34">
        <f t="shared" si="2"/>
        <v>596.8331092711685</v>
      </c>
      <c r="L24" s="34">
        <f t="shared" si="8"/>
        <v>2508144.599940883</v>
      </c>
      <c r="M24" s="34">
        <f t="shared" si="9"/>
        <v>2321083.9619555743</v>
      </c>
    </row>
    <row r="25" spans="1:13" s="31" customFormat="1" x14ac:dyDescent="0.2">
      <c r="A25" s="30">
        <v>1135</v>
      </c>
      <c r="B25" s="31" t="s">
        <v>209</v>
      </c>
      <c r="C25" s="33">
        <v>18734555</v>
      </c>
      <c r="D25" s="66">
        <v>4572</v>
      </c>
      <c r="E25" s="34">
        <f t="shared" si="3"/>
        <v>4097.6716972878394</v>
      </c>
      <c r="F25" s="35">
        <f t="shared" si="4"/>
        <v>0.88480972152731341</v>
      </c>
      <c r="G25" s="36">
        <f t="shared" si="5"/>
        <v>320.07691535224274</v>
      </c>
      <c r="H25" s="36">
        <f t="shared" si="1"/>
        <v>24.62187115485326</v>
      </c>
      <c r="I25" s="59">
        <f t="shared" si="6"/>
        <v>344.69878650709597</v>
      </c>
      <c r="J25" s="67">
        <f t="shared" si="7"/>
        <v>-48.099932626718619</v>
      </c>
      <c r="K25" s="34">
        <f t="shared" si="2"/>
        <v>296.59885388037736</v>
      </c>
      <c r="L25" s="34">
        <f t="shared" si="8"/>
        <v>1575962.8519104428</v>
      </c>
      <c r="M25" s="34">
        <f t="shared" si="9"/>
        <v>1356049.9599410852</v>
      </c>
    </row>
    <row r="26" spans="1:13" s="31" customFormat="1" x14ac:dyDescent="0.2">
      <c r="A26" s="30">
        <v>1144</v>
      </c>
      <c r="B26" s="31" t="s">
        <v>210</v>
      </c>
      <c r="C26" s="33">
        <v>2265186</v>
      </c>
      <c r="D26" s="66">
        <v>544</v>
      </c>
      <c r="E26" s="34">
        <f t="shared" si="3"/>
        <v>4163.9448529411766</v>
      </c>
      <c r="F26" s="35">
        <f t="shared" si="4"/>
        <v>0.89912007548689921</v>
      </c>
      <c r="G26" s="36">
        <f t="shared" si="5"/>
        <v>280.31302196024041</v>
      </c>
      <c r="H26" s="36">
        <f t="shared" si="1"/>
        <v>1.4262666761852414</v>
      </c>
      <c r="I26" s="59">
        <f t="shared" si="6"/>
        <v>281.73928863642567</v>
      </c>
      <c r="J26" s="67">
        <f t="shared" si="7"/>
        <v>-48.099932626718619</v>
      </c>
      <c r="K26" s="34">
        <f t="shared" si="2"/>
        <v>233.63935600970706</v>
      </c>
      <c r="L26" s="34">
        <f t="shared" si="8"/>
        <v>153266.17301821557</v>
      </c>
      <c r="M26" s="34">
        <f t="shared" si="9"/>
        <v>127099.80966928064</v>
      </c>
    </row>
    <row r="27" spans="1:13" s="31" customFormat="1" x14ac:dyDescent="0.2">
      <c r="A27" s="30">
        <v>1145</v>
      </c>
      <c r="B27" s="31" t="s">
        <v>211</v>
      </c>
      <c r="C27" s="33">
        <v>4398659</v>
      </c>
      <c r="D27" s="66">
        <v>883</v>
      </c>
      <c r="E27" s="34">
        <f t="shared" si="3"/>
        <v>4981.4937712344281</v>
      </c>
      <c r="F27" s="35">
        <f t="shared" si="4"/>
        <v>1.075653308056213</v>
      </c>
      <c r="G27" s="36">
        <f t="shared" si="5"/>
        <v>-210.21632901571047</v>
      </c>
      <c r="H27" s="36">
        <f t="shared" si="1"/>
        <v>0</v>
      </c>
      <c r="I27" s="59">
        <f t="shared" si="6"/>
        <v>-210.21632901571047</v>
      </c>
      <c r="J27" s="67">
        <f t="shared" si="7"/>
        <v>-48.099932626718619</v>
      </c>
      <c r="K27" s="34">
        <f t="shared" si="2"/>
        <v>-258.31626164242908</v>
      </c>
      <c r="L27" s="34">
        <f t="shared" si="8"/>
        <v>-185621.01852087234</v>
      </c>
      <c r="M27" s="34">
        <f t="shared" si="9"/>
        <v>-228093.25903026489</v>
      </c>
    </row>
    <row r="28" spans="1:13" s="31" customFormat="1" x14ac:dyDescent="0.2">
      <c r="A28" s="30">
        <v>1146</v>
      </c>
      <c r="B28" s="31" t="s">
        <v>212</v>
      </c>
      <c r="C28" s="33">
        <v>49101941</v>
      </c>
      <c r="D28" s="66">
        <v>11570</v>
      </c>
      <c r="E28" s="34">
        <f t="shared" si="3"/>
        <v>4243.9015557476232</v>
      </c>
      <c r="F28" s="35">
        <f t="shared" si="4"/>
        <v>0.91638511601985351</v>
      </c>
      <c r="G28" s="36">
        <f t="shared" si="5"/>
        <v>232.33900027637245</v>
      </c>
      <c r="H28" s="36">
        <f t="shared" si="1"/>
        <v>0</v>
      </c>
      <c r="I28" s="59">
        <f t="shared" si="6"/>
        <v>232.33900027637245</v>
      </c>
      <c r="J28" s="67">
        <f t="shared" si="7"/>
        <v>-48.099932626718619</v>
      </c>
      <c r="K28" s="34">
        <f t="shared" si="2"/>
        <v>184.23906764965383</v>
      </c>
      <c r="L28" s="34">
        <f t="shared" si="8"/>
        <v>2688162.233197629</v>
      </c>
      <c r="M28" s="34">
        <f t="shared" si="9"/>
        <v>2131646.0127064949</v>
      </c>
    </row>
    <row r="29" spans="1:13" s="31" customFormat="1" x14ac:dyDescent="0.2">
      <c r="A29" s="30">
        <v>1149</v>
      </c>
      <c r="B29" s="31" t="s">
        <v>213</v>
      </c>
      <c r="C29" s="33">
        <v>183776545</v>
      </c>
      <c r="D29" s="66">
        <v>43306</v>
      </c>
      <c r="E29" s="34">
        <f t="shared" si="3"/>
        <v>4243.6739712741883</v>
      </c>
      <c r="F29" s="35">
        <f t="shared" si="4"/>
        <v>0.91633597373383358</v>
      </c>
      <c r="G29" s="36">
        <f t="shared" si="5"/>
        <v>232.47555096043342</v>
      </c>
      <c r="H29" s="36">
        <f t="shared" si="1"/>
        <v>0</v>
      </c>
      <c r="I29" s="59">
        <f t="shared" si="6"/>
        <v>232.47555096043342</v>
      </c>
      <c r="J29" s="67">
        <f t="shared" si="7"/>
        <v>-48.099932626718619</v>
      </c>
      <c r="K29" s="34">
        <f t="shared" si="2"/>
        <v>184.37561833371481</v>
      </c>
      <c r="L29" s="34">
        <f t="shared" si="8"/>
        <v>10067586.20989253</v>
      </c>
      <c r="M29" s="34">
        <f t="shared" si="9"/>
        <v>7984570.5275598541</v>
      </c>
    </row>
    <row r="30" spans="1:13" s="31" customFormat="1" x14ac:dyDescent="0.2">
      <c r="A30" s="30">
        <v>1151</v>
      </c>
      <c r="B30" s="31" t="s">
        <v>214</v>
      </c>
      <c r="C30" s="33">
        <v>1204186</v>
      </c>
      <c r="D30" s="66">
        <v>215</v>
      </c>
      <c r="E30" s="34">
        <f t="shared" si="3"/>
        <v>5600.8651162790702</v>
      </c>
      <c r="F30" s="35">
        <f t="shared" si="4"/>
        <v>1.2093940827731513</v>
      </c>
      <c r="G30" s="36">
        <f t="shared" si="5"/>
        <v>-581.83913604249574</v>
      </c>
      <c r="H30" s="36">
        <f t="shared" si="1"/>
        <v>0</v>
      </c>
      <c r="I30" s="59">
        <f t="shared" si="6"/>
        <v>-581.83913604249574</v>
      </c>
      <c r="J30" s="67">
        <f t="shared" si="7"/>
        <v>-48.099932626718619</v>
      </c>
      <c r="K30" s="34">
        <f t="shared" si="2"/>
        <v>-629.93906866921441</v>
      </c>
      <c r="L30" s="34">
        <f t="shared" si="8"/>
        <v>-125095.41424913658</v>
      </c>
      <c r="M30" s="34">
        <f t="shared" si="9"/>
        <v>-135436.89976388108</v>
      </c>
    </row>
    <row r="31" spans="1:13" s="31" customFormat="1" x14ac:dyDescent="0.2">
      <c r="A31" s="30">
        <v>1160</v>
      </c>
      <c r="B31" s="31" t="s">
        <v>215</v>
      </c>
      <c r="C31" s="33">
        <v>40997481</v>
      </c>
      <c r="D31" s="66">
        <v>8938</v>
      </c>
      <c r="E31" s="34">
        <f t="shared" si="3"/>
        <v>4586.874132915641</v>
      </c>
      <c r="F31" s="35">
        <f t="shared" si="4"/>
        <v>0.99044314040877568</v>
      </c>
      <c r="G31" s="36">
        <f t="shared" si="5"/>
        <v>26.555453975561793</v>
      </c>
      <c r="H31" s="36">
        <f t="shared" si="1"/>
        <v>0</v>
      </c>
      <c r="I31" s="59">
        <f t="shared" si="6"/>
        <v>26.555453975561793</v>
      </c>
      <c r="J31" s="67">
        <f t="shared" si="7"/>
        <v>-48.099932626718619</v>
      </c>
      <c r="K31" s="34">
        <f t="shared" si="2"/>
        <v>-21.544478651156826</v>
      </c>
      <c r="L31" s="34">
        <f t="shared" si="8"/>
        <v>237352.64763357129</v>
      </c>
      <c r="M31" s="34">
        <f t="shared" si="9"/>
        <v>-192564.55018403972</v>
      </c>
    </row>
    <row r="32" spans="1:13" s="31" customFormat="1" x14ac:dyDescent="0.2">
      <c r="A32" s="30">
        <v>1505</v>
      </c>
      <c r="B32" s="31" t="s">
        <v>255</v>
      </c>
      <c r="C32" s="33">
        <v>100700425</v>
      </c>
      <c r="D32" s="66">
        <v>24404</v>
      </c>
      <c r="E32" s="34">
        <f t="shared" si="3"/>
        <v>4126.3901409604987</v>
      </c>
      <c r="F32" s="35">
        <f t="shared" si="4"/>
        <v>0.89101089136859724</v>
      </c>
      <c r="G32" s="36">
        <f t="shared" si="5"/>
        <v>302.84584914864718</v>
      </c>
      <c r="H32" s="36">
        <f t="shared" si="1"/>
        <v>14.570415869422503</v>
      </c>
      <c r="I32" s="59">
        <f t="shared" si="6"/>
        <v>317.41626501806968</v>
      </c>
      <c r="J32" s="67">
        <f t="shared" si="7"/>
        <v>-48.099932626718619</v>
      </c>
      <c r="K32" s="34">
        <f t="shared" si="2"/>
        <v>269.31633239135107</v>
      </c>
      <c r="L32" s="34">
        <f t="shared" si="8"/>
        <v>7746226.5315009728</v>
      </c>
      <c r="M32" s="34">
        <f t="shared" si="9"/>
        <v>6572395.7756785313</v>
      </c>
    </row>
    <row r="33" spans="1:13" s="31" customFormat="1" x14ac:dyDescent="0.2">
      <c r="A33" s="30">
        <v>1506</v>
      </c>
      <c r="B33" s="31" t="s">
        <v>254</v>
      </c>
      <c r="C33" s="33">
        <v>146647585</v>
      </c>
      <c r="D33" s="66">
        <v>32816</v>
      </c>
      <c r="E33" s="34">
        <f t="shared" si="3"/>
        <v>4468.783063139932</v>
      </c>
      <c r="F33" s="35">
        <f t="shared" si="4"/>
        <v>0.96494375093053464</v>
      </c>
      <c r="G33" s="36">
        <f t="shared" si="5"/>
        <v>97.410095840987196</v>
      </c>
      <c r="H33" s="36">
        <f t="shared" si="1"/>
        <v>0</v>
      </c>
      <c r="I33" s="59">
        <f t="shared" si="6"/>
        <v>97.410095840987196</v>
      </c>
      <c r="J33" s="67">
        <f t="shared" si="7"/>
        <v>-48.099932626718619</v>
      </c>
      <c r="K33" s="34">
        <f t="shared" si="2"/>
        <v>49.310163214268577</v>
      </c>
      <c r="L33" s="34">
        <f t="shared" si="8"/>
        <v>3196609.7051178357</v>
      </c>
      <c r="M33" s="34">
        <f t="shared" si="9"/>
        <v>1618162.3160394377</v>
      </c>
    </row>
    <row r="34" spans="1:13" s="31" customFormat="1" x14ac:dyDescent="0.2">
      <c r="A34" s="30">
        <v>1508</v>
      </c>
      <c r="B34" s="31" t="s">
        <v>432</v>
      </c>
      <c r="C34" s="33">
        <v>284746733</v>
      </c>
      <c r="D34" s="66">
        <v>58509</v>
      </c>
      <c r="E34" s="34">
        <f t="shared" si="3"/>
        <v>4866.7167957066431</v>
      </c>
      <c r="F34" s="35">
        <f t="shared" si="4"/>
        <v>1.0508695305218378</v>
      </c>
      <c r="G34" s="36">
        <f t="shared" si="5"/>
        <v>-141.35014369903948</v>
      </c>
      <c r="H34" s="36">
        <f t="shared" si="1"/>
        <v>0</v>
      </c>
      <c r="I34" s="59">
        <f t="shared" si="6"/>
        <v>-141.35014369903948</v>
      </c>
      <c r="J34" s="67">
        <f t="shared" si="7"/>
        <v>-48.099932626718619</v>
      </c>
      <c r="K34" s="34">
        <f t="shared" si="2"/>
        <v>-189.45007632575809</v>
      </c>
      <c r="L34" s="34">
        <f t="shared" si="8"/>
        <v>-8270255.557687101</v>
      </c>
      <c r="M34" s="34">
        <f t="shared" si="9"/>
        <v>-11084534.515743781</v>
      </c>
    </row>
    <row r="35" spans="1:13" s="31" customFormat="1" x14ac:dyDescent="0.2">
      <c r="A35" s="30">
        <v>1511</v>
      </c>
      <c r="B35" s="31" t="s">
        <v>256</v>
      </c>
      <c r="C35" s="33">
        <v>13744275</v>
      </c>
      <c r="D35" s="66">
        <v>3026</v>
      </c>
      <c r="E35" s="34">
        <f t="shared" si="3"/>
        <v>4542.0604758757436</v>
      </c>
      <c r="F35" s="35">
        <f t="shared" si="4"/>
        <v>0.98076653321929863</v>
      </c>
      <c r="G35" s="36">
        <f t="shared" si="5"/>
        <v>53.443648199500238</v>
      </c>
      <c r="H35" s="36">
        <f t="shared" si="1"/>
        <v>0</v>
      </c>
      <c r="I35" s="59">
        <f t="shared" si="6"/>
        <v>53.443648199500238</v>
      </c>
      <c r="J35" s="67">
        <f t="shared" si="7"/>
        <v>-48.099932626718619</v>
      </c>
      <c r="K35" s="34">
        <f t="shared" si="2"/>
        <v>5.343715572781619</v>
      </c>
      <c r="L35" s="34">
        <f t="shared" si="8"/>
        <v>161720.47945168772</v>
      </c>
      <c r="M35" s="34">
        <f t="shared" si="9"/>
        <v>16170.083323237179</v>
      </c>
    </row>
    <row r="36" spans="1:13" s="31" customFormat="1" x14ac:dyDescent="0.2">
      <c r="A36" s="30">
        <v>1514</v>
      </c>
      <c r="B36" s="31" t="s">
        <v>429</v>
      </c>
      <c r="C36" s="33">
        <v>13761730</v>
      </c>
      <c r="D36" s="66">
        <v>2438</v>
      </c>
      <c r="E36" s="34">
        <f t="shared" si="3"/>
        <v>5644.6800656275636</v>
      </c>
      <c r="F36" s="35">
        <f t="shared" si="4"/>
        <v>1.2188550391395272</v>
      </c>
      <c r="G36" s="36">
        <f t="shared" si="5"/>
        <v>-608.1281056515918</v>
      </c>
      <c r="H36" s="36">
        <f t="shared" si="1"/>
        <v>0</v>
      </c>
      <c r="I36" s="59">
        <f t="shared" si="6"/>
        <v>-608.1281056515918</v>
      </c>
      <c r="J36" s="67">
        <f t="shared" si="7"/>
        <v>-48.099932626718619</v>
      </c>
      <c r="K36" s="34">
        <f t="shared" si="2"/>
        <v>-656.22803827831046</v>
      </c>
      <c r="L36" s="34">
        <f t="shared" si="8"/>
        <v>-1482616.3215785809</v>
      </c>
      <c r="M36" s="34">
        <f t="shared" si="9"/>
        <v>-1599883.9573225209</v>
      </c>
    </row>
    <row r="37" spans="1:13" s="31" customFormat="1" x14ac:dyDescent="0.2">
      <c r="A37" s="30">
        <v>1515</v>
      </c>
      <c r="B37" s="31" t="s">
        <v>378</v>
      </c>
      <c r="C37" s="33">
        <v>62289289</v>
      </c>
      <c r="D37" s="66">
        <v>8968</v>
      </c>
      <c r="E37" s="34">
        <f t="shared" si="3"/>
        <v>6945.728033006244</v>
      </c>
      <c r="F37" s="35">
        <f t="shared" si="4"/>
        <v>1.4997901590692053</v>
      </c>
      <c r="G37" s="36">
        <f t="shared" si="5"/>
        <v>-1388.7568860787999</v>
      </c>
      <c r="H37" s="36">
        <f t="shared" si="1"/>
        <v>0</v>
      </c>
      <c r="I37" s="59">
        <f t="shared" si="6"/>
        <v>-1388.7568860787999</v>
      </c>
      <c r="J37" s="67">
        <f t="shared" si="7"/>
        <v>-48.099932626718619</v>
      </c>
      <c r="K37" s="34">
        <f t="shared" si="2"/>
        <v>-1436.8568187055184</v>
      </c>
      <c r="L37" s="34">
        <f t="shared" si="8"/>
        <v>-12454371.754354678</v>
      </c>
      <c r="M37" s="34">
        <f t="shared" si="9"/>
        <v>-12885731.95015109</v>
      </c>
    </row>
    <row r="38" spans="1:13" s="31" customFormat="1" x14ac:dyDescent="0.2">
      <c r="A38" s="30">
        <v>1516</v>
      </c>
      <c r="B38" s="31" t="s">
        <v>257</v>
      </c>
      <c r="C38" s="33">
        <v>41308378</v>
      </c>
      <c r="D38" s="66">
        <v>8861</v>
      </c>
      <c r="E38" s="34">
        <f t="shared" si="3"/>
        <v>4661.8189820562011</v>
      </c>
      <c r="F38" s="35">
        <f t="shared" si="4"/>
        <v>1.0066259720255339</v>
      </c>
      <c r="G38" s="36">
        <f t="shared" si="5"/>
        <v>-18.411455508774271</v>
      </c>
      <c r="H38" s="36">
        <f t="shared" si="1"/>
        <v>0</v>
      </c>
      <c r="I38" s="59">
        <f t="shared" si="6"/>
        <v>-18.411455508774271</v>
      </c>
      <c r="J38" s="67">
        <f t="shared" si="7"/>
        <v>-48.099932626718619</v>
      </c>
      <c r="K38" s="34">
        <f t="shared" si="2"/>
        <v>-66.511388135492894</v>
      </c>
      <c r="L38" s="34">
        <f t="shared" si="8"/>
        <v>-163143.90726324881</v>
      </c>
      <c r="M38" s="34">
        <f t="shared" si="9"/>
        <v>-589357.41026860254</v>
      </c>
    </row>
    <row r="39" spans="1:13" s="31" customFormat="1" x14ac:dyDescent="0.2">
      <c r="A39" s="30">
        <v>1517</v>
      </c>
      <c r="B39" s="31" t="s">
        <v>258</v>
      </c>
      <c r="C39" s="33">
        <v>20494662</v>
      </c>
      <c r="D39" s="66">
        <v>5322</v>
      </c>
      <c r="E39" s="34">
        <f t="shared" si="3"/>
        <v>3850.9323562570462</v>
      </c>
      <c r="F39" s="35">
        <f t="shared" si="4"/>
        <v>0.8315313274158993</v>
      </c>
      <c r="G39" s="36">
        <f t="shared" si="5"/>
        <v>468.12051997071865</v>
      </c>
      <c r="H39" s="36">
        <f t="shared" si="1"/>
        <v>110.98064051563087</v>
      </c>
      <c r="I39" s="59">
        <f t="shared" si="6"/>
        <v>579.1011604863495</v>
      </c>
      <c r="J39" s="67">
        <f t="shared" si="7"/>
        <v>-48.099932626718619</v>
      </c>
      <c r="K39" s="34">
        <f t="shared" si="2"/>
        <v>531.00122785963083</v>
      </c>
      <c r="L39" s="34">
        <f t="shared" si="8"/>
        <v>3081976.3761083521</v>
      </c>
      <c r="M39" s="34">
        <f t="shared" si="9"/>
        <v>2825988.5346689555</v>
      </c>
    </row>
    <row r="40" spans="1:13" s="31" customFormat="1" x14ac:dyDescent="0.2">
      <c r="A40" s="30">
        <v>1520</v>
      </c>
      <c r="B40" s="31" t="s">
        <v>260</v>
      </c>
      <c r="C40" s="33">
        <v>43825219</v>
      </c>
      <c r="D40" s="66">
        <v>10958</v>
      </c>
      <c r="E40" s="34">
        <f t="shared" si="3"/>
        <v>3999.3811826975725</v>
      </c>
      <c r="F40" s="35">
        <f t="shared" si="4"/>
        <v>0.86358586337856214</v>
      </c>
      <c r="G40" s="36">
        <f t="shared" si="5"/>
        <v>379.05122410640286</v>
      </c>
      <c r="H40" s="36">
        <f t="shared" si="1"/>
        <v>59.023551261446663</v>
      </c>
      <c r="I40" s="59">
        <f t="shared" si="6"/>
        <v>438.0747753678495</v>
      </c>
      <c r="J40" s="67">
        <f t="shared" si="7"/>
        <v>-48.099932626718619</v>
      </c>
      <c r="K40" s="34">
        <f t="shared" si="2"/>
        <v>389.97484274113089</v>
      </c>
      <c r="L40" s="34">
        <f t="shared" si="8"/>
        <v>4800423.3884808952</v>
      </c>
      <c r="M40" s="34">
        <f t="shared" si="9"/>
        <v>4273344.3267573118</v>
      </c>
    </row>
    <row r="41" spans="1:13" s="31" customFormat="1" x14ac:dyDescent="0.2">
      <c r="A41" s="30">
        <v>1525</v>
      </c>
      <c r="B41" s="31" t="s">
        <v>261</v>
      </c>
      <c r="C41" s="33">
        <v>19662326</v>
      </c>
      <c r="D41" s="66">
        <v>4348</v>
      </c>
      <c r="E41" s="34">
        <f t="shared" si="3"/>
        <v>4522.1540938362468</v>
      </c>
      <c r="F41" s="35">
        <f t="shared" si="4"/>
        <v>0.97646815071085091</v>
      </c>
      <c r="G41" s="36">
        <f t="shared" si="5"/>
        <v>65.387477423198291</v>
      </c>
      <c r="H41" s="36">
        <f t="shared" si="1"/>
        <v>0</v>
      </c>
      <c r="I41" s="59">
        <f t="shared" si="6"/>
        <v>65.387477423198291</v>
      </c>
      <c r="J41" s="67">
        <f t="shared" si="7"/>
        <v>-48.099932626718619</v>
      </c>
      <c r="K41" s="34">
        <f t="shared" si="2"/>
        <v>17.287544796479672</v>
      </c>
      <c r="L41" s="34">
        <f t="shared" si="8"/>
        <v>284304.75183606619</v>
      </c>
      <c r="M41" s="34">
        <f t="shared" si="9"/>
        <v>75166.244775093612</v>
      </c>
    </row>
    <row r="42" spans="1:13" s="31" customFormat="1" x14ac:dyDescent="0.2">
      <c r="A42" s="30">
        <v>1528</v>
      </c>
      <c r="B42" s="31" t="s">
        <v>262</v>
      </c>
      <c r="C42" s="33">
        <v>29169039</v>
      </c>
      <c r="D42" s="66">
        <v>7617</v>
      </c>
      <c r="E42" s="34">
        <f t="shared" si="3"/>
        <v>3829.4655376132337</v>
      </c>
      <c r="F42" s="35">
        <f t="shared" si="4"/>
        <v>0.82689600003257546</v>
      </c>
      <c r="G42" s="36">
        <f t="shared" si="5"/>
        <v>481.00061115700618</v>
      </c>
      <c r="H42" s="36">
        <f t="shared" si="1"/>
        <v>118.49402704096525</v>
      </c>
      <c r="I42" s="59">
        <f t="shared" si="6"/>
        <v>599.49463819797143</v>
      </c>
      <c r="J42" s="67">
        <f t="shared" si="7"/>
        <v>-48.099932626718619</v>
      </c>
      <c r="K42" s="34">
        <f t="shared" si="2"/>
        <v>551.39470557125276</v>
      </c>
      <c r="L42" s="34">
        <f t="shared" si="8"/>
        <v>4566350.6591539485</v>
      </c>
      <c r="M42" s="34">
        <f t="shared" si="9"/>
        <v>4199973.4723362327</v>
      </c>
    </row>
    <row r="43" spans="1:13" s="31" customFormat="1" x14ac:dyDescent="0.2">
      <c r="A43" s="30">
        <v>1531</v>
      </c>
      <c r="B43" s="31" t="s">
        <v>263</v>
      </c>
      <c r="C43" s="33">
        <v>41240604</v>
      </c>
      <c r="D43" s="66">
        <v>9720</v>
      </c>
      <c r="E43" s="34">
        <f t="shared" si="3"/>
        <v>4242.8604938271601</v>
      </c>
      <c r="F43" s="35">
        <f t="shared" si="4"/>
        <v>0.91616031965352984</v>
      </c>
      <c r="G43" s="36">
        <f t="shared" si="5"/>
        <v>232.96363742865032</v>
      </c>
      <c r="H43" s="36">
        <f t="shared" si="1"/>
        <v>0</v>
      </c>
      <c r="I43" s="59">
        <f t="shared" si="6"/>
        <v>232.96363742865032</v>
      </c>
      <c r="J43" s="67">
        <f t="shared" si="7"/>
        <v>-48.099932626718619</v>
      </c>
      <c r="K43" s="34">
        <f t="shared" si="2"/>
        <v>184.8637048019317</v>
      </c>
      <c r="L43" s="34">
        <f t="shared" si="8"/>
        <v>2264406.5558064813</v>
      </c>
      <c r="M43" s="34">
        <f t="shared" si="9"/>
        <v>1796875.2106747762</v>
      </c>
    </row>
    <row r="44" spans="1:13" s="31" customFormat="1" x14ac:dyDescent="0.2">
      <c r="A44" s="30">
        <v>1532</v>
      </c>
      <c r="B44" s="31" t="s">
        <v>264</v>
      </c>
      <c r="C44" s="33">
        <v>39111541</v>
      </c>
      <c r="D44" s="66">
        <v>8691</v>
      </c>
      <c r="E44" s="34">
        <f t="shared" si="3"/>
        <v>4500.2348406397423</v>
      </c>
      <c r="F44" s="35">
        <f t="shared" si="4"/>
        <v>0.97173512919286964</v>
      </c>
      <c r="G44" s="36">
        <f t="shared" si="5"/>
        <v>78.539029341101013</v>
      </c>
      <c r="H44" s="36">
        <f t="shared" si="1"/>
        <v>0</v>
      </c>
      <c r="I44" s="59">
        <f t="shared" si="6"/>
        <v>78.539029341101013</v>
      </c>
      <c r="J44" s="67">
        <f t="shared" si="7"/>
        <v>-48.099932626718619</v>
      </c>
      <c r="K44" s="34">
        <f t="shared" si="2"/>
        <v>30.439096714382394</v>
      </c>
      <c r="L44" s="34">
        <f t="shared" si="8"/>
        <v>682582.7040035089</v>
      </c>
      <c r="M44" s="34">
        <f t="shared" si="9"/>
        <v>264546.18954469741</v>
      </c>
    </row>
    <row r="45" spans="1:13" s="31" customFormat="1" x14ac:dyDescent="0.2">
      <c r="A45" s="30">
        <v>1535</v>
      </c>
      <c r="B45" s="31" t="s">
        <v>265</v>
      </c>
      <c r="C45" s="33">
        <v>30982377</v>
      </c>
      <c r="D45" s="66">
        <v>7147</v>
      </c>
      <c r="E45" s="34">
        <f t="shared" si="3"/>
        <v>4335.0184692878129</v>
      </c>
      <c r="F45" s="35">
        <f t="shared" si="4"/>
        <v>0.93605997941832564</v>
      </c>
      <c r="G45" s="36">
        <f t="shared" si="5"/>
        <v>177.66885215225867</v>
      </c>
      <c r="H45" s="36">
        <f t="shared" si="1"/>
        <v>0</v>
      </c>
      <c r="I45" s="59">
        <f t="shared" si="6"/>
        <v>177.66885215225867</v>
      </c>
      <c r="J45" s="67">
        <f t="shared" si="7"/>
        <v>-48.099932626718619</v>
      </c>
      <c r="K45" s="34">
        <f t="shared" si="2"/>
        <v>129.56891952554005</v>
      </c>
      <c r="L45" s="34">
        <f t="shared" si="8"/>
        <v>1269799.2863321926</v>
      </c>
      <c r="M45" s="34">
        <f t="shared" si="9"/>
        <v>926029.06784903479</v>
      </c>
    </row>
    <row r="46" spans="1:13" s="31" customFormat="1" x14ac:dyDescent="0.2">
      <c r="A46" s="30">
        <v>1539</v>
      </c>
      <c r="B46" s="31" t="s">
        <v>266</v>
      </c>
      <c r="C46" s="33">
        <v>28721328</v>
      </c>
      <c r="D46" s="66">
        <v>7299</v>
      </c>
      <c r="E46" s="34">
        <f t="shared" si="3"/>
        <v>3934.9675297986028</v>
      </c>
      <c r="F46" s="35">
        <f t="shared" si="4"/>
        <v>0.84967703160909225</v>
      </c>
      <c r="G46" s="36">
        <f t="shared" si="5"/>
        <v>417.6994158457847</v>
      </c>
      <c r="H46" s="36">
        <f t="shared" si="1"/>
        <v>81.568329776086074</v>
      </c>
      <c r="I46" s="59">
        <f t="shared" si="6"/>
        <v>499.26774562187074</v>
      </c>
      <c r="J46" s="67">
        <f t="shared" si="7"/>
        <v>-48.099932626718619</v>
      </c>
      <c r="K46" s="34">
        <f t="shared" si="2"/>
        <v>451.16781299515213</v>
      </c>
      <c r="L46" s="34">
        <f t="shared" si="8"/>
        <v>3644155.2752940347</v>
      </c>
      <c r="M46" s="34">
        <f t="shared" si="9"/>
        <v>3293073.8670516154</v>
      </c>
    </row>
    <row r="47" spans="1:13" s="31" customFormat="1" x14ac:dyDescent="0.2">
      <c r="A47" s="30">
        <v>1547</v>
      </c>
      <c r="B47" s="31" t="s">
        <v>267</v>
      </c>
      <c r="C47" s="33">
        <v>17393582</v>
      </c>
      <c r="D47" s="66">
        <v>3678</v>
      </c>
      <c r="E47" s="34">
        <f t="shared" si="3"/>
        <v>4729.0870038064168</v>
      </c>
      <c r="F47" s="35">
        <f t="shared" si="4"/>
        <v>1.0211511472932102</v>
      </c>
      <c r="G47" s="36">
        <f t="shared" si="5"/>
        <v>-58.772268558903669</v>
      </c>
      <c r="H47" s="36">
        <f t="shared" si="1"/>
        <v>0</v>
      </c>
      <c r="I47" s="59">
        <f t="shared" si="6"/>
        <v>-58.772268558903669</v>
      </c>
      <c r="J47" s="67">
        <f t="shared" si="7"/>
        <v>-48.099932626718619</v>
      </c>
      <c r="K47" s="34">
        <f t="shared" si="2"/>
        <v>-106.87220118562229</v>
      </c>
      <c r="L47" s="34">
        <f t="shared" si="8"/>
        <v>-216164.40375964768</v>
      </c>
      <c r="M47" s="34">
        <f t="shared" si="9"/>
        <v>-393075.9559607188</v>
      </c>
    </row>
    <row r="48" spans="1:13" s="31" customFormat="1" x14ac:dyDescent="0.2">
      <c r="A48" s="30">
        <v>1554</v>
      </c>
      <c r="B48" s="31" t="s">
        <v>268</v>
      </c>
      <c r="C48" s="33">
        <v>26129778</v>
      </c>
      <c r="D48" s="66">
        <v>5955</v>
      </c>
      <c r="E48" s="34">
        <f t="shared" si="3"/>
        <v>4387.8720403022671</v>
      </c>
      <c r="F48" s="35">
        <f t="shared" si="4"/>
        <v>0.9474726441962229</v>
      </c>
      <c r="G48" s="36">
        <f t="shared" si="5"/>
        <v>145.9567095435861</v>
      </c>
      <c r="H48" s="36">
        <f t="shared" si="1"/>
        <v>0</v>
      </c>
      <c r="I48" s="59">
        <f t="shared" si="6"/>
        <v>145.9567095435861</v>
      </c>
      <c r="J48" s="67">
        <f t="shared" si="7"/>
        <v>-48.099932626718619</v>
      </c>
      <c r="K48" s="34">
        <f t="shared" si="2"/>
        <v>97.856776916867489</v>
      </c>
      <c r="L48" s="34">
        <f t="shared" si="8"/>
        <v>869172.20533205522</v>
      </c>
      <c r="M48" s="34">
        <f t="shared" si="9"/>
        <v>582737.10653994593</v>
      </c>
    </row>
    <row r="49" spans="1:13" s="31" customFormat="1" x14ac:dyDescent="0.2">
      <c r="A49" s="30">
        <v>1557</v>
      </c>
      <c r="B49" s="31" t="s">
        <v>269</v>
      </c>
      <c r="C49" s="33">
        <v>9209853</v>
      </c>
      <c r="D49" s="66">
        <v>2700</v>
      </c>
      <c r="E49" s="34">
        <f t="shared" si="3"/>
        <v>3411.0566666666668</v>
      </c>
      <c r="F49" s="35">
        <f t="shared" si="4"/>
        <v>0.73654902644954667</v>
      </c>
      <c r="G49" s="36">
        <f t="shared" si="5"/>
        <v>732.04593372494628</v>
      </c>
      <c r="H49" s="36">
        <f t="shared" si="1"/>
        <v>264.93713187226365</v>
      </c>
      <c r="I49" s="59">
        <f t="shared" si="6"/>
        <v>996.98306559720993</v>
      </c>
      <c r="J49" s="67">
        <f t="shared" si="7"/>
        <v>-48.099932626718619</v>
      </c>
      <c r="K49" s="34">
        <f t="shared" si="2"/>
        <v>948.88313297049126</v>
      </c>
      <c r="L49" s="34">
        <f t="shared" si="8"/>
        <v>2691854.2771124667</v>
      </c>
      <c r="M49" s="34">
        <f t="shared" si="9"/>
        <v>2561984.4590203264</v>
      </c>
    </row>
    <row r="50" spans="1:13" s="31" customFormat="1" x14ac:dyDescent="0.2">
      <c r="A50" s="30">
        <v>1560</v>
      </c>
      <c r="B50" s="31" t="s">
        <v>270</v>
      </c>
      <c r="C50" s="33">
        <v>11828917</v>
      </c>
      <c r="D50" s="66">
        <v>3041</v>
      </c>
      <c r="E50" s="34">
        <f t="shared" si="3"/>
        <v>3889.8115751397568</v>
      </c>
      <c r="F50" s="35">
        <f t="shared" si="4"/>
        <v>0.8399265121388676</v>
      </c>
      <c r="G50" s="36">
        <f t="shared" si="5"/>
        <v>444.79298864109234</v>
      </c>
      <c r="H50" s="36">
        <f t="shared" si="1"/>
        <v>97.372913906682172</v>
      </c>
      <c r="I50" s="59">
        <f t="shared" si="6"/>
        <v>542.16590254777452</v>
      </c>
      <c r="J50" s="67">
        <f t="shared" si="7"/>
        <v>-48.099932626718619</v>
      </c>
      <c r="K50" s="34">
        <f t="shared" si="2"/>
        <v>494.06596992105591</v>
      </c>
      <c r="L50" s="34">
        <f t="shared" si="8"/>
        <v>1648726.5096477824</v>
      </c>
      <c r="M50" s="34">
        <f t="shared" si="9"/>
        <v>1502454.614529931</v>
      </c>
    </row>
    <row r="51" spans="1:13" s="31" customFormat="1" x14ac:dyDescent="0.2">
      <c r="A51" s="30">
        <v>1563</v>
      </c>
      <c r="B51" s="31" t="s">
        <v>271</v>
      </c>
      <c r="C51" s="33">
        <v>29849532</v>
      </c>
      <c r="D51" s="66">
        <v>7227</v>
      </c>
      <c r="E51" s="34">
        <f t="shared" si="3"/>
        <v>4130.2797841427982</v>
      </c>
      <c r="F51" s="35">
        <f t="shared" si="4"/>
        <v>0.89185078151969188</v>
      </c>
      <c r="G51" s="36">
        <f t="shared" si="5"/>
        <v>300.51206323926743</v>
      </c>
      <c r="H51" s="36">
        <f t="shared" si="1"/>
        <v>13.209040755617661</v>
      </c>
      <c r="I51" s="59">
        <f t="shared" si="6"/>
        <v>313.72110399488508</v>
      </c>
      <c r="J51" s="67">
        <f t="shared" si="7"/>
        <v>-48.099932626718619</v>
      </c>
      <c r="K51" s="34">
        <f t="shared" si="2"/>
        <v>265.62117136816647</v>
      </c>
      <c r="L51" s="34">
        <f t="shared" si="8"/>
        <v>2267262.4185710344</v>
      </c>
      <c r="M51" s="34">
        <f t="shared" si="9"/>
        <v>1919644.205477739</v>
      </c>
    </row>
    <row r="52" spans="1:13" s="31" customFormat="1" x14ac:dyDescent="0.2">
      <c r="A52" s="30">
        <v>1566</v>
      </c>
      <c r="B52" s="31" t="s">
        <v>272</v>
      </c>
      <c r="C52" s="33">
        <v>20882093</v>
      </c>
      <c r="D52" s="66">
        <v>5953</v>
      </c>
      <c r="E52" s="34">
        <f t="shared" si="3"/>
        <v>3507.8268100117589</v>
      </c>
      <c r="F52" s="35">
        <f t="shared" si="4"/>
        <v>0.75744459103125805</v>
      </c>
      <c r="G52" s="36">
        <f t="shared" si="5"/>
        <v>673.98384771789108</v>
      </c>
      <c r="H52" s="36">
        <f t="shared" si="1"/>
        <v>231.06758170148143</v>
      </c>
      <c r="I52" s="59">
        <f t="shared" si="6"/>
        <v>905.05142941937254</v>
      </c>
      <c r="J52" s="67">
        <f t="shared" si="7"/>
        <v>-48.099932626718619</v>
      </c>
      <c r="K52" s="34">
        <f t="shared" si="2"/>
        <v>856.95149679265387</v>
      </c>
      <c r="L52" s="34">
        <f t="shared" si="8"/>
        <v>5387771.1593335243</v>
      </c>
      <c r="M52" s="34">
        <f t="shared" si="9"/>
        <v>5101432.2604066683</v>
      </c>
    </row>
    <row r="53" spans="1:13" s="31" customFormat="1" x14ac:dyDescent="0.2">
      <c r="A53" s="30">
        <v>1573</v>
      </c>
      <c r="B53" s="31" t="s">
        <v>274</v>
      </c>
      <c r="C53" s="33">
        <v>9804471</v>
      </c>
      <c r="D53" s="66">
        <v>2159</v>
      </c>
      <c r="E53" s="34">
        <f t="shared" si="3"/>
        <v>4541.2093561834181</v>
      </c>
      <c r="F53" s="35">
        <f t="shared" si="4"/>
        <v>0.98058275105381876</v>
      </c>
      <c r="G53" s="36">
        <f t="shared" si="5"/>
        <v>53.954320014895529</v>
      </c>
      <c r="H53" s="36">
        <f t="shared" si="1"/>
        <v>0</v>
      </c>
      <c r="I53" s="59">
        <f t="shared" si="6"/>
        <v>53.954320014895529</v>
      </c>
      <c r="J53" s="67">
        <f t="shared" si="7"/>
        <v>-48.099932626718619</v>
      </c>
      <c r="K53" s="34">
        <f t="shared" si="2"/>
        <v>5.8543873881769102</v>
      </c>
      <c r="L53" s="34">
        <f t="shared" si="8"/>
        <v>116487.37691215945</v>
      </c>
      <c r="M53" s="34">
        <f t="shared" si="9"/>
        <v>12639.622371073949</v>
      </c>
    </row>
    <row r="54" spans="1:13" s="31" customFormat="1" x14ac:dyDescent="0.2">
      <c r="A54" s="30">
        <v>1576</v>
      </c>
      <c r="B54" s="31" t="s">
        <v>275</v>
      </c>
      <c r="C54" s="33">
        <v>14020841</v>
      </c>
      <c r="D54" s="66">
        <v>3408</v>
      </c>
      <c r="E54" s="34">
        <f t="shared" si="3"/>
        <v>4114.0965375586857</v>
      </c>
      <c r="F54" s="35">
        <f t="shared" si="4"/>
        <v>0.88835633517032375</v>
      </c>
      <c r="G54" s="36">
        <f t="shared" si="5"/>
        <v>310.22201118973499</v>
      </c>
      <c r="H54" s="36">
        <f t="shared" si="1"/>
        <v>18.87317706005706</v>
      </c>
      <c r="I54" s="59">
        <f t="shared" si="6"/>
        <v>329.09518824979205</v>
      </c>
      <c r="J54" s="67">
        <f t="shared" si="7"/>
        <v>-48.099932626718619</v>
      </c>
      <c r="K54" s="34">
        <f t="shared" si="2"/>
        <v>280.99525562307343</v>
      </c>
      <c r="L54" s="34">
        <f t="shared" si="8"/>
        <v>1121556.4015552914</v>
      </c>
      <c r="M54" s="34">
        <f t="shared" si="9"/>
        <v>957631.83116343431</v>
      </c>
    </row>
    <row r="55" spans="1:13" s="31" customFormat="1" x14ac:dyDescent="0.2">
      <c r="A55" s="30">
        <v>1577</v>
      </c>
      <c r="B55" s="31" t="s">
        <v>259</v>
      </c>
      <c r="C55" s="33">
        <v>39531340</v>
      </c>
      <c r="D55" s="66">
        <v>11093</v>
      </c>
      <c r="E55" s="34">
        <f t="shared" si="3"/>
        <v>3563.629315784729</v>
      </c>
      <c r="F55" s="35">
        <f t="shared" si="4"/>
        <v>0.76949401891153169</v>
      </c>
      <c r="G55" s="36">
        <f t="shared" si="5"/>
        <v>640.50234425410895</v>
      </c>
      <c r="H55" s="36">
        <f t="shared" si="1"/>
        <v>211.53670468094188</v>
      </c>
      <c r="I55" s="59">
        <f t="shared" si="6"/>
        <v>852.0390489350508</v>
      </c>
      <c r="J55" s="67">
        <f t="shared" si="7"/>
        <v>-48.099932626718619</v>
      </c>
      <c r="K55" s="34">
        <f t="shared" si="2"/>
        <v>803.93911630833213</v>
      </c>
      <c r="L55" s="34">
        <f t="shared" si="8"/>
        <v>9451669.1698365193</v>
      </c>
      <c r="M55" s="34">
        <f t="shared" si="9"/>
        <v>8918096.6172083281</v>
      </c>
    </row>
    <row r="56" spans="1:13" s="31" customFormat="1" x14ac:dyDescent="0.2">
      <c r="A56" s="30">
        <v>1578</v>
      </c>
      <c r="B56" s="31" t="s">
        <v>379</v>
      </c>
      <c r="C56" s="33">
        <v>8704988</v>
      </c>
      <c r="D56" s="66">
        <v>2492</v>
      </c>
      <c r="E56" s="34">
        <f t="shared" si="3"/>
        <v>3493.1733547351523</v>
      </c>
      <c r="F56" s="35">
        <f t="shared" si="4"/>
        <v>0.75428047232177509</v>
      </c>
      <c r="G56" s="36">
        <f t="shared" si="5"/>
        <v>682.77592088385495</v>
      </c>
      <c r="H56" s="36">
        <f t="shared" si="1"/>
        <v>236.19629104829372</v>
      </c>
      <c r="I56" s="59">
        <f t="shared" si="6"/>
        <v>918.97221193214864</v>
      </c>
      <c r="J56" s="67">
        <f t="shared" si="7"/>
        <v>-48.099932626718619</v>
      </c>
      <c r="K56" s="34">
        <f t="shared" si="2"/>
        <v>870.87227930542997</v>
      </c>
      <c r="L56" s="34">
        <f t="shared" si="8"/>
        <v>2290078.7521349145</v>
      </c>
      <c r="M56" s="34">
        <f t="shared" si="9"/>
        <v>2170213.7200291315</v>
      </c>
    </row>
    <row r="57" spans="1:13" s="31" customFormat="1" x14ac:dyDescent="0.2">
      <c r="A57" s="30">
        <v>1579</v>
      </c>
      <c r="B57" s="31" t="s">
        <v>380</v>
      </c>
      <c r="C57" s="33">
        <v>52068064</v>
      </c>
      <c r="D57" s="66">
        <v>13437</v>
      </c>
      <c r="E57" s="34">
        <f t="shared" si="3"/>
        <v>3874.9768549527425</v>
      </c>
      <c r="F57" s="35">
        <f t="shared" si="4"/>
        <v>0.83672325292063998</v>
      </c>
      <c r="G57" s="36">
        <f t="shared" si="5"/>
        <v>453.69382075330083</v>
      </c>
      <c r="H57" s="36">
        <f t="shared" si="1"/>
        <v>102.56506597213715</v>
      </c>
      <c r="I57" s="59">
        <f t="shared" si="6"/>
        <v>556.25888672543795</v>
      </c>
      <c r="J57" s="67">
        <f t="shared" si="7"/>
        <v>-48.099932626718619</v>
      </c>
      <c r="K57" s="34">
        <f t="shared" si="2"/>
        <v>508.15895409871933</v>
      </c>
      <c r="L57" s="34">
        <f t="shared" si="8"/>
        <v>7474450.6609297097</v>
      </c>
      <c r="M57" s="34">
        <f t="shared" si="9"/>
        <v>6828131.866224492</v>
      </c>
    </row>
    <row r="58" spans="1:13" s="31" customFormat="1" x14ac:dyDescent="0.2">
      <c r="A58" s="30">
        <v>1580</v>
      </c>
      <c r="B58" s="31" t="s">
        <v>431</v>
      </c>
      <c r="C58" s="33">
        <v>41972735</v>
      </c>
      <c r="D58" s="66">
        <v>9357</v>
      </c>
      <c r="E58" s="34">
        <f t="shared" si="3"/>
        <v>4485.7042855616119</v>
      </c>
      <c r="F58" s="35">
        <f t="shared" si="4"/>
        <v>0.96859754830740552</v>
      </c>
      <c r="G58" s="36">
        <f t="shared" si="5"/>
        <v>87.257362387979256</v>
      </c>
      <c r="H58" s="36">
        <f t="shared" si="1"/>
        <v>0</v>
      </c>
      <c r="I58" s="59">
        <f t="shared" si="6"/>
        <v>87.257362387979256</v>
      </c>
      <c r="J58" s="67">
        <f t="shared" si="7"/>
        <v>-48.099932626718619</v>
      </c>
      <c r="K58" s="34">
        <f t="shared" si="2"/>
        <v>39.157429761260637</v>
      </c>
      <c r="L58" s="34">
        <f t="shared" si="8"/>
        <v>816467.13986432191</v>
      </c>
      <c r="M58" s="34">
        <f t="shared" si="9"/>
        <v>366396.07027611579</v>
      </c>
    </row>
    <row r="59" spans="1:13" s="31" customFormat="1" x14ac:dyDescent="0.2">
      <c r="A59" s="30">
        <v>1804</v>
      </c>
      <c r="B59" s="31" t="s">
        <v>276</v>
      </c>
      <c r="C59" s="33">
        <v>260080381</v>
      </c>
      <c r="D59" s="66">
        <v>53712</v>
      </c>
      <c r="E59" s="34">
        <f t="shared" si="3"/>
        <v>4842.1280347036045</v>
      </c>
      <c r="F59" s="35">
        <f t="shared" si="4"/>
        <v>1.045560082527212</v>
      </c>
      <c r="G59" s="36">
        <f t="shared" si="5"/>
        <v>-126.59688709721631</v>
      </c>
      <c r="H59" s="36">
        <f t="shared" si="1"/>
        <v>0</v>
      </c>
      <c r="I59" s="59">
        <f t="shared" si="6"/>
        <v>-126.59688709721631</v>
      </c>
      <c r="J59" s="67">
        <f t="shared" si="7"/>
        <v>-48.099932626718619</v>
      </c>
      <c r="K59" s="34">
        <f t="shared" si="2"/>
        <v>-174.69681972393494</v>
      </c>
      <c r="L59" s="34">
        <f t="shared" si="8"/>
        <v>-6799771.999765682</v>
      </c>
      <c r="M59" s="34">
        <f t="shared" si="9"/>
        <v>-9383315.5810119938</v>
      </c>
    </row>
    <row r="60" spans="1:13" s="31" customFormat="1" x14ac:dyDescent="0.2">
      <c r="A60" s="30">
        <v>1806</v>
      </c>
      <c r="B60" s="31" t="s">
        <v>277</v>
      </c>
      <c r="C60" s="33">
        <v>89061201</v>
      </c>
      <c r="D60" s="66">
        <v>21580</v>
      </c>
      <c r="E60" s="34">
        <f t="shared" si="3"/>
        <v>4127.0250695088043</v>
      </c>
      <c r="F60" s="35">
        <f t="shared" si="4"/>
        <v>0.89114799140820944</v>
      </c>
      <c r="G60" s="36">
        <f t="shared" si="5"/>
        <v>302.46489201966375</v>
      </c>
      <c r="H60" s="36">
        <f t="shared" si="1"/>
        <v>14.348190877515526</v>
      </c>
      <c r="I60" s="59">
        <f t="shared" si="6"/>
        <v>316.8130828971793</v>
      </c>
      <c r="J60" s="67">
        <f t="shared" si="7"/>
        <v>-48.099932626718619</v>
      </c>
      <c r="K60" s="34">
        <f t="shared" si="2"/>
        <v>268.71315027046069</v>
      </c>
      <c r="L60" s="34">
        <f t="shared" si="8"/>
        <v>6836826.328921129</v>
      </c>
      <c r="M60" s="34">
        <f t="shared" si="9"/>
        <v>5798829.7828365415</v>
      </c>
    </row>
    <row r="61" spans="1:13" s="31" customFormat="1" x14ac:dyDescent="0.2">
      <c r="A61" s="30">
        <v>1811</v>
      </c>
      <c r="B61" s="31" t="s">
        <v>278</v>
      </c>
      <c r="C61" s="33">
        <v>5256613</v>
      </c>
      <c r="D61" s="66">
        <v>1399</v>
      </c>
      <c r="E61" s="34">
        <f t="shared" si="3"/>
        <v>3757.4074338813439</v>
      </c>
      <c r="F61" s="35">
        <f t="shared" si="4"/>
        <v>0.81133650297989568</v>
      </c>
      <c r="G61" s="36">
        <f t="shared" si="5"/>
        <v>524.23547339614004</v>
      </c>
      <c r="H61" s="36">
        <f t="shared" si="1"/>
        <v>143.71436334712666</v>
      </c>
      <c r="I61" s="59">
        <f t="shared" si="6"/>
        <v>667.9498367432667</v>
      </c>
      <c r="J61" s="67">
        <f t="shared" si="7"/>
        <v>-48.099932626718619</v>
      </c>
      <c r="K61" s="34">
        <f t="shared" si="2"/>
        <v>619.84990411654803</v>
      </c>
      <c r="L61" s="34">
        <f t="shared" si="8"/>
        <v>934461.82160383009</v>
      </c>
      <c r="M61" s="34">
        <f t="shared" si="9"/>
        <v>867170.01585905068</v>
      </c>
    </row>
    <row r="62" spans="1:13" s="31" customFormat="1" x14ac:dyDescent="0.2">
      <c r="A62" s="30">
        <v>1812</v>
      </c>
      <c r="B62" s="31" t="s">
        <v>279</v>
      </c>
      <c r="C62" s="33">
        <v>7409370</v>
      </c>
      <c r="D62" s="66">
        <v>1976</v>
      </c>
      <c r="E62" s="34">
        <f t="shared" si="3"/>
        <v>3749.6811740890689</v>
      </c>
      <c r="F62" s="35">
        <f t="shared" si="4"/>
        <v>0.80966817269863489</v>
      </c>
      <c r="G62" s="36">
        <f t="shared" si="5"/>
        <v>528.87122927150506</v>
      </c>
      <c r="H62" s="36">
        <f t="shared" si="1"/>
        <v>146.41855427442292</v>
      </c>
      <c r="I62" s="59">
        <f t="shared" si="6"/>
        <v>675.289783545928</v>
      </c>
      <c r="J62" s="67">
        <f t="shared" si="7"/>
        <v>-48.099932626718619</v>
      </c>
      <c r="K62" s="34">
        <f t="shared" si="2"/>
        <v>627.18985091920933</v>
      </c>
      <c r="L62" s="34">
        <f t="shared" si="8"/>
        <v>1334372.6122867537</v>
      </c>
      <c r="M62" s="34">
        <f t="shared" si="9"/>
        <v>1239327.1454163576</v>
      </c>
    </row>
    <row r="63" spans="1:13" s="31" customFormat="1" x14ac:dyDescent="0.2">
      <c r="A63" s="30">
        <v>1813</v>
      </c>
      <c r="B63" s="31" t="s">
        <v>280</v>
      </c>
      <c r="C63" s="33">
        <v>35680024</v>
      </c>
      <c r="D63" s="66">
        <v>7826</v>
      </c>
      <c r="E63" s="34">
        <f t="shared" si="3"/>
        <v>4559.1648351648355</v>
      </c>
      <c r="F63" s="35">
        <f t="shared" si="4"/>
        <v>0.98445987531634893</v>
      </c>
      <c r="G63" s="36">
        <f t="shared" si="5"/>
        <v>43.181032626045088</v>
      </c>
      <c r="H63" s="36">
        <f t="shared" si="1"/>
        <v>0</v>
      </c>
      <c r="I63" s="59">
        <f t="shared" si="6"/>
        <v>43.181032626045088</v>
      </c>
      <c r="J63" s="67">
        <f t="shared" si="7"/>
        <v>-48.099932626718619</v>
      </c>
      <c r="K63" s="34">
        <f t="shared" si="2"/>
        <v>-4.9189000006735313</v>
      </c>
      <c r="L63" s="34">
        <f t="shared" si="8"/>
        <v>337934.76133142883</v>
      </c>
      <c r="M63" s="34">
        <f t="shared" si="9"/>
        <v>-38495.311405271059</v>
      </c>
    </row>
    <row r="64" spans="1:13" s="31" customFormat="1" x14ac:dyDescent="0.2">
      <c r="A64" s="30">
        <v>1815</v>
      </c>
      <c r="B64" s="31" t="s">
        <v>281</v>
      </c>
      <c r="C64" s="33">
        <v>4770590</v>
      </c>
      <c r="D64" s="66">
        <v>1208</v>
      </c>
      <c r="E64" s="34">
        <f t="shared" si="3"/>
        <v>3949.1639072847684</v>
      </c>
      <c r="F64" s="35">
        <f t="shared" si="4"/>
        <v>0.85274245357018907</v>
      </c>
      <c r="G64" s="36">
        <f t="shared" si="5"/>
        <v>409.18158935408536</v>
      </c>
      <c r="H64" s="36">
        <f t="shared" si="1"/>
        <v>76.599597655928108</v>
      </c>
      <c r="I64" s="59">
        <f t="shared" si="6"/>
        <v>485.78118701001347</v>
      </c>
      <c r="J64" s="67">
        <f t="shared" si="7"/>
        <v>-48.099932626718619</v>
      </c>
      <c r="K64" s="34">
        <f t="shared" si="2"/>
        <v>437.68125438329486</v>
      </c>
      <c r="L64" s="34">
        <f t="shared" si="8"/>
        <v>586823.67390809627</v>
      </c>
      <c r="M64" s="34">
        <f t="shared" si="9"/>
        <v>528718.95529502013</v>
      </c>
    </row>
    <row r="65" spans="1:13" s="31" customFormat="1" x14ac:dyDescent="0.2">
      <c r="A65" s="30">
        <v>1816</v>
      </c>
      <c r="B65" s="31" t="s">
        <v>282</v>
      </c>
      <c r="C65" s="33">
        <v>1728486</v>
      </c>
      <c r="D65" s="66">
        <v>480</v>
      </c>
      <c r="E65" s="34">
        <f t="shared" si="3"/>
        <v>3601.0124999999998</v>
      </c>
      <c r="F65" s="35">
        <f t="shared" si="4"/>
        <v>0.77756616506155407</v>
      </c>
      <c r="G65" s="36">
        <f t="shared" si="5"/>
        <v>618.07243372494645</v>
      </c>
      <c r="H65" s="36">
        <f t="shared" si="1"/>
        <v>198.45259020559709</v>
      </c>
      <c r="I65" s="59">
        <f t="shared" si="6"/>
        <v>816.52502393054351</v>
      </c>
      <c r="J65" s="67">
        <f t="shared" si="7"/>
        <v>-48.099932626718619</v>
      </c>
      <c r="K65" s="34">
        <f t="shared" si="2"/>
        <v>768.42509130382484</v>
      </c>
      <c r="L65" s="34">
        <f t="shared" si="8"/>
        <v>391932.01148666086</v>
      </c>
      <c r="M65" s="34">
        <f t="shared" si="9"/>
        <v>368844.04382583592</v>
      </c>
    </row>
    <row r="66" spans="1:13" s="31" customFormat="1" x14ac:dyDescent="0.2">
      <c r="A66" s="30">
        <v>1818</v>
      </c>
      <c r="B66" s="31" t="s">
        <v>381</v>
      </c>
      <c r="C66" s="33">
        <v>7349725</v>
      </c>
      <c r="D66" s="66">
        <v>1842</v>
      </c>
      <c r="E66" s="34">
        <f t="shared" si="3"/>
        <v>3990.0787187839305</v>
      </c>
      <c r="F66" s="35">
        <f t="shared" si="4"/>
        <v>0.86157718354450041</v>
      </c>
      <c r="G66" s="36">
        <f t="shared" si="5"/>
        <v>384.63270245458807</v>
      </c>
      <c r="H66" s="36">
        <f t="shared" si="1"/>
        <v>62.279413631221352</v>
      </c>
      <c r="I66" s="59">
        <f t="shared" si="6"/>
        <v>446.91211608580943</v>
      </c>
      <c r="J66" s="67">
        <f t="shared" si="7"/>
        <v>-48.099932626718619</v>
      </c>
      <c r="K66" s="34">
        <f t="shared" si="2"/>
        <v>398.81218345909082</v>
      </c>
      <c r="L66" s="34">
        <f t="shared" si="8"/>
        <v>823212.117830061</v>
      </c>
      <c r="M66" s="34">
        <f t="shared" si="9"/>
        <v>734612.04193164525</v>
      </c>
    </row>
    <row r="67" spans="1:13" s="31" customFormat="1" x14ac:dyDescent="0.2">
      <c r="A67" s="30">
        <v>1820</v>
      </c>
      <c r="B67" s="31" t="s">
        <v>283</v>
      </c>
      <c r="C67" s="33">
        <v>30093194</v>
      </c>
      <c r="D67" s="66">
        <v>7421</v>
      </c>
      <c r="E67" s="34">
        <f t="shared" si="3"/>
        <v>4055.1400080851636</v>
      </c>
      <c r="F67" s="35">
        <f t="shared" si="4"/>
        <v>0.87562585935884985</v>
      </c>
      <c r="G67" s="36">
        <f t="shared" si="5"/>
        <v>345.59592887384821</v>
      </c>
      <c r="H67" s="36">
        <f t="shared" si="1"/>
        <v>39.507962375789788</v>
      </c>
      <c r="I67" s="59">
        <f t="shared" si="6"/>
        <v>385.10389124963797</v>
      </c>
      <c r="J67" s="67">
        <f t="shared" si="7"/>
        <v>-48.099932626718619</v>
      </c>
      <c r="K67" s="34">
        <f t="shared" si="2"/>
        <v>337.00395862291936</v>
      </c>
      <c r="L67" s="34">
        <f t="shared" si="8"/>
        <v>2857855.9769635634</v>
      </c>
      <c r="M67" s="34">
        <f t="shared" si="9"/>
        <v>2500906.3769406844</v>
      </c>
    </row>
    <row r="68" spans="1:13" s="31" customFormat="1" x14ac:dyDescent="0.2">
      <c r="A68" s="30">
        <v>1822</v>
      </c>
      <c r="B68" s="31" t="s">
        <v>284</v>
      </c>
      <c r="C68" s="33">
        <v>7914066</v>
      </c>
      <c r="D68" s="66">
        <v>2352</v>
      </c>
      <c r="E68" s="34">
        <f t="shared" si="3"/>
        <v>3364.8239795918366</v>
      </c>
      <c r="F68" s="35">
        <f t="shared" si="4"/>
        <v>0.7265660082874974</v>
      </c>
      <c r="G68" s="36">
        <f t="shared" si="5"/>
        <v>759.78554596984441</v>
      </c>
      <c r="H68" s="36">
        <f t="shared" si="1"/>
        <v>281.11857234845422</v>
      </c>
      <c r="I68" s="59">
        <f t="shared" si="6"/>
        <v>1040.9041183182985</v>
      </c>
      <c r="J68" s="67">
        <f t="shared" si="7"/>
        <v>-48.099932626718619</v>
      </c>
      <c r="K68" s="34">
        <f t="shared" si="2"/>
        <v>992.80418569157985</v>
      </c>
      <c r="L68" s="34">
        <f t="shared" si="8"/>
        <v>2448206.4862846383</v>
      </c>
      <c r="M68" s="34">
        <f t="shared" si="9"/>
        <v>2335075.4447465958</v>
      </c>
    </row>
    <row r="69" spans="1:13" s="31" customFormat="1" x14ac:dyDescent="0.2">
      <c r="A69" s="30">
        <v>1824</v>
      </c>
      <c r="B69" s="31" t="s">
        <v>285</v>
      </c>
      <c r="C69" s="33">
        <v>53138685</v>
      </c>
      <c r="D69" s="66">
        <v>13469</v>
      </c>
      <c r="E69" s="34">
        <f t="shared" si="3"/>
        <v>3945.2583710743188</v>
      </c>
      <c r="F69" s="35">
        <f t="shared" si="4"/>
        <v>0.8518991316395742</v>
      </c>
      <c r="G69" s="36">
        <f t="shared" si="5"/>
        <v>411.52491108035508</v>
      </c>
      <c r="H69" s="36">
        <f t="shared" si="1"/>
        <v>77.966535329585454</v>
      </c>
      <c r="I69" s="59">
        <f t="shared" si="6"/>
        <v>489.49144640994052</v>
      </c>
      <c r="J69" s="67">
        <f t="shared" si="7"/>
        <v>-48.099932626718619</v>
      </c>
      <c r="K69" s="34">
        <f t="shared" si="2"/>
        <v>441.39151378322191</v>
      </c>
      <c r="L69" s="34">
        <f t="shared" si="8"/>
        <v>6592960.2916954886</v>
      </c>
      <c r="M69" s="34">
        <f t="shared" si="9"/>
        <v>5945102.2991462164</v>
      </c>
    </row>
    <row r="70" spans="1:13" s="31" customFormat="1" x14ac:dyDescent="0.2">
      <c r="A70" s="30">
        <v>1825</v>
      </c>
      <c r="B70" s="31" t="s">
        <v>286</v>
      </c>
      <c r="C70" s="33">
        <v>4688013</v>
      </c>
      <c r="D70" s="66">
        <v>1447</v>
      </c>
      <c r="E70" s="34">
        <f t="shared" si="3"/>
        <v>3239.8154803040775</v>
      </c>
      <c r="F70" s="35">
        <f t="shared" si="4"/>
        <v>0.69957293914617036</v>
      </c>
      <c r="G70" s="36">
        <f t="shared" si="5"/>
        <v>834.79064554249987</v>
      </c>
      <c r="H70" s="36">
        <f t="shared" si="1"/>
        <v>324.8715470991699</v>
      </c>
      <c r="I70" s="59">
        <f t="shared" si="6"/>
        <v>1159.6621926416697</v>
      </c>
      <c r="J70" s="67">
        <f t="shared" si="7"/>
        <v>-48.099932626718619</v>
      </c>
      <c r="K70" s="34">
        <f t="shared" si="2"/>
        <v>1111.5622600149511</v>
      </c>
      <c r="L70" s="34">
        <f t="shared" si="8"/>
        <v>1678031.1927524961</v>
      </c>
      <c r="M70" s="34">
        <f t="shared" si="9"/>
        <v>1608430.5902416343</v>
      </c>
    </row>
    <row r="71" spans="1:13" s="31" customFormat="1" x14ac:dyDescent="0.2">
      <c r="A71" s="30">
        <v>1826</v>
      </c>
      <c r="B71" s="31" t="s">
        <v>421</v>
      </c>
      <c r="C71" s="33">
        <v>3736728</v>
      </c>
      <c r="D71" s="66">
        <v>1284</v>
      </c>
      <c r="E71" s="34">
        <f t="shared" si="3"/>
        <v>2910.2242990654204</v>
      </c>
      <c r="F71" s="35">
        <f t="shared" si="4"/>
        <v>0.62840435785581095</v>
      </c>
      <c r="G71" s="36">
        <f t="shared" si="5"/>
        <v>1032.5453542856942</v>
      </c>
      <c r="H71" s="36">
        <f t="shared" si="1"/>
        <v>440.2284605326999</v>
      </c>
      <c r="I71" s="59">
        <f t="shared" si="6"/>
        <v>1472.7738148183942</v>
      </c>
      <c r="J71" s="67">
        <f t="shared" si="7"/>
        <v>-48.099932626718619</v>
      </c>
      <c r="K71" s="34">
        <f t="shared" si="2"/>
        <v>1424.6738821916756</v>
      </c>
      <c r="L71" s="34">
        <f t="shared" si="8"/>
        <v>1891041.578226818</v>
      </c>
      <c r="M71" s="34">
        <f t="shared" si="9"/>
        <v>1829281.2647341115</v>
      </c>
    </row>
    <row r="72" spans="1:13" s="31" customFormat="1" x14ac:dyDescent="0.2">
      <c r="A72" s="30">
        <v>1827</v>
      </c>
      <c r="B72" s="31" t="s">
        <v>287</v>
      </c>
      <c r="C72" s="33">
        <v>5669308</v>
      </c>
      <c r="D72" s="66">
        <v>1427</v>
      </c>
      <c r="E72" s="34">
        <f t="shared" ref="E72:E135" si="10">(C72)/D72</f>
        <v>3972.8857743517869</v>
      </c>
      <c r="F72" s="35">
        <f t="shared" ref="F72:F135" si="11">IF(ISNUMBER(C72),E72/E$366,"")</f>
        <v>0.85786471326892699</v>
      </c>
      <c r="G72" s="36">
        <f t="shared" ref="G72:G135" si="12">(E$366-E72)*0.6</f>
        <v>394.94846911387418</v>
      </c>
      <c r="H72" s="36">
        <f t="shared" ref="H72:H135" si="13">IF(E72&gt;=E$366*0.9,0,IF(E72&lt;0.9*E$366,(E$366*0.9-E72)*0.35))</f>
        <v>68.296944182471606</v>
      </c>
      <c r="I72" s="59">
        <f t="shared" si="6"/>
        <v>463.24541329634576</v>
      </c>
      <c r="J72" s="67">
        <f t="shared" si="7"/>
        <v>-48.099932626718619</v>
      </c>
      <c r="K72" s="34">
        <f t="shared" ref="K72:K135" si="14">I72+J72</f>
        <v>415.14548066962715</v>
      </c>
      <c r="L72" s="34">
        <f t="shared" si="8"/>
        <v>661051.20477388543</v>
      </c>
      <c r="M72" s="34">
        <f t="shared" si="9"/>
        <v>592412.60091555794</v>
      </c>
    </row>
    <row r="73" spans="1:13" s="31" customFormat="1" x14ac:dyDescent="0.2">
      <c r="A73" s="30">
        <v>1828</v>
      </c>
      <c r="B73" s="31" t="s">
        <v>288</v>
      </c>
      <c r="C73" s="33">
        <v>6675398</v>
      </c>
      <c r="D73" s="66">
        <v>1808</v>
      </c>
      <c r="E73" s="34">
        <f t="shared" si="10"/>
        <v>3692.1449115044247</v>
      </c>
      <c r="F73" s="35">
        <f t="shared" si="11"/>
        <v>0.79724437493344624</v>
      </c>
      <c r="G73" s="36">
        <f t="shared" si="12"/>
        <v>563.3929868222915</v>
      </c>
      <c r="H73" s="36">
        <f t="shared" si="13"/>
        <v>166.55624617904837</v>
      </c>
      <c r="I73" s="59">
        <f t="shared" ref="I73:I136" si="15">G73+H73</f>
        <v>729.94923300133985</v>
      </c>
      <c r="J73" s="67">
        <f t="shared" ref="J73:J136" si="16">I$368</f>
        <v>-48.099932626718619</v>
      </c>
      <c r="K73" s="34">
        <f t="shared" si="14"/>
        <v>681.84930037462118</v>
      </c>
      <c r="L73" s="34">
        <f t="shared" ref="L73:L136" si="17">(I73*D73)</f>
        <v>1319748.2132664225</v>
      </c>
      <c r="M73" s="34">
        <f t="shared" ref="M73:M136" si="18">(K73*D73)</f>
        <v>1232783.5350773151</v>
      </c>
    </row>
    <row r="74" spans="1:13" s="31" customFormat="1" x14ac:dyDescent="0.2">
      <c r="A74" s="30">
        <v>1832</v>
      </c>
      <c r="B74" s="31" t="s">
        <v>289</v>
      </c>
      <c r="C74" s="33">
        <v>14760340</v>
      </c>
      <c r="D74" s="66">
        <v>4485</v>
      </c>
      <c r="E74" s="34">
        <f t="shared" si="10"/>
        <v>3291.0457079152729</v>
      </c>
      <c r="F74" s="35">
        <f t="shared" si="11"/>
        <v>0.71063507559220263</v>
      </c>
      <c r="G74" s="36">
        <f t="shared" si="12"/>
        <v>804.05250897578264</v>
      </c>
      <c r="H74" s="36">
        <f t="shared" si="13"/>
        <v>306.94096743525148</v>
      </c>
      <c r="I74" s="59">
        <f t="shared" si="15"/>
        <v>1110.9934764110342</v>
      </c>
      <c r="J74" s="67">
        <f t="shared" si="16"/>
        <v>-48.099932626718619</v>
      </c>
      <c r="K74" s="34">
        <f t="shared" si="14"/>
        <v>1062.8935437843156</v>
      </c>
      <c r="L74" s="34">
        <f t="shared" si="17"/>
        <v>4982805.7417034879</v>
      </c>
      <c r="M74" s="34">
        <f t="shared" si="18"/>
        <v>4767077.5438726554</v>
      </c>
    </row>
    <row r="75" spans="1:13" s="31" customFormat="1" x14ac:dyDescent="0.2">
      <c r="A75" s="30">
        <v>1833</v>
      </c>
      <c r="B75" s="31" t="s">
        <v>290</v>
      </c>
      <c r="C75" s="33">
        <v>109216148</v>
      </c>
      <c r="D75" s="66">
        <v>25994</v>
      </c>
      <c r="E75" s="34">
        <f t="shared" si="10"/>
        <v>4201.5906747711015</v>
      </c>
      <c r="F75" s="35">
        <f t="shared" si="11"/>
        <v>0.90724893294320774</v>
      </c>
      <c r="G75" s="36">
        <f t="shared" si="12"/>
        <v>257.7255288622855</v>
      </c>
      <c r="H75" s="36">
        <f t="shared" si="13"/>
        <v>0</v>
      </c>
      <c r="I75" s="59">
        <f t="shared" si="15"/>
        <v>257.7255288622855</v>
      </c>
      <c r="J75" s="67">
        <f t="shared" si="16"/>
        <v>-48.099932626718619</v>
      </c>
      <c r="K75" s="34">
        <f t="shared" si="14"/>
        <v>209.62559623556689</v>
      </c>
      <c r="L75" s="34">
        <f t="shared" si="17"/>
        <v>6699317.397246249</v>
      </c>
      <c r="M75" s="34">
        <f t="shared" si="18"/>
        <v>5449007.7485473258</v>
      </c>
    </row>
    <row r="76" spans="1:13" s="31" customFormat="1" x14ac:dyDescent="0.2">
      <c r="A76" s="30">
        <v>1834</v>
      </c>
      <c r="B76" s="31" t="s">
        <v>291</v>
      </c>
      <c r="C76" s="33">
        <v>12272836</v>
      </c>
      <c r="D76" s="66">
        <v>1886</v>
      </c>
      <c r="E76" s="34">
        <f t="shared" si="10"/>
        <v>6507.336161187699</v>
      </c>
      <c r="F76" s="35">
        <f t="shared" si="11"/>
        <v>1.4051282586831049</v>
      </c>
      <c r="G76" s="36">
        <f t="shared" si="12"/>
        <v>-1125.7217629876729</v>
      </c>
      <c r="H76" s="36">
        <f t="shared" si="13"/>
        <v>0</v>
      </c>
      <c r="I76" s="59">
        <f t="shared" si="15"/>
        <v>-1125.7217629876729</v>
      </c>
      <c r="J76" s="67">
        <f t="shared" si="16"/>
        <v>-48.099932626718619</v>
      </c>
      <c r="K76" s="34">
        <f t="shared" si="14"/>
        <v>-1173.8216956143915</v>
      </c>
      <c r="L76" s="34">
        <f t="shared" si="17"/>
        <v>-2123111.2449947512</v>
      </c>
      <c r="M76" s="34">
        <f t="shared" si="18"/>
        <v>-2213827.7179287425</v>
      </c>
    </row>
    <row r="77" spans="1:13" s="31" customFormat="1" x14ac:dyDescent="0.2">
      <c r="A77" s="30">
        <v>1835</v>
      </c>
      <c r="B77" s="31" t="s">
        <v>292</v>
      </c>
      <c r="C77" s="33">
        <v>2221791</v>
      </c>
      <c r="D77" s="66">
        <v>442</v>
      </c>
      <c r="E77" s="34">
        <f t="shared" si="10"/>
        <v>5026.6764705882351</v>
      </c>
      <c r="F77" s="35">
        <f t="shared" si="11"/>
        <v>1.0854096025049738</v>
      </c>
      <c r="G77" s="36">
        <f t="shared" si="12"/>
        <v>-237.32594862799468</v>
      </c>
      <c r="H77" s="36">
        <f t="shared" si="13"/>
        <v>0</v>
      </c>
      <c r="I77" s="59">
        <f t="shared" si="15"/>
        <v>-237.32594862799468</v>
      </c>
      <c r="J77" s="67">
        <f t="shared" si="16"/>
        <v>-48.099932626718619</v>
      </c>
      <c r="K77" s="34">
        <f t="shared" si="14"/>
        <v>-285.42588125471332</v>
      </c>
      <c r="L77" s="34">
        <f t="shared" si="17"/>
        <v>-104898.06929357364</v>
      </c>
      <c r="M77" s="34">
        <f t="shared" si="18"/>
        <v>-126158.23951458329</v>
      </c>
    </row>
    <row r="78" spans="1:13" s="31" customFormat="1" x14ac:dyDescent="0.2">
      <c r="A78" s="30">
        <v>1836</v>
      </c>
      <c r="B78" s="31" t="s">
        <v>293</v>
      </c>
      <c r="C78" s="33">
        <v>4223276</v>
      </c>
      <c r="D78" s="66">
        <v>1139</v>
      </c>
      <c r="E78" s="34">
        <f t="shared" si="10"/>
        <v>3707.8805970149256</v>
      </c>
      <c r="F78" s="35">
        <f t="shared" si="11"/>
        <v>0.80064217947786676</v>
      </c>
      <c r="G78" s="36">
        <f t="shared" si="12"/>
        <v>553.95157551599107</v>
      </c>
      <c r="H78" s="36">
        <f t="shared" si="13"/>
        <v>161.04875625037309</v>
      </c>
      <c r="I78" s="59">
        <f t="shared" si="15"/>
        <v>715.00033176636418</v>
      </c>
      <c r="J78" s="67">
        <f t="shared" si="16"/>
        <v>-48.099932626718619</v>
      </c>
      <c r="K78" s="34">
        <f t="shared" si="14"/>
        <v>666.90039913964551</v>
      </c>
      <c r="L78" s="34">
        <f t="shared" si="17"/>
        <v>814385.37788188877</v>
      </c>
      <c r="M78" s="34">
        <f t="shared" si="18"/>
        <v>759599.5546200563</v>
      </c>
    </row>
    <row r="79" spans="1:13" s="31" customFormat="1" x14ac:dyDescent="0.2">
      <c r="A79" s="30">
        <v>1837</v>
      </c>
      <c r="B79" s="31" t="s">
        <v>294</v>
      </c>
      <c r="C79" s="33">
        <v>27072589</v>
      </c>
      <c r="D79" s="66">
        <v>6180</v>
      </c>
      <c r="E79" s="34">
        <f t="shared" si="10"/>
        <v>4380.6778317152102</v>
      </c>
      <c r="F79" s="35">
        <f t="shared" si="11"/>
        <v>0.94591919966313931</v>
      </c>
      <c r="G79" s="36">
        <f t="shared" si="12"/>
        <v>150.27323469582024</v>
      </c>
      <c r="H79" s="36">
        <f t="shared" si="13"/>
        <v>0</v>
      </c>
      <c r="I79" s="59">
        <f t="shared" si="15"/>
        <v>150.27323469582024</v>
      </c>
      <c r="J79" s="67">
        <f t="shared" si="16"/>
        <v>-48.099932626718619</v>
      </c>
      <c r="K79" s="34">
        <f t="shared" si="14"/>
        <v>102.17330206910162</v>
      </c>
      <c r="L79" s="34">
        <f t="shared" si="17"/>
        <v>928688.59042016906</v>
      </c>
      <c r="M79" s="34">
        <f t="shared" si="18"/>
        <v>631431.00678704807</v>
      </c>
    </row>
    <row r="80" spans="1:13" s="31" customFormat="1" x14ac:dyDescent="0.2">
      <c r="A80" s="30">
        <v>1838</v>
      </c>
      <c r="B80" s="31" t="s">
        <v>295</v>
      </c>
      <c r="C80" s="33">
        <v>7844979</v>
      </c>
      <c r="D80" s="66">
        <v>1958</v>
      </c>
      <c r="E80" s="34">
        <f t="shared" si="10"/>
        <v>4006.628702757916</v>
      </c>
      <c r="F80" s="35">
        <f t="shared" si="11"/>
        <v>0.8651508194512022</v>
      </c>
      <c r="G80" s="36">
        <f t="shared" si="12"/>
        <v>374.70271207019675</v>
      </c>
      <c r="H80" s="36">
        <f t="shared" si="13"/>
        <v>56.486919240326436</v>
      </c>
      <c r="I80" s="59">
        <f t="shared" si="15"/>
        <v>431.18963131052317</v>
      </c>
      <c r="J80" s="67">
        <f t="shared" si="16"/>
        <v>-48.099932626718619</v>
      </c>
      <c r="K80" s="34">
        <f t="shared" si="14"/>
        <v>383.08969868380456</v>
      </c>
      <c r="L80" s="34">
        <f t="shared" si="17"/>
        <v>844269.29810600437</v>
      </c>
      <c r="M80" s="34">
        <f t="shared" si="18"/>
        <v>750089.63002288935</v>
      </c>
    </row>
    <row r="81" spans="1:13" s="31" customFormat="1" x14ac:dyDescent="0.2">
      <c r="A81" s="30">
        <v>1839</v>
      </c>
      <c r="B81" s="31" t="s">
        <v>296</v>
      </c>
      <c r="C81" s="33">
        <v>2772321</v>
      </c>
      <c r="D81" s="66">
        <v>1062</v>
      </c>
      <c r="E81" s="34">
        <f t="shared" si="10"/>
        <v>2610.4717514124295</v>
      </c>
      <c r="F81" s="35">
        <f t="shared" si="11"/>
        <v>0.56367882887029175</v>
      </c>
      <c r="G81" s="36">
        <f t="shared" si="12"/>
        <v>1212.3968828774887</v>
      </c>
      <c r="H81" s="36">
        <f t="shared" si="13"/>
        <v>545.14185221124671</v>
      </c>
      <c r="I81" s="59">
        <f t="shared" si="15"/>
        <v>1757.5387350887354</v>
      </c>
      <c r="J81" s="67">
        <f t="shared" si="16"/>
        <v>-48.099932626718619</v>
      </c>
      <c r="K81" s="34">
        <f t="shared" si="14"/>
        <v>1709.4388024620168</v>
      </c>
      <c r="L81" s="34">
        <f t="shared" si="17"/>
        <v>1866506.1366642369</v>
      </c>
      <c r="M81" s="34">
        <f t="shared" si="18"/>
        <v>1815424.0082146619</v>
      </c>
    </row>
    <row r="82" spans="1:13" s="31" customFormat="1" x14ac:dyDescent="0.2">
      <c r="A82" s="30">
        <v>1840</v>
      </c>
      <c r="B82" s="31" t="s">
        <v>297</v>
      </c>
      <c r="C82" s="33">
        <v>17208082</v>
      </c>
      <c r="D82" s="66">
        <v>4880</v>
      </c>
      <c r="E82" s="34">
        <f t="shared" si="10"/>
        <v>3526.24631147541</v>
      </c>
      <c r="F82" s="35">
        <f t="shared" si="11"/>
        <v>0.76142191160857819</v>
      </c>
      <c r="G82" s="36">
        <f t="shared" si="12"/>
        <v>662.93214683970029</v>
      </c>
      <c r="H82" s="36">
        <f t="shared" si="13"/>
        <v>224.62075618920352</v>
      </c>
      <c r="I82" s="59">
        <f t="shared" si="15"/>
        <v>887.55290302890376</v>
      </c>
      <c r="J82" s="67">
        <f t="shared" si="16"/>
        <v>-48.099932626718619</v>
      </c>
      <c r="K82" s="34">
        <f t="shared" si="14"/>
        <v>839.45297040218509</v>
      </c>
      <c r="L82" s="34">
        <f t="shared" si="17"/>
        <v>4331258.1667810502</v>
      </c>
      <c r="M82" s="34">
        <f t="shared" si="18"/>
        <v>4096530.4955626633</v>
      </c>
    </row>
    <row r="83" spans="1:13" s="31" customFormat="1" x14ac:dyDescent="0.2">
      <c r="A83" s="30">
        <v>1841</v>
      </c>
      <c r="B83" s="31" t="s">
        <v>422</v>
      </c>
      <c r="C83" s="33">
        <v>38582268</v>
      </c>
      <c r="D83" s="66">
        <v>9827</v>
      </c>
      <c r="E83" s="34">
        <f t="shared" si="10"/>
        <v>3926.1491808283299</v>
      </c>
      <c r="F83" s="35">
        <f t="shared" si="11"/>
        <v>0.84777288665236428</v>
      </c>
      <c r="G83" s="36">
        <f t="shared" si="12"/>
        <v>422.99042522794844</v>
      </c>
      <c r="H83" s="36">
        <f t="shared" si="13"/>
        <v>84.654751915681572</v>
      </c>
      <c r="I83" s="59">
        <f t="shared" si="15"/>
        <v>507.64517714363001</v>
      </c>
      <c r="J83" s="67">
        <f t="shared" si="16"/>
        <v>-48.099932626718619</v>
      </c>
      <c r="K83" s="34">
        <f t="shared" si="14"/>
        <v>459.5452445169114</v>
      </c>
      <c r="L83" s="34">
        <f t="shared" si="17"/>
        <v>4988629.1557904519</v>
      </c>
      <c r="M83" s="34">
        <f t="shared" si="18"/>
        <v>4515951.1178676886</v>
      </c>
    </row>
    <row r="84" spans="1:13" s="31" customFormat="1" x14ac:dyDescent="0.2">
      <c r="A84" s="30">
        <v>1845</v>
      </c>
      <c r="B84" s="31" t="s">
        <v>298</v>
      </c>
      <c r="C84" s="33">
        <v>6924160</v>
      </c>
      <c r="D84" s="66">
        <v>1858</v>
      </c>
      <c r="E84" s="34">
        <f t="shared" si="10"/>
        <v>3726.6738428417652</v>
      </c>
      <c r="F84" s="35">
        <f t="shared" si="11"/>
        <v>0.80470020262736563</v>
      </c>
      <c r="G84" s="36">
        <f t="shared" si="12"/>
        <v>542.6756280198872</v>
      </c>
      <c r="H84" s="36">
        <f t="shared" si="13"/>
        <v>154.47112021097919</v>
      </c>
      <c r="I84" s="59">
        <f t="shared" si="15"/>
        <v>697.14674823086636</v>
      </c>
      <c r="J84" s="67">
        <f t="shared" si="16"/>
        <v>-48.099932626718619</v>
      </c>
      <c r="K84" s="34">
        <f t="shared" si="14"/>
        <v>649.0468156041477</v>
      </c>
      <c r="L84" s="34">
        <f t="shared" si="17"/>
        <v>1295298.6582129498</v>
      </c>
      <c r="M84" s="34">
        <f t="shared" si="18"/>
        <v>1205928.9833925064</v>
      </c>
    </row>
    <row r="85" spans="1:13" s="31" customFormat="1" x14ac:dyDescent="0.2">
      <c r="A85" s="30">
        <v>1848</v>
      </c>
      <c r="B85" s="31" t="s">
        <v>299</v>
      </c>
      <c r="C85" s="33">
        <v>10644861</v>
      </c>
      <c r="D85" s="66">
        <v>2672</v>
      </c>
      <c r="E85" s="34">
        <f t="shared" si="10"/>
        <v>3983.8551646706587</v>
      </c>
      <c r="F85" s="35">
        <f t="shared" si="11"/>
        <v>0.86023333230685273</v>
      </c>
      <c r="G85" s="36">
        <f t="shared" si="12"/>
        <v>388.36683492255116</v>
      </c>
      <c r="H85" s="36">
        <f t="shared" si="13"/>
        <v>64.457657570866488</v>
      </c>
      <c r="I85" s="59">
        <f t="shared" si="15"/>
        <v>452.82449249341767</v>
      </c>
      <c r="J85" s="67">
        <f t="shared" si="16"/>
        <v>-48.099932626718619</v>
      </c>
      <c r="K85" s="34">
        <f t="shared" si="14"/>
        <v>404.72455986669905</v>
      </c>
      <c r="L85" s="34">
        <f t="shared" si="17"/>
        <v>1209947.0439424119</v>
      </c>
      <c r="M85" s="34">
        <f t="shared" si="18"/>
        <v>1081424.02396382</v>
      </c>
    </row>
    <row r="86" spans="1:13" s="31" customFormat="1" x14ac:dyDescent="0.2">
      <c r="A86" s="30">
        <v>1851</v>
      </c>
      <c r="B86" s="31" t="s">
        <v>300</v>
      </c>
      <c r="C86" s="33">
        <v>7543164</v>
      </c>
      <c r="D86" s="66">
        <v>2060</v>
      </c>
      <c r="E86" s="34">
        <f t="shared" si="10"/>
        <v>3661.7300970873785</v>
      </c>
      <c r="F86" s="35">
        <f t="shared" si="11"/>
        <v>0.79067690797593881</v>
      </c>
      <c r="G86" s="36">
        <f t="shared" si="12"/>
        <v>581.64187547251925</v>
      </c>
      <c r="H86" s="36">
        <f t="shared" si="13"/>
        <v>177.20143122501457</v>
      </c>
      <c r="I86" s="59">
        <f t="shared" si="15"/>
        <v>758.84330669753376</v>
      </c>
      <c r="J86" s="67">
        <f t="shared" si="16"/>
        <v>-48.099932626718619</v>
      </c>
      <c r="K86" s="34">
        <f t="shared" si="14"/>
        <v>710.74337407081509</v>
      </c>
      <c r="L86" s="34">
        <f t="shared" si="17"/>
        <v>1563217.2117969196</v>
      </c>
      <c r="M86" s="34">
        <f t="shared" si="18"/>
        <v>1464131.3505858791</v>
      </c>
    </row>
    <row r="87" spans="1:13" s="31" customFormat="1" x14ac:dyDescent="0.2">
      <c r="A87" s="30">
        <v>1853</v>
      </c>
      <c r="B87" s="31" t="s">
        <v>423</v>
      </c>
      <c r="C87" s="33">
        <v>4693694</v>
      </c>
      <c r="D87" s="66">
        <v>1330</v>
      </c>
      <c r="E87" s="34">
        <f t="shared" si="10"/>
        <v>3529.0932330827068</v>
      </c>
      <c r="F87" s="35">
        <f t="shared" si="11"/>
        <v>0.76203664702435825</v>
      </c>
      <c r="G87" s="36">
        <f t="shared" si="12"/>
        <v>661.22399387532232</v>
      </c>
      <c r="H87" s="36">
        <f t="shared" si="13"/>
        <v>223.62433362664967</v>
      </c>
      <c r="I87" s="59">
        <f t="shared" si="15"/>
        <v>884.84832750197199</v>
      </c>
      <c r="J87" s="67">
        <f t="shared" si="16"/>
        <v>-48.099932626718619</v>
      </c>
      <c r="K87" s="34">
        <f t="shared" si="14"/>
        <v>836.74839487525333</v>
      </c>
      <c r="L87" s="34">
        <f t="shared" si="17"/>
        <v>1176848.2755776227</v>
      </c>
      <c r="M87" s="34">
        <f t="shared" si="18"/>
        <v>1112875.3651840868</v>
      </c>
    </row>
    <row r="88" spans="1:13" s="31" customFormat="1" x14ac:dyDescent="0.2">
      <c r="A88" s="30">
        <v>1856</v>
      </c>
      <c r="B88" s="31" t="s">
        <v>302</v>
      </c>
      <c r="C88" s="33">
        <v>1824668</v>
      </c>
      <c r="D88" s="66">
        <v>460</v>
      </c>
      <c r="E88" s="34">
        <f t="shared" si="10"/>
        <v>3966.6695652173912</v>
      </c>
      <c r="F88" s="35">
        <f t="shared" si="11"/>
        <v>0.85652244803162148</v>
      </c>
      <c r="G88" s="36">
        <f t="shared" si="12"/>
        <v>398.67819459451164</v>
      </c>
      <c r="H88" s="36">
        <f t="shared" si="13"/>
        <v>70.472617379510112</v>
      </c>
      <c r="I88" s="59">
        <f t="shared" si="15"/>
        <v>469.15081197402174</v>
      </c>
      <c r="J88" s="67">
        <f t="shared" si="16"/>
        <v>-48.099932626718619</v>
      </c>
      <c r="K88" s="34">
        <f t="shared" si="14"/>
        <v>421.05087934730312</v>
      </c>
      <c r="L88" s="34">
        <f t="shared" si="17"/>
        <v>215809.37350804999</v>
      </c>
      <c r="M88" s="34">
        <f t="shared" si="18"/>
        <v>193683.40449975943</v>
      </c>
    </row>
    <row r="89" spans="1:13" s="31" customFormat="1" x14ac:dyDescent="0.2">
      <c r="A89" s="30">
        <v>1857</v>
      </c>
      <c r="B89" s="31" t="s">
        <v>303</v>
      </c>
      <c r="C89" s="33">
        <v>3594444</v>
      </c>
      <c r="D89" s="66">
        <v>683</v>
      </c>
      <c r="E89" s="34">
        <f t="shared" si="10"/>
        <v>5262.7291361639827</v>
      </c>
      <c r="F89" s="35">
        <f t="shared" si="11"/>
        <v>1.1363804241625748</v>
      </c>
      <c r="G89" s="36">
        <f t="shared" si="12"/>
        <v>-378.95754797344324</v>
      </c>
      <c r="H89" s="36">
        <f t="shared" si="13"/>
        <v>0</v>
      </c>
      <c r="I89" s="59">
        <f t="shared" si="15"/>
        <v>-378.95754797344324</v>
      </c>
      <c r="J89" s="67">
        <f t="shared" si="16"/>
        <v>-48.099932626718619</v>
      </c>
      <c r="K89" s="34">
        <f t="shared" si="14"/>
        <v>-427.05748060016185</v>
      </c>
      <c r="L89" s="34">
        <f t="shared" si="17"/>
        <v>-258828.00526586172</v>
      </c>
      <c r="M89" s="34">
        <f t="shared" si="18"/>
        <v>-291680.25924991054</v>
      </c>
    </row>
    <row r="90" spans="1:13" s="31" customFormat="1" x14ac:dyDescent="0.2">
      <c r="A90" s="30">
        <v>1859</v>
      </c>
      <c r="B90" s="31" t="s">
        <v>304</v>
      </c>
      <c r="C90" s="33">
        <v>5968009</v>
      </c>
      <c r="D90" s="66">
        <v>1229</v>
      </c>
      <c r="E90" s="34">
        <f t="shared" si="10"/>
        <v>4855.9877949552483</v>
      </c>
      <c r="F90" s="35">
        <f t="shared" si="11"/>
        <v>1.0485528187722384</v>
      </c>
      <c r="G90" s="36">
        <f t="shared" si="12"/>
        <v>-134.91274324820259</v>
      </c>
      <c r="H90" s="36">
        <f t="shared" si="13"/>
        <v>0</v>
      </c>
      <c r="I90" s="59">
        <f t="shared" si="15"/>
        <v>-134.91274324820259</v>
      </c>
      <c r="J90" s="67">
        <f t="shared" si="16"/>
        <v>-48.099932626718619</v>
      </c>
      <c r="K90" s="34">
        <f t="shared" si="14"/>
        <v>-183.0126758749212</v>
      </c>
      <c r="L90" s="34">
        <f t="shared" si="17"/>
        <v>-165807.76145204098</v>
      </c>
      <c r="M90" s="34">
        <f t="shared" si="18"/>
        <v>-224922.57865027816</v>
      </c>
    </row>
    <row r="91" spans="1:13" s="31" customFormat="1" x14ac:dyDescent="0.2">
      <c r="A91" s="30">
        <v>1860</v>
      </c>
      <c r="B91" s="31" t="s">
        <v>305</v>
      </c>
      <c r="C91" s="33">
        <v>48634263</v>
      </c>
      <c r="D91" s="66">
        <v>11619</v>
      </c>
      <c r="E91" s="34">
        <f t="shared" si="10"/>
        <v>4185.7529047250191</v>
      </c>
      <c r="F91" s="35">
        <f t="shared" si="11"/>
        <v>0.90382908529817485</v>
      </c>
      <c r="G91" s="36">
        <f t="shared" si="12"/>
        <v>267.22819088993492</v>
      </c>
      <c r="H91" s="36">
        <f t="shared" si="13"/>
        <v>0</v>
      </c>
      <c r="I91" s="59">
        <f t="shared" si="15"/>
        <v>267.22819088993492</v>
      </c>
      <c r="J91" s="67">
        <f t="shared" si="16"/>
        <v>-48.099932626718619</v>
      </c>
      <c r="K91" s="34">
        <f t="shared" si="14"/>
        <v>219.12825826321631</v>
      </c>
      <c r="L91" s="34">
        <f t="shared" si="17"/>
        <v>3104924.3499501538</v>
      </c>
      <c r="M91" s="34">
        <f t="shared" si="18"/>
        <v>2546051.2327603102</v>
      </c>
    </row>
    <row r="92" spans="1:13" s="31" customFormat="1" x14ac:dyDescent="0.2">
      <c r="A92" s="30">
        <v>1865</v>
      </c>
      <c r="B92" s="31" t="s">
        <v>306</v>
      </c>
      <c r="C92" s="33">
        <v>45252804</v>
      </c>
      <c r="D92" s="66">
        <v>9793</v>
      </c>
      <c r="E92" s="34">
        <f t="shared" si="10"/>
        <v>4620.933728173185</v>
      </c>
      <c r="F92" s="35">
        <f t="shared" si="11"/>
        <v>0.99779762442346798</v>
      </c>
      <c r="G92" s="36">
        <f t="shared" si="12"/>
        <v>6.1196968210353591</v>
      </c>
      <c r="H92" s="36">
        <f t="shared" si="13"/>
        <v>0</v>
      </c>
      <c r="I92" s="59">
        <f t="shared" si="15"/>
        <v>6.1196968210353591</v>
      </c>
      <c r="J92" s="67">
        <f t="shared" si="16"/>
        <v>-48.099932626718619</v>
      </c>
      <c r="K92" s="34">
        <f t="shared" si="14"/>
        <v>-41.980235805683257</v>
      </c>
      <c r="L92" s="34">
        <f t="shared" si="17"/>
        <v>59930.190968399271</v>
      </c>
      <c r="M92" s="34">
        <f t="shared" si="18"/>
        <v>-411112.44924505614</v>
      </c>
    </row>
    <row r="93" spans="1:13" s="31" customFormat="1" x14ac:dyDescent="0.2">
      <c r="A93" s="30">
        <v>1866</v>
      </c>
      <c r="B93" s="31" t="s">
        <v>307</v>
      </c>
      <c r="C93" s="33">
        <v>35870081</v>
      </c>
      <c r="D93" s="66">
        <v>8236</v>
      </c>
      <c r="E93" s="34">
        <f t="shared" si="10"/>
        <v>4355.279383195726</v>
      </c>
      <c r="F93" s="35">
        <f t="shared" si="11"/>
        <v>0.94043491594743189</v>
      </c>
      <c r="G93" s="36">
        <f t="shared" si="12"/>
        <v>165.51230380751076</v>
      </c>
      <c r="H93" s="36">
        <f t="shared" si="13"/>
        <v>0</v>
      </c>
      <c r="I93" s="59">
        <f t="shared" si="15"/>
        <v>165.51230380751076</v>
      </c>
      <c r="J93" s="67">
        <f t="shared" si="16"/>
        <v>-48.099932626718619</v>
      </c>
      <c r="K93" s="34">
        <f t="shared" si="14"/>
        <v>117.41237118079215</v>
      </c>
      <c r="L93" s="34">
        <f t="shared" si="17"/>
        <v>1363159.3341586585</v>
      </c>
      <c r="M93" s="34">
        <f t="shared" si="18"/>
        <v>967008.28904500417</v>
      </c>
    </row>
    <row r="94" spans="1:13" s="31" customFormat="1" x14ac:dyDescent="0.2">
      <c r="A94" s="30">
        <v>1867</v>
      </c>
      <c r="B94" s="31" t="s">
        <v>430</v>
      </c>
      <c r="C94" s="33">
        <v>14304869</v>
      </c>
      <c r="D94" s="66">
        <v>2634</v>
      </c>
      <c r="E94" s="34">
        <f t="shared" si="10"/>
        <v>5430.8538344722856</v>
      </c>
      <c r="F94" s="35">
        <f t="shared" si="11"/>
        <v>1.1726835686020116</v>
      </c>
      <c r="G94" s="36">
        <f t="shared" si="12"/>
        <v>-479.83236695842493</v>
      </c>
      <c r="H94" s="36">
        <f t="shared" si="13"/>
        <v>0</v>
      </c>
      <c r="I94" s="59">
        <f t="shared" si="15"/>
        <v>-479.83236695842493</v>
      </c>
      <c r="J94" s="67">
        <f t="shared" si="16"/>
        <v>-48.099932626718619</v>
      </c>
      <c r="K94" s="34">
        <f t="shared" si="14"/>
        <v>-527.9322995851436</v>
      </c>
      <c r="L94" s="34">
        <f t="shared" si="17"/>
        <v>-1263878.4545684913</v>
      </c>
      <c r="M94" s="34">
        <f t="shared" si="18"/>
        <v>-1390573.6771072682</v>
      </c>
    </row>
    <row r="95" spans="1:13" s="31" customFormat="1" x14ac:dyDescent="0.2">
      <c r="A95" s="30">
        <v>1868</v>
      </c>
      <c r="B95" s="31" t="s">
        <v>308</v>
      </c>
      <c r="C95" s="33">
        <v>24093428</v>
      </c>
      <c r="D95" s="66">
        <v>4569</v>
      </c>
      <c r="E95" s="34">
        <f t="shared" si="10"/>
        <v>5273.2387831035239</v>
      </c>
      <c r="F95" s="35">
        <f t="shared" si="11"/>
        <v>1.1386497708718488</v>
      </c>
      <c r="G95" s="36">
        <f t="shared" si="12"/>
        <v>-385.26333613716798</v>
      </c>
      <c r="H95" s="36">
        <f t="shared" si="13"/>
        <v>0</v>
      </c>
      <c r="I95" s="59">
        <f t="shared" si="15"/>
        <v>-385.26333613716798</v>
      </c>
      <c r="J95" s="67">
        <f t="shared" si="16"/>
        <v>-48.099932626718619</v>
      </c>
      <c r="K95" s="34">
        <f t="shared" si="14"/>
        <v>-433.36326876388659</v>
      </c>
      <c r="L95" s="34">
        <f t="shared" si="17"/>
        <v>-1760268.1828107205</v>
      </c>
      <c r="M95" s="34">
        <f t="shared" si="18"/>
        <v>-1980036.7749821979</v>
      </c>
    </row>
    <row r="96" spans="1:13" s="31" customFormat="1" x14ac:dyDescent="0.2">
      <c r="A96" s="30">
        <v>1870</v>
      </c>
      <c r="B96" s="31" t="s">
        <v>424</v>
      </c>
      <c r="C96" s="33">
        <v>47677713</v>
      </c>
      <c r="D96" s="66">
        <v>10618</v>
      </c>
      <c r="E96" s="34">
        <f t="shared" si="10"/>
        <v>4490.2724618572238</v>
      </c>
      <c r="F96" s="35">
        <f t="shared" si="11"/>
        <v>0.96958395402621489</v>
      </c>
      <c r="G96" s="36">
        <f t="shared" si="12"/>
        <v>84.51645661061211</v>
      </c>
      <c r="H96" s="36">
        <f t="shared" si="13"/>
        <v>0</v>
      </c>
      <c r="I96" s="59">
        <f t="shared" si="15"/>
        <v>84.51645661061211</v>
      </c>
      <c r="J96" s="67">
        <f t="shared" si="16"/>
        <v>-48.099932626718619</v>
      </c>
      <c r="K96" s="34">
        <f t="shared" si="14"/>
        <v>36.416523983893491</v>
      </c>
      <c r="L96" s="34">
        <f t="shared" si="17"/>
        <v>897395.73629147944</v>
      </c>
      <c r="M96" s="34">
        <f t="shared" si="18"/>
        <v>386670.65166098106</v>
      </c>
    </row>
    <row r="97" spans="1:13" s="31" customFormat="1" x14ac:dyDescent="0.2">
      <c r="A97" s="30">
        <v>1871</v>
      </c>
      <c r="B97" s="31" t="s">
        <v>309</v>
      </c>
      <c r="C97" s="33">
        <v>19628481</v>
      </c>
      <c r="D97" s="66">
        <v>4553</v>
      </c>
      <c r="E97" s="34">
        <f t="shared" si="10"/>
        <v>4311.1093784318036</v>
      </c>
      <c r="F97" s="35">
        <f t="shared" si="11"/>
        <v>0.93089729251095854</v>
      </c>
      <c r="G97" s="36">
        <f t="shared" si="12"/>
        <v>192.01430666586421</v>
      </c>
      <c r="H97" s="36">
        <f t="shared" si="13"/>
        <v>0</v>
      </c>
      <c r="I97" s="59">
        <f t="shared" si="15"/>
        <v>192.01430666586421</v>
      </c>
      <c r="J97" s="67">
        <f t="shared" si="16"/>
        <v>-48.099932626718619</v>
      </c>
      <c r="K97" s="34">
        <f t="shared" si="14"/>
        <v>143.9143740391456</v>
      </c>
      <c r="L97" s="34">
        <f t="shared" si="17"/>
        <v>874241.1382496797</v>
      </c>
      <c r="M97" s="34">
        <f t="shared" si="18"/>
        <v>655242.14500022994</v>
      </c>
    </row>
    <row r="98" spans="1:13" s="31" customFormat="1" x14ac:dyDescent="0.2">
      <c r="A98" s="30">
        <v>1874</v>
      </c>
      <c r="B98" s="31" t="s">
        <v>310</v>
      </c>
      <c r="C98" s="33">
        <v>5330713</v>
      </c>
      <c r="D98" s="66">
        <v>954</v>
      </c>
      <c r="E98" s="34">
        <f t="shared" si="10"/>
        <v>5587.7494758909852</v>
      </c>
      <c r="F98" s="35">
        <f t="shared" si="11"/>
        <v>1.2065620242343682</v>
      </c>
      <c r="G98" s="36">
        <f t="shared" si="12"/>
        <v>-573.96975180964466</v>
      </c>
      <c r="H98" s="36">
        <f t="shared" si="13"/>
        <v>0</v>
      </c>
      <c r="I98" s="59">
        <f t="shared" si="15"/>
        <v>-573.96975180964466</v>
      </c>
      <c r="J98" s="67">
        <f t="shared" si="16"/>
        <v>-48.099932626718619</v>
      </c>
      <c r="K98" s="34">
        <f t="shared" si="14"/>
        <v>-622.06968443636333</v>
      </c>
      <c r="L98" s="34">
        <f t="shared" si="17"/>
        <v>-547567.14322640107</v>
      </c>
      <c r="M98" s="34">
        <f t="shared" si="18"/>
        <v>-593454.47895229061</v>
      </c>
    </row>
    <row r="99" spans="1:13" s="31" customFormat="1" x14ac:dyDescent="0.2">
      <c r="A99" s="30">
        <v>1875</v>
      </c>
      <c r="B99" s="31" t="s">
        <v>371</v>
      </c>
      <c r="C99" s="33">
        <v>9986490</v>
      </c>
      <c r="D99" s="66">
        <v>2729</v>
      </c>
      <c r="E99" s="34">
        <f t="shared" si="10"/>
        <v>3659.3953829241482</v>
      </c>
      <c r="F99" s="35">
        <f t="shared" si="11"/>
        <v>0.79017277344754766</v>
      </c>
      <c r="G99" s="36">
        <f t="shared" si="12"/>
        <v>583.04270397045741</v>
      </c>
      <c r="H99" s="36">
        <f t="shared" si="13"/>
        <v>178.01858118214517</v>
      </c>
      <c r="I99" s="59">
        <f t="shared" si="15"/>
        <v>761.06128515260252</v>
      </c>
      <c r="J99" s="67">
        <f t="shared" si="16"/>
        <v>-48.099932626718619</v>
      </c>
      <c r="K99" s="34">
        <f t="shared" si="14"/>
        <v>712.96135252588385</v>
      </c>
      <c r="L99" s="34">
        <f t="shared" si="17"/>
        <v>2076936.2471814523</v>
      </c>
      <c r="M99" s="34">
        <f t="shared" si="18"/>
        <v>1945671.531043137</v>
      </c>
    </row>
    <row r="100" spans="1:13" s="31" customFormat="1" x14ac:dyDescent="0.2">
      <c r="A100" s="30">
        <v>3101</v>
      </c>
      <c r="B100" s="31" t="s">
        <v>54</v>
      </c>
      <c r="C100" s="33">
        <v>113168655</v>
      </c>
      <c r="D100" s="66">
        <v>31935</v>
      </c>
      <c r="E100" s="34">
        <f t="shared" si="10"/>
        <v>3543.7186472522312</v>
      </c>
      <c r="F100" s="35">
        <f t="shared" si="11"/>
        <v>0.76519471082120261</v>
      </c>
      <c r="G100" s="36">
        <f t="shared" si="12"/>
        <v>652.44874537360761</v>
      </c>
      <c r="H100" s="36">
        <f t="shared" si="13"/>
        <v>218.5054386673161</v>
      </c>
      <c r="I100" s="59">
        <f t="shared" si="15"/>
        <v>870.95418404092368</v>
      </c>
      <c r="J100" s="67">
        <f t="shared" si="16"/>
        <v>-48.099932626718619</v>
      </c>
      <c r="K100" s="34">
        <f t="shared" si="14"/>
        <v>822.85425141420501</v>
      </c>
      <c r="L100" s="34">
        <f t="shared" si="17"/>
        <v>27813921.867346898</v>
      </c>
      <c r="M100" s="34">
        <f t="shared" si="18"/>
        <v>26277850.518912636</v>
      </c>
    </row>
    <row r="101" spans="1:13" s="31" customFormat="1" x14ac:dyDescent="0.2">
      <c r="A101" s="30">
        <v>3103</v>
      </c>
      <c r="B101" s="31" t="s">
        <v>55</v>
      </c>
      <c r="C101" s="33">
        <v>217113267</v>
      </c>
      <c r="D101" s="66">
        <v>52051</v>
      </c>
      <c r="E101" s="34">
        <f t="shared" si="10"/>
        <v>4171.1641851261265</v>
      </c>
      <c r="F101" s="35">
        <f t="shared" si="11"/>
        <v>0.90067894495523815</v>
      </c>
      <c r="G101" s="36">
        <f t="shared" si="12"/>
        <v>275.98142264927043</v>
      </c>
      <c r="H101" s="36">
        <f t="shared" si="13"/>
        <v>0</v>
      </c>
      <c r="I101" s="59">
        <f t="shared" si="15"/>
        <v>275.98142264927043</v>
      </c>
      <c r="J101" s="67">
        <f t="shared" si="16"/>
        <v>-48.099932626718619</v>
      </c>
      <c r="K101" s="34">
        <f t="shared" si="14"/>
        <v>227.88149002255182</v>
      </c>
      <c r="L101" s="34">
        <f t="shared" si="17"/>
        <v>14365109.030317174</v>
      </c>
      <c r="M101" s="34">
        <f t="shared" si="18"/>
        <v>11861459.437163845</v>
      </c>
    </row>
    <row r="102" spans="1:13" s="31" customFormat="1" x14ac:dyDescent="0.2">
      <c r="A102" s="30">
        <v>3105</v>
      </c>
      <c r="B102" s="31" t="s">
        <v>56</v>
      </c>
      <c r="C102" s="33">
        <v>217986245</v>
      </c>
      <c r="D102" s="66">
        <v>59771</v>
      </c>
      <c r="E102" s="34">
        <f t="shared" si="10"/>
        <v>3647.0235565742582</v>
      </c>
      <c r="F102" s="35">
        <f t="shared" si="11"/>
        <v>0.78750132657817651</v>
      </c>
      <c r="G102" s="36">
        <f t="shared" si="12"/>
        <v>590.46579978039142</v>
      </c>
      <c r="H102" s="36">
        <f t="shared" si="13"/>
        <v>182.34872040460664</v>
      </c>
      <c r="I102" s="59">
        <f t="shared" si="15"/>
        <v>772.81452018499806</v>
      </c>
      <c r="J102" s="67">
        <f t="shared" si="16"/>
        <v>-48.099932626718619</v>
      </c>
      <c r="K102" s="34">
        <f t="shared" si="14"/>
        <v>724.71458755827939</v>
      </c>
      <c r="L102" s="34">
        <f t="shared" si="17"/>
        <v>46191896.685977519</v>
      </c>
      <c r="M102" s="34">
        <f t="shared" si="18"/>
        <v>43316915.612945914</v>
      </c>
    </row>
    <row r="103" spans="1:13" s="31" customFormat="1" x14ac:dyDescent="0.2">
      <c r="A103" s="30">
        <v>3107</v>
      </c>
      <c r="B103" s="31" t="s">
        <v>57</v>
      </c>
      <c r="C103" s="33">
        <v>332370463</v>
      </c>
      <c r="D103" s="66">
        <v>85230</v>
      </c>
      <c r="E103" s="34">
        <f t="shared" si="10"/>
        <v>3899.6886424967734</v>
      </c>
      <c r="F103" s="35">
        <f t="shared" si="11"/>
        <v>0.84205926602040793</v>
      </c>
      <c r="G103" s="36">
        <f t="shared" si="12"/>
        <v>438.86674822688235</v>
      </c>
      <c r="H103" s="36">
        <f t="shared" si="13"/>
        <v>93.915940331726361</v>
      </c>
      <c r="I103" s="59">
        <f t="shared" si="15"/>
        <v>532.7826885586087</v>
      </c>
      <c r="J103" s="67">
        <f t="shared" si="16"/>
        <v>-48.099932626718619</v>
      </c>
      <c r="K103" s="34">
        <f t="shared" si="14"/>
        <v>484.68275593189009</v>
      </c>
      <c r="L103" s="34">
        <f t="shared" si="17"/>
        <v>45409068.545850217</v>
      </c>
      <c r="M103" s="34">
        <f t="shared" si="18"/>
        <v>41309511.288074993</v>
      </c>
    </row>
    <row r="104" spans="1:13" s="31" customFormat="1" x14ac:dyDescent="0.2">
      <c r="A104" s="30">
        <v>3110</v>
      </c>
      <c r="B104" s="31" t="s">
        <v>58</v>
      </c>
      <c r="C104" s="33">
        <v>22118362</v>
      </c>
      <c r="D104" s="66">
        <v>4787</v>
      </c>
      <c r="E104" s="34">
        <f t="shared" si="10"/>
        <v>4620.5059536243998</v>
      </c>
      <c r="F104" s="35">
        <f t="shared" si="11"/>
        <v>0.99770525512027619</v>
      </c>
      <c r="G104" s="36">
        <f t="shared" si="12"/>
        <v>6.376361550306501</v>
      </c>
      <c r="H104" s="36">
        <f t="shared" si="13"/>
        <v>0</v>
      </c>
      <c r="I104" s="59">
        <f t="shared" si="15"/>
        <v>6.376361550306501</v>
      </c>
      <c r="J104" s="67">
        <f t="shared" si="16"/>
        <v>-48.099932626718619</v>
      </c>
      <c r="K104" s="34">
        <f t="shared" si="14"/>
        <v>-41.723571076412121</v>
      </c>
      <c r="L104" s="34">
        <f t="shared" si="17"/>
        <v>30523.64274131722</v>
      </c>
      <c r="M104" s="34">
        <f t="shared" si="18"/>
        <v>-199730.73474278481</v>
      </c>
    </row>
    <row r="105" spans="1:13" s="31" customFormat="1" x14ac:dyDescent="0.2">
      <c r="A105" s="30">
        <v>3112</v>
      </c>
      <c r="B105" s="31" t="s">
        <v>63</v>
      </c>
      <c r="C105" s="33">
        <v>31491297</v>
      </c>
      <c r="D105" s="66">
        <v>7883</v>
      </c>
      <c r="E105" s="34">
        <f t="shared" si="10"/>
        <v>3994.8366104275024</v>
      </c>
      <c r="F105" s="35">
        <f t="shared" si="11"/>
        <v>0.86260455447394613</v>
      </c>
      <c r="G105" s="36">
        <f t="shared" si="12"/>
        <v>381.77796746844496</v>
      </c>
      <c r="H105" s="36">
        <f t="shared" si="13"/>
        <v>60.614151555971212</v>
      </c>
      <c r="I105" s="59">
        <f t="shared" si="15"/>
        <v>442.39211902441616</v>
      </c>
      <c r="J105" s="67">
        <f t="shared" si="16"/>
        <v>-48.099932626718619</v>
      </c>
      <c r="K105" s="34">
        <f t="shared" si="14"/>
        <v>394.29218639769755</v>
      </c>
      <c r="L105" s="34">
        <f t="shared" si="17"/>
        <v>3487377.0742694726</v>
      </c>
      <c r="M105" s="34">
        <f t="shared" si="18"/>
        <v>3108205.3053730498</v>
      </c>
    </row>
    <row r="106" spans="1:13" s="31" customFormat="1" x14ac:dyDescent="0.2">
      <c r="A106" s="30">
        <v>3114</v>
      </c>
      <c r="B106" s="31" t="s">
        <v>427</v>
      </c>
      <c r="C106" s="33">
        <v>23393186</v>
      </c>
      <c r="D106" s="66">
        <v>6145</v>
      </c>
      <c r="E106" s="34">
        <f t="shared" si="10"/>
        <v>3806.8650935720098</v>
      </c>
      <c r="F106" s="35">
        <f t="shared" si="11"/>
        <v>0.82201588906327927</v>
      </c>
      <c r="G106" s="36">
        <f t="shared" si="12"/>
        <v>494.5608775817405</v>
      </c>
      <c r="H106" s="36">
        <f t="shared" si="13"/>
        <v>126.40418245539362</v>
      </c>
      <c r="I106" s="59">
        <f t="shared" si="15"/>
        <v>620.96506003713409</v>
      </c>
      <c r="J106" s="67">
        <f t="shared" si="16"/>
        <v>-48.099932626718619</v>
      </c>
      <c r="K106" s="34">
        <f t="shared" si="14"/>
        <v>572.86512741041543</v>
      </c>
      <c r="L106" s="34">
        <f t="shared" si="17"/>
        <v>3815830.2939281892</v>
      </c>
      <c r="M106" s="34">
        <f t="shared" si="18"/>
        <v>3520256.2079370026</v>
      </c>
    </row>
    <row r="107" spans="1:13" s="31" customFormat="1" x14ac:dyDescent="0.2">
      <c r="A107" s="30">
        <v>3116</v>
      </c>
      <c r="B107" s="31" t="s">
        <v>61</v>
      </c>
      <c r="C107" s="33">
        <v>14133872</v>
      </c>
      <c r="D107" s="66">
        <v>3919</v>
      </c>
      <c r="E107" s="34">
        <f t="shared" si="10"/>
        <v>3606.4996172492984</v>
      </c>
      <c r="F107" s="35">
        <f t="shared" si="11"/>
        <v>0.77875099758206889</v>
      </c>
      <c r="G107" s="36">
        <f t="shared" si="12"/>
        <v>614.78016337536735</v>
      </c>
      <c r="H107" s="36">
        <f t="shared" si="13"/>
        <v>196.5320991683426</v>
      </c>
      <c r="I107" s="59">
        <f t="shared" si="15"/>
        <v>811.31226254370995</v>
      </c>
      <c r="J107" s="67">
        <f t="shared" si="16"/>
        <v>-48.099932626718619</v>
      </c>
      <c r="K107" s="34">
        <f t="shared" si="14"/>
        <v>763.21232991699128</v>
      </c>
      <c r="L107" s="34">
        <f t="shared" si="17"/>
        <v>3179532.7569087995</v>
      </c>
      <c r="M107" s="34">
        <f t="shared" si="18"/>
        <v>2991029.120944689</v>
      </c>
    </row>
    <row r="108" spans="1:13" s="31" customFormat="1" x14ac:dyDescent="0.2">
      <c r="A108" s="30">
        <v>3118</v>
      </c>
      <c r="B108" s="31" t="s">
        <v>382</v>
      </c>
      <c r="C108" s="33">
        <v>172898759</v>
      </c>
      <c r="D108" s="66">
        <v>47006</v>
      </c>
      <c r="E108" s="34">
        <f t="shared" si="10"/>
        <v>3678.2274390503339</v>
      </c>
      <c r="F108" s="35">
        <f t="shared" si="11"/>
        <v>0.79423917689998291</v>
      </c>
      <c r="G108" s="36">
        <f t="shared" si="12"/>
        <v>571.74347029474598</v>
      </c>
      <c r="H108" s="36">
        <f t="shared" si="13"/>
        <v>171.42736153798015</v>
      </c>
      <c r="I108" s="59">
        <f t="shared" si="15"/>
        <v>743.17083183272609</v>
      </c>
      <c r="J108" s="67">
        <f t="shared" si="16"/>
        <v>-48.099932626718619</v>
      </c>
      <c r="K108" s="34">
        <f t="shared" si="14"/>
        <v>695.07089920600743</v>
      </c>
      <c r="L108" s="34">
        <f t="shared" si="17"/>
        <v>34933488.121129125</v>
      </c>
      <c r="M108" s="34">
        <f t="shared" si="18"/>
        <v>32672502.688077584</v>
      </c>
    </row>
    <row r="109" spans="1:13" s="31" customFormat="1" x14ac:dyDescent="0.2">
      <c r="A109" s="30">
        <v>3120</v>
      </c>
      <c r="B109" s="31" t="s">
        <v>62</v>
      </c>
      <c r="C109" s="33">
        <v>30255828</v>
      </c>
      <c r="D109" s="66">
        <v>8420</v>
      </c>
      <c r="E109" s="34">
        <f t="shared" si="10"/>
        <v>3593.3287410926364</v>
      </c>
      <c r="F109" s="35">
        <f t="shared" si="11"/>
        <v>0.77590701199089518</v>
      </c>
      <c r="G109" s="36">
        <f t="shared" si="12"/>
        <v>622.68268906936453</v>
      </c>
      <c r="H109" s="36">
        <f t="shared" si="13"/>
        <v>201.14190582317428</v>
      </c>
      <c r="I109" s="59">
        <f t="shared" si="15"/>
        <v>823.82459489253881</v>
      </c>
      <c r="J109" s="67">
        <f t="shared" si="16"/>
        <v>-48.099932626718619</v>
      </c>
      <c r="K109" s="34">
        <f t="shared" si="14"/>
        <v>775.72466226582014</v>
      </c>
      <c r="L109" s="34">
        <f t="shared" si="17"/>
        <v>6936603.0889951764</v>
      </c>
      <c r="M109" s="34">
        <f t="shared" si="18"/>
        <v>6531601.656278206</v>
      </c>
    </row>
    <row r="110" spans="1:13" s="31" customFormat="1" x14ac:dyDescent="0.2">
      <c r="A110" s="30">
        <v>3122</v>
      </c>
      <c r="B110" s="31" t="s">
        <v>60</v>
      </c>
      <c r="C110" s="33">
        <v>12580586</v>
      </c>
      <c r="D110" s="66">
        <v>3658</v>
      </c>
      <c r="E110" s="34">
        <f t="shared" si="10"/>
        <v>3439.1979223619464</v>
      </c>
      <c r="F110" s="35">
        <f t="shared" si="11"/>
        <v>0.74262556416525727</v>
      </c>
      <c r="G110" s="36">
        <f t="shared" si="12"/>
        <v>715.16118030777852</v>
      </c>
      <c r="H110" s="36">
        <f t="shared" si="13"/>
        <v>255.08769237891576</v>
      </c>
      <c r="I110" s="59">
        <f t="shared" si="15"/>
        <v>970.24887268669431</v>
      </c>
      <c r="J110" s="67">
        <f t="shared" si="16"/>
        <v>-48.099932626718619</v>
      </c>
      <c r="K110" s="34">
        <f t="shared" si="14"/>
        <v>922.14894005997564</v>
      </c>
      <c r="L110" s="34">
        <f t="shared" si="17"/>
        <v>3549170.3762879279</v>
      </c>
      <c r="M110" s="34">
        <f t="shared" si="18"/>
        <v>3373220.8227393911</v>
      </c>
    </row>
    <row r="111" spans="1:13" s="31" customFormat="1" x14ac:dyDescent="0.2">
      <c r="A111" s="30">
        <v>3124</v>
      </c>
      <c r="B111" s="31" t="s">
        <v>59</v>
      </c>
      <c r="C111" s="33">
        <v>4827095</v>
      </c>
      <c r="D111" s="66">
        <v>1347</v>
      </c>
      <c r="E111" s="34">
        <f t="shared" si="10"/>
        <v>3583.589458054937</v>
      </c>
      <c r="F111" s="35">
        <f t="shared" si="11"/>
        <v>0.7738040098596688</v>
      </c>
      <c r="G111" s="36">
        <f t="shared" si="12"/>
        <v>628.52625889198418</v>
      </c>
      <c r="H111" s="36">
        <f t="shared" si="13"/>
        <v>204.55065488636907</v>
      </c>
      <c r="I111" s="59">
        <f t="shared" si="15"/>
        <v>833.07691377835329</v>
      </c>
      <c r="J111" s="67">
        <f t="shared" si="16"/>
        <v>-48.099932626718619</v>
      </c>
      <c r="K111" s="34">
        <f t="shared" si="14"/>
        <v>784.97698115163462</v>
      </c>
      <c r="L111" s="34">
        <f t="shared" si="17"/>
        <v>1122154.6028594419</v>
      </c>
      <c r="M111" s="34">
        <f t="shared" si="18"/>
        <v>1057363.9936112519</v>
      </c>
    </row>
    <row r="112" spans="1:13" s="31" customFormat="1" x14ac:dyDescent="0.2">
      <c r="A112" s="30">
        <v>3201</v>
      </c>
      <c r="B112" s="31" t="s">
        <v>68</v>
      </c>
      <c r="C112" s="33">
        <v>919382928</v>
      </c>
      <c r="D112" s="66">
        <v>130921</v>
      </c>
      <c r="E112" s="34">
        <f t="shared" si="10"/>
        <v>7022.4251877086181</v>
      </c>
      <c r="F112" s="35">
        <f t="shared" si="11"/>
        <v>1.5163513658001062</v>
      </c>
      <c r="G112" s="36">
        <f t="shared" si="12"/>
        <v>-1434.7751789002243</v>
      </c>
      <c r="H112" s="36">
        <f t="shared" si="13"/>
        <v>0</v>
      </c>
      <c r="I112" s="59">
        <f t="shared" si="15"/>
        <v>-1434.7751789002243</v>
      </c>
      <c r="J112" s="67">
        <f t="shared" si="16"/>
        <v>-48.099932626718619</v>
      </c>
      <c r="K112" s="34">
        <f t="shared" si="14"/>
        <v>-1482.8751115269429</v>
      </c>
      <c r="L112" s="34">
        <f t="shared" si="17"/>
        <v>-187842201.19679627</v>
      </c>
      <c r="M112" s="34">
        <f t="shared" si="18"/>
        <v>-194139492.47621888</v>
      </c>
    </row>
    <row r="113" spans="1:13" s="31" customFormat="1" x14ac:dyDescent="0.2">
      <c r="A113" s="30">
        <v>3203</v>
      </c>
      <c r="B113" s="31" t="s">
        <v>69</v>
      </c>
      <c r="C113" s="33">
        <v>568364064</v>
      </c>
      <c r="D113" s="66">
        <v>98815</v>
      </c>
      <c r="E113" s="34">
        <f t="shared" si="10"/>
        <v>5751.7994636441836</v>
      </c>
      <c r="F113" s="35">
        <f t="shared" si="11"/>
        <v>1.2419853169487503</v>
      </c>
      <c r="G113" s="36">
        <f t="shared" si="12"/>
        <v>-672.39974446156373</v>
      </c>
      <c r="H113" s="36">
        <f t="shared" si="13"/>
        <v>0</v>
      </c>
      <c r="I113" s="59">
        <f t="shared" si="15"/>
        <v>-672.39974446156373</v>
      </c>
      <c r="J113" s="67">
        <f t="shared" si="16"/>
        <v>-48.099932626718619</v>
      </c>
      <c r="K113" s="34">
        <f t="shared" si="14"/>
        <v>-720.4996770882824</v>
      </c>
      <c r="L113" s="34">
        <f t="shared" si="17"/>
        <v>-66443180.748969421</v>
      </c>
      <c r="M113" s="34">
        <f t="shared" si="18"/>
        <v>-71196175.591478631</v>
      </c>
    </row>
    <row r="114" spans="1:13" s="31" customFormat="1" x14ac:dyDescent="0.2">
      <c r="A114" s="30">
        <v>3205</v>
      </c>
      <c r="B114" s="31" t="s">
        <v>384</v>
      </c>
      <c r="C114" s="33">
        <v>432590564</v>
      </c>
      <c r="D114" s="66">
        <v>94201</v>
      </c>
      <c r="E114" s="34">
        <f t="shared" si="10"/>
        <v>4592.2077684950264</v>
      </c>
      <c r="F114" s="35">
        <f t="shared" si="11"/>
        <v>0.99159483165208528</v>
      </c>
      <c r="G114" s="36">
        <f t="shared" si="12"/>
        <v>23.355272627930571</v>
      </c>
      <c r="H114" s="36">
        <f t="shared" si="13"/>
        <v>0</v>
      </c>
      <c r="I114" s="59">
        <f t="shared" si="15"/>
        <v>23.355272627930571</v>
      </c>
      <c r="J114" s="67">
        <f t="shared" si="16"/>
        <v>-48.099932626718619</v>
      </c>
      <c r="K114" s="34">
        <f t="shared" si="14"/>
        <v>-24.744659998788048</v>
      </c>
      <c r="L114" s="34">
        <f t="shared" si="17"/>
        <v>2200090.0368236876</v>
      </c>
      <c r="M114" s="34">
        <f t="shared" si="18"/>
        <v>-2330971.7165458328</v>
      </c>
    </row>
    <row r="115" spans="1:13" s="31" customFormat="1" x14ac:dyDescent="0.2">
      <c r="A115" s="30">
        <v>3207</v>
      </c>
      <c r="B115" s="31" t="s">
        <v>383</v>
      </c>
      <c r="C115" s="33">
        <v>319997182</v>
      </c>
      <c r="D115" s="66">
        <v>63560</v>
      </c>
      <c r="E115" s="34">
        <f t="shared" si="10"/>
        <v>5034.5686280679674</v>
      </c>
      <c r="F115" s="35">
        <f t="shared" si="11"/>
        <v>1.0871137550525081</v>
      </c>
      <c r="G115" s="36">
        <f t="shared" si="12"/>
        <v>-242.06124311583406</v>
      </c>
      <c r="H115" s="36">
        <f t="shared" si="13"/>
        <v>0</v>
      </c>
      <c r="I115" s="59">
        <f t="shared" si="15"/>
        <v>-242.06124311583406</v>
      </c>
      <c r="J115" s="67">
        <f t="shared" si="16"/>
        <v>-48.099932626718619</v>
      </c>
      <c r="K115" s="34">
        <f t="shared" si="14"/>
        <v>-290.1611757425527</v>
      </c>
      <c r="L115" s="34">
        <f t="shared" si="17"/>
        <v>-15385412.612442413</v>
      </c>
      <c r="M115" s="34">
        <f t="shared" si="18"/>
        <v>-18442644.330196649</v>
      </c>
    </row>
    <row r="116" spans="1:13" s="31" customFormat="1" x14ac:dyDescent="0.2">
      <c r="A116" s="30">
        <v>3209</v>
      </c>
      <c r="B116" s="31" t="s">
        <v>76</v>
      </c>
      <c r="C116" s="33">
        <v>181722343</v>
      </c>
      <c r="D116" s="66">
        <v>43814</v>
      </c>
      <c r="E116" s="34">
        <f t="shared" si="10"/>
        <v>4147.5862281462551</v>
      </c>
      <c r="F116" s="35">
        <f t="shared" si="11"/>
        <v>0.89558775974307214</v>
      </c>
      <c r="G116" s="36">
        <f t="shared" si="12"/>
        <v>290.12819683719334</v>
      </c>
      <c r="H116" s="36">
        <f t="shared" si="13"/>
        <v>7.1517853544077745</v>
      </c>
      <c r="I116" s="59">
        <f t="shared" si="15"/>
        <v>297.27998219160111</v>
      </c>
      <c r="J116" s="67">
        <f t="shared" si="16"/>
        <v>-48.099932626718619</v>
      </c>
      <c r="K116" s="34">
        <f t="shared" si="14"/>
        <v>249.18004956488249</v>
      </c>
      <c r="L116" s="34">
        <f t="shared" si="17"/>
        <v>13025025.13974281</v>
      </c>
      <c r="M116" s="34">
        <f t="shared" si="18"/>
        <v>10917574.691635761</v>
      </c>
    </row>
    <row r="117" spans="1:13" s="31" customFormat="1" x14ac:dyDescent="0.2">
      <c r="A117" s="30">
        <v>3212</v>
      </c>
      <c r="B117" s="31" t="s">
        <v>67</v>
      </c>
      <c r="C117" s="33">
        <v>97933788</v>
      </c>
      <c r="D117" s="66">
        <v>20521</v>
      </c>
      <c r="E117" s="34">
        <f t="shared" si="10"/>
        <v>4772.3691827883631</v>
      </c>
      <c r="F117" s="35">
        <f t="shared" si="11"/>
        <v>1.0304970626229959</v>
      </c>
      <c r="G117" s="36">
        <f t="shared" si="12"/>
        <v>-84.741575948071471</v>
      </c>
      <c r="H117" s="36">
        <f t="shared" si="13"/>
        <v>0</v>
      </c>
      <c r="I117" s="59">
        <f t="shared" si="15"/>
        <v>-84.741575948071471</v>
      </c>
      <c r="J117" s="67">
        <f t="shared" si="16"/>
        <v>-48.099932626718619</v>
      </c>
      <c r="K117" s="34">
        <f t="shared" si="14"/>
        <v>-132.84150857479008</v>
      </c>
      <c r="L117" s="34">
        <f t="shared" si="17"/>
        <v>-1738981.8800303747</v>
      </c>
      <c r="M117" s="34">
        <f t="shared" si="18"/>
        <v>-2726040.5974632674</v>
      </c>
    </row>
    <row r="118" spans="1:13" s="31" customFormat="1" x14ac:dyDescent="0.2">
      <c r="A118" s="30">
        <v>3214</v>
      </c>
      <c r="B118" s="31" t="s">
        <v>66</v>
      </c>
      <c r="C118" s="33">
        <v>88422005</v>
      </c>
      <c r="D118" s="66">
        <v>16244</v>
      </c>
      <c r="E118" s="34">
        <f t="shared" si="10"/>
        <v>5443.3640113272595</v>
      </c>
      <c r="F118" s="35">
        <f t="shared" si="11"/>
        <v>1.1753848894781163</v>
      </c>
      <c r="G118" s="36">
        <f t="shared" si="12"/>
        <v>-487.33847307140928</v>
      </c>
      <c r="H118" s="36">
        <f t="shared" si="13"/>
        <v>0</v>
      </c>
      <c r="I118" s="59">
        <f t="shared" si="15"/>
        <v>-487.33847307140928</v>
      </c>
      <c r="J118" s="67">
        <f t="shared" si="16"/>
        <v>-48.099932626718619</v>
      </c>
      <c r="K118" s="34">
        <f t="shared" si="14"/>
        <v>-535.43840569812789</v>
      </c>
      <c r="L118" s="34">
        <f t="shared" si="17"/>
        <v>-7916326.1565719722</v>
      </c>
      <c r="M118" s="34">
        <f t="shared" si="18"/>
        <v>-8697661.4621603899</v>
      </c>
    </row>
    <row r="119" spans="1:13" s="31" customFormat="1" x14ac:dyDescent="0.2">
      <c r="A119" s="30">
        <v>3216</v>
      </c>
      <c r="B119" s="31" t="s">
        <v>64</v>
      </c>
      <c r="C119" s="33">
        <v>84310353</v>
      </c>
      <c r="D119" s="66">
        <v>19493</v>
      </c>
      <c r="E119" s="34">
        <f t="shared" si="10"/>
        <v>4325.1604678602571</v>
      </c>
      <c r="F119" s="35">
        <f t="shared" si="11"/>
        <v>0.93393134244047682</v>
      </c>
      <c r="G119" s="36">
        <f t="shared" si="12"/>
        <v>183.58365300879214</v>
      </c>
      <c r="H119" s="36">
        <f t="shared" si="13"/>
        <v>0</v>
      </c>
      <c r="I119" s="59">
        <f t="shared" si="15"/>
        <v>183.58365300879214</v>
      </c>
      <c r="J119" s="67">
        <f t="shared" si="16"/>
        <v>-48.099932626718619</v>
      </c>
      <c r="K119" s="34">
        <f t="shared" si="14"/>
        <v>135.48372038207353</v>
      </c>
      <c r="L119" s="34">
        <f t="shared" si="17"/>
        <v>3578596.148100385</v>
      </c>
      <c r="M119" s="34">
        <f t="shared" si="18"/>
        <v>2640984.1614077594</v>
      </c>
    </row>
    <row r="120" spans="1:13" s="31" customFormat="1" x14ac:dyDescent="0.2">
      <c r="A120" s="30">
        <v>3218</v>
      </c>
      <c r="B120" s="31" t="s">
        <v>65</v>
      </c>
      <c r="C120" s="33">
        <v>95332681</v>
      </c>
      <c r="D120" s="66">
        <v>22005</v>
      </c>
      <c r="E120" s="34">
        <f t="shared" si="10"/>
        <v>4332.3190638491251</v>
      </c>
      <c r="F120" s="35">
        <f t="shared" si="11"/>
        <v>0.93547709714982286</v>
      </c>
      <c r="G120" s="36">
        <f t="shared" si="12"/>
        <v>179.28849541547132</v>
      </c>
      <c r="H120" s="36">
        <f t="shared" si="13"/>
        <v>0</v>
      </c>
      <c r="I120" s="59">
        <f t="shared" si="15"/>
        <v>179.28849541547132</v>
      </c>
      <c r="J120" s="67">
        <f t="shared" si="16"/>
        <v>-48.099932626718619</v>
      </c>
      <c r="K120" s="34">
        <f t="shared" si="14"/>
        <v>131.18856278875271</v>
      </c>
      <c r="L120" s="34">
        <f t="shared" si="17"/>
        <v>3945243.3416174464</v>
      </c>
      <c r="M120" s="34">
        <f t="shared" si="18"/>
        <v>2886804.3241665033</v>
      </c>
    </row>
    <row r="121" spans="1:13" s="31" customFormat="1" x14ac:dyDescent="0.2">
      <c r="A121" s="30">
        <v>3220</v>
      </c>
      <c r="B121" s="31" t="s">
        <v>72</v>
      </c>
      <c r="C121" s="33">
        <v>45722161</v>
      </c>
      <c r="D121" s="66">
        <v>11482</v>
      </c>
      <c r="E121" s="34">
        <f t="shared" si="10"/>
        <v>3982.0728967078908</v>
      </c>
      <c r="F121" s="35">
        <f t="shared" si="11"/>
        <v>0.8598484874153336</v>
      </c>
      <c r="G121" s="36">
        <f t="shared" si="12"/>
        <v>389.4361957002119</v>
      </c>
      <c r="H121" s="36">
        <f t="shared" si="13"/>
        <v>65.081451357835263</v>
      </c>
      <c r="I121" s="59">
        <f t="shared" si="15"/>
        <v>454.51764705804715</v>
      </c>
      <c r="J121" s="67">
        <f t="shared" si="16"/>
        <v>-48.099932626718619</v>
      </c>
      <c r="K121" s="34">
        <f t="shared" si="14"/>
        <v>406.41771443132853</v>
      </c>
      <c r="L121" s="34">
        <f t="shared" si="17"/>
        <v>5218771.6235204972</v>
      </c>
      <c r="M121" s="34">
        <f t="shared" si="18"/>
        <v>4666488.1971005145</v>
      </c>
    </row>
    <row r="122" spans="1:13" s="31" customFormat="1" x14ac:dyDescent="0.2">
      <c r="A122" s="30">
        <v>3222</v>
      </c>
      <c r="B122" s="31" t="s">
        <v>73</v>
      </c>
      <c r="C122" s="33">
        <v>221821795</v>
      </c>
      <c r="D122" s="66">
        <v>48188</v>
      </c>
      <c r="E122" s="34">
        <f t="shared" si="10"/>
        <v>4603.2579687889101</v>
      </c>
      <c r="F122" s="35">
        <f t="shared" si="11"/>
        <v>0.99398089997750139</v>
      </c>
      <c r="G122" s="36">
        <f t="shared" si="12"/>
        <v>16.725152451600298</v>
      </c>
      <c r="H122" s="36">
        <f t="shared" si="13"/>
        <v>0</v>
      </c>
      <c r="I122" s="59">
        <f t="shared" si="15"/>
        <v>16.725152451600298</v>
      </c>
      <c r="J122" s="67">
        <f t="shared" si="16"/>
        <v>-48.099932626718619</v>
      </c>
      <c r="K122" s="34">
        <f t="shared" si="14"/>
        <v>-31.374780175118321</v>
      </c>
      <c r="L122" s="34">
        <f t="shared" si="17"/>
        <v>805951.64633771521</v>
      </c>
      <c r="M122" s="34">
        <f t="shared" si="18"/>
        <v>-1511887.9070786017</v>
      </c>
    </row>
    <row r="123" spans="1:13" s="31" customFormat="1" x14ac:dyDescent="0.2">
      <c r="A123" s="30">
        <v>3224</v>
      </c>
      <c r="B123" s="31" t="s">
        <v>71</v>
      </c>
      <c r="C123" s="33">
        <v>90996862</v>
      </c>
      <c r="D123" s="66">
        <v>20099</v>
      </c>
      <c r="E123" s="34">
        <f t="shared" si="10"/>
        <v>4527.4323100651773</v>
      </c>
      <c r="F123" s="35">
        <f t="shared" si="11"/>
        <v>0.97760787526095871</v>
      </c>
      <c r="G123" s="36">
        <f t="shared" si="12"/>
        <v>62.220547685840025</v>
      </c>
      <c r="H123" s="36">
        <f t="shared" si="13"/>
        <v>0</v>
      </c>
      <c r="I123" s="59">
        <f t="shared" si="15"/>
        <v>62.220547685840025</v>
      </c>
      <c r="J123" s="67">
        <f t="shared" si="16"/>
        <v>-48.099932626718619</v>
      </c>
      <c r="K123" s="34">
        <f t="shared" si="14"/>
        <v>14.120615059121405</v>
      </c>
      <c r="L123" s="34">
        <f t="shared" si="17"/>
        <v>1250570.7879376987</v>
      </c>
      <c r="M123" s="34">
        <f t="shared" si="18"/>
        <v>283810.24207328114</v>
      </c>
    </row>
    <row r="124" spans="1:13" s="31" customFormat="1" x14ac:dyDescent="0.2">
      <c r="A124" s="30">
        <v>3226</v>
      </c>
      <c r="B124" s="31" t="s">
        <v>70</v>
      </c>
      <c r="C124" s="33">
        <v>64501362</v>
      </c>
      <c r="D124" s="66">
        <v>18058</v>
      </c>
      <c r="E124" s="34">
        <f t="shared" si="10"/>
        <v>3571.8995459076309</v>
      </c>
      <c r="F124" s="35">
        <f t="shared" si="11"/>
        <v>0.77127980863618306</v>
      </c>
      <c r="G124" s="36">
        <f t="shared" si="12"/>
        <v>635.54020618036782</v>
      </c>
      <c r="H124" s="36">
        <f t="shared" si="13"/>
        <v>208.6421241379262</v>
      </c>
      <c r="I124" s="59">
        <f t="shared" si="15"/>
        <v>844.18233031829402</v>
      </c>
      <c r="J124" s="67">
        <f t="shared" si="16"/>
        <v>-48.099932626718619</v>
      </c>
      <c r="K124" s="34">
        <f t="shared" si="14"/>
        <v>796.08239769157535</v>
      </c>
      <c r="L124" s="34">
        <f t="shared" si="17"/>
        <v>15244244.520887753</v>
      </c>
      <c r="M124" s="34">
        <f t="shared" si="18"/>
        <v>14375655.937514467</v>
      </c>
    </row>
    <row r="125" spans="1:13" s="31" customFormat="1" x14ac:dyDescent="0.2">
      <c r="A125" s="30">
        <v>3228</v>
      </c>
      <c r="B125" s="31" t="s">
        <v>77</v>
      </c>
      <c r="C125" s="33">
        <v>92458986</v>
      </c>
      <c r="D125" s="66">
        <v>24645</v>
      </c>
      <c r="E125" s="34">
        <f t="shared" si="10"/>
        <v>3751.6326232501519</v>
      </c>
      <c r="F125" s="35">
        <f t="shared" si="11"/>
        <v>0.81008954886450379</v>
      </c>
      <c r="G125" s="36">
        <f t="shared" si="12"/>
        <v>527.7003597748552</v>
      </c>
      <c r="H125" s="36">
        <f t="shared" si="13"/>
        <v>145.73554706804384</v>
      </c>
      <c r="I125" s="59">
        <f t="shared" si="15"/>
        <v>673.43590684289904</v>
      </c>
      <c r="J125" s="67">
        <f t="shared" si="16"/>
        <v>-48.099932626718619</v>
      </c>
      <c r="K125" s="34">
        <f t="shared" si="14"/>
        <v>625.33597421618038</v>
      </c>
      <c r="L125" s="34">
        <f t="shared" si="17"/>
        <v>16596827.924143247</v>
      </c>
      <c r="M125" s="34">
        <f t="shared" si="18"/>
        <v>15411405.084557766</v>
      </c>
    </row>
    <row r="126" spans="1:13" s="31" customFormat="1" x14ac:dyDescent="0.2">
      <c r="A126" s="30">
        <v>3230</v>
      </c>
      <c r="B126" s="31" t="s">
        <v>75</v>
      </c>
      <c r="C126" s="33">
        <v>35329331</v>
      </c>
      <c r="D126" s="66">
        <v>7398</v>
      </c>
      <c r="E126" s="34">
        <f t="shared" si="10"/>
        <v>4775.5246012435791</v>
      </c>
      <c r="F126" s="35">
        <f t="shared" si="11"/>
        <v>1.0311784117233909</v>
      </c>
      <c r="G126" s="36">
        <f t="shared" si="12"/>
        <v>-86.63482702120109</v>
      </c>
      <c r="H126" s="36">
        <f t="shared" si="13"/>
        <v>0</v>
      </c>
      <c r="I126" s="59">
        <f t="shared" si="15"/>
        <v>-86.63482702120109</v>
      </c>
      <c r="J126" s="67">
        <f t="shared" si="16"/>
        <v>-48.099932626718619</v>
      </c>
      <c r="K126" s="34">
        <f t="shared" si="14"/>
        <v>-134.7347596479197</v>
      </c>
      <c r="L126" s="34">
        <f t="shared" si="17"/>
        <v>-640924.45030284568</v>
      </c>
      <c r="M126" s="34">
        <f t="shared" si="18"/>
        <v>-996767.75187530997</v>
      </c>
    </row>
    <row r="127" spans="1:13" s="31" customFormat="1" x14ac:dyDescent="0.2">
      <c r="A127" s="30">
        <v>3232</v>
      </c>
      <c r="B127" s="31" t="s">
        <v>74</v>
      </c>
      <c r="C127" s="33">
        <v>124351708</v>
      </c>
      <c r="D127" s="66">
        <v>25882</v>
      </c>
      <c r="E127" s="34">
        <f t="shared" si="10"/>
        <v>4804.5633258635344</v>
      </c>
      <c r="F127" s="35">
        <f t="shared" si="11"/>
        <v>1.0374487397883496</v>
      </c>
      <c r="G127" s="36">
        <f t="shared" si="12"/>
        <v>-104.05806179317423</v>
      </c>
      <c r="H127" s="36">
        <f t="shared" si="13"/>
        <v>0</v>
      </c>
      <c r="I127" s="59">
        <f t="shared" si="15"/>
        <v>-104.05806179317423</v>
      </c>
      <c r="J127" s="67">
        <f t="shared" si="16"/>
        <v>-48.099932626718619</v>
      </c>
      <c r="K127" s="34">
        <f t="shared" si="14"/>
        <v>-152.15799441989284</v>
      </c>
      <c r="L127" s="34">
        <f t="shared" si="17"/>
        <v>-2693230.7553309356</v>
      </c>
      <c r="M127" s="34">
        <f t="shared" si="18"/>
        <v>-3938153.2115756664</v>
      </c>
    </row>
    <row r="128" spans="1:13" s="31" customFormat="1" x14ac:dyDescent="0.2">
      <c r="A128" s="30">
        <v>3234</v>
      </c>
      <c r="B128" s="31" t="s">
        <v>119</v>
      </c>
      <c r="C128" s="33">
        <v>37602706</v>
      </c>
      <c r="D128" s="66">
        <v>9357</v>
      </c>
      <c r="E128" s="34">
        <f t="shared" si="10"/>
        <v>4018.6711552848137</v>
      </c>
      <c r="F128" s="35">
        <f t="shared" si="11"/>
        <v>0.86775114467342118</v>
      </c>
      <c r="G128" s="36">
        <f t="shared" si="12"/>
        <v>367.47724055405814</v>
      </c>
      <c r="H128" s="36">
        <f t="shared" si="13"/>
        <v>52.272060855912237</v>
      </c>
      <c r="I128" s="59">
        <f t="shared" si="15"/>
        <v>419.74930140997037</v>
      </c>
      <c r="J128" s="67">
        <f t="shared" si="16"/>
        <v>-48.099932626718619</v>
      </c>
      <c r="K128" s="34">
        <f t="shared" si="14"/>
        <v>371.64936878325176</v>
      </c>
      <c r="L128" s="34">
        <f t="shared" si="17"/>
        <v>3927594.2132930928</v>
      </c>
      <c r="M128" s="34">
        <f t="shared" si="18"/>
        <v>3477523.1437048865</v>
      </c>
    </row>
    <row r="129" spans="1:13" s="31" customFormat="1" x14ac:dyDescent="0.2">
      <c r="A129" s="30">
        <v>3236</v>
      </c>
      <c r="B129" s="31" t="s">
        <v>118</v>
      </c>
      <c r="C129" s="33">
        <v>26350223</v>
      </c>
      <c r="D129" s="66">
        <v>7037</v>
      </c>
      <c r="E129" s="34">
        <f t="shared" si="10"/>
        <v>3744.5250817109563</v>
      </c>
      <c r="F129" s="35">
        <f t="shared" si="11"/>
        <v>0.80855481833589604</v>
      </c>
      <c r="G129" s="36">
        <f t="shared" si="12"/>
        <v>531.96488469837254</v>
      </c>
      <c r="H129" s="36">
        <f t="shared" si="13"/>
        <v>148.22318660676231</v>
      </c>
      <c r="I129" s="59">
        <f t="shared" si="15"/>
        <v>680.18807130513483</v>
      </c>
      <c r="J129" s="67">
        <f t="shared" si="16"/>
        <v>-48.099932626718619</v>
      </c>
      <c r="K129" s="34">
        <f t="shared" si="14"/>
        <v>632.08813867841616</v>
      </c>
      <c r="L129" s="34">
        <f t="shared" si="17"/>
        <v>4786483.457774234</v>
      </c>
      <c r="M129" s="34">
        <f t="shared" si="18"/>
        <v>4448004.2318800148</v>
      </c>
    </row>
    <row r="130" spans="1:13" s="31" customFormat="1" x14ac:dyDescent="0.2">
      <c r="A130" s="30">
        <v>3238</v>
      </c>
      <c r="B130" s="31" t="s">
        <v>79</v>
      </c>
      <c r="C130" s="33">
        <v>60342412</v>
      </c>
      <c r="D130" s="66">
        <v>16126</v>
      </c>
      <c r="E130" s="34">
        <f t="shared" si="10"/>
        <v>3741.9330274091531</v>
      </c>
      <c r="F130" s="35">
        <f t="shared" si="11"/>
        <v>0.80799511638454646</v>
      </c>
      <c r="G130" s="36">
        <f t="shared" si="12"/>
        <v>533.52011727945455</v>
      </c>
      <c r="H130" s="36">
        <f t="shared" si="13"/>
        <v>149.13040561239347</v>
      </c>
      <c r="I130" s="59">
        <f t="shared" si="15"/>
        <v>682.65052289184803</v>
      </c>
      <c r="J130" s="67">
        <f t="shared" si="16"/>
        <v>-48.099932626718619</v>
      </c>
      <c r="K130" s="34">
        <f t="shared" si="14"/>
        <v>634.55059026512936</v>
      </c>
      <c r="L130" s="34">
        <f t="shared" si="17"/>
        <v>11008422.332153941</v>
      </c>
      <c r="M130" s="34">
        <f t="shared" si="18"/>
        <v>10232762.818615476</v>
      </c>
    </row>
    <row r="131" spans="1:13" s="31" customFormat="1" x14ac:dyDescent="0.2">
      <c r="A131" s="30">
        <v>3240</v>
      </c>
      <c r="B131" s="31" t="s">
        <v>78</v>
      </c>
      <c r="C131" s="33">
        <v>104892261</v>
      </c>
      <c r="D131" s="66">
        <v>27916</v>
      </c>
      <c r="E131" s="34">
        <f t="shared" si="10"/>
        <v>3757.4244519272102</v>
      </c>
      <c r="F131" s="35">
        <f t="shared" si="11"/>
        <v>0.81134017768434652</v>
      </c>
      <c r="G131" s="36">
        <f t="shared" si="12"/>
        <v>524.22526256862022</v>
      </c>
      <c r="H131" s="36">
        <f t="shared" si="13"/>
        <v>143.70840703107348</v>
      </c>
      <c r="I131" s="59">
        <f t="shared" si="15"/>
        <v>667.93366959969376</v>
      </c>
      <c r="J131" s="67">
        <f t="shared" si="16"/>
        <v>-48.099932626718619</v>
      </c>
      <c r="K131" s="34">
        <f t="shared" si="14"/>
        <v>619.83373697297509</v>
      </c>
      <c r="L131" s="34">
        <f t="shared" si="17"/>
        <v>18646036.320545051</v>
      </c>
      <c r="M131" s="34">
        <f t="shared" si="18"/>
        <v>17303278.601337574</v>
      </c>
    </row>
    <row r="132" spans="1:13" s="31" customFormat="1" x14ac:dyDescent="0.2">
      <c r="A132" s="30">
        <v>3242</v>
      </c>
      <c r="B132" s="31" t="s">
        <v>80</v>
      </c>
      <c r="C132" s="33">
        <v>10456344</v>
      </c>
      <c r="D132" s="66">
        <v>3041</v>
      </c>
      <c r="E132" s="34">
        <f t="shared" si="10"/>
        <v>3438.4557711279185</v>
      </c>
      <c r="F132" s="35">
        <f t="shared" si="11"/>
        <v>0.74246531154493478</v>
      </c>
      <c r="G132" s="36">
        <f t="shared" si="12"/>
        <v>715.6064710481952</v>
      </c>
      <c r="H132" s="36">
        <f t="shared" si="13"/>
        <v>255.34744531082555</v>
      </c>
      <c r="I132" s="59">
        <f t="shared" si="15"/>
        <v>970.9539163590207</v>
      </c>
      <c r="J132" s="67">
        <f t="shared" si="16"/>
        <v>-48.099932626718619</v>
      </c>
      <c r="K132" s="34">
        <f t="shared" si="14"/>
        <v>922.85398373230203</v>
      </c>
      <c r="L132" s="34">
        <f t="shared" si="17"/>
        <v>2952670.8596477821</v>
      </c>
      <c r="M132" s="34">
        <f t="shared" si="18"/>
        <v>2806398.9645299306</v>
      </c>
    </row>
    <row r="133" spans="1:13" s="31" customFormat="1" x14ac:dyDescent="0.2">
      <c r="A133" s="30">
        <v>3301</v>
      </c>
      <c r="B133" s="31" t="s">
        <v>129</v>
      </c>
      <c r="C133" s="33">
        <v>445655093</v>
      </c>
      <c r="D133" s="66">
        <v>104487</v>
      </c>
      <c r="E133" s="34">
        <f t="shared" si="10"/>
        <v>4265.1726339161805</v>
      </c>
      <c r="F133" s="35">
        <f t="shared" si="11"/>
        <v>0.92097817718758057</v>
      </c>
      <c r="G133" s="36">
        <f t="shared" si="12"/>
        <v>219.57635337523806</v>
      </c>
      <c r="H133" s="36">
        <f t="shared" si="13"/>
        <v>0</v>
      </c>
      <c r="I133" s="59">
        <f t="shared" si="15"/>
        <v>219.57635337523806</v>
      </c>
      <c r="J133" s="67">
        <f t="shared" si="16"/>
        <v>-48.099932626718619</v>
      </c>
      <c r="K133" s="34">
        <f t="shared" si="14"/>
        <v>171.47642074851944</v>
      </c>
      <c r="L133" s="34">
        <f t="shared" si="17"/>
        <v>22942874.4351185</v>
      </c>
      <c r="M133" s="34">
        <f t="shared" si="18"/>
        <v>17917056.774750553</v>
      </c>
    </row>
    <row r="134" spans="1:13" s="31" customFormat="1" x14ac:dyDescent="0.2">
      <c r="A134" s="30">
        <v>3303</v>
      </c>
      <c r="B134" s="31" t="s">
        <v>130</v>
      </c>
      <c r="C134" s="33">
        <v>136167255</v>
      </c>
      <c r="D134" s="66">
        <v>28848</v>
      </c>
      <c r="E134" s="34">
        <f t="shared" si="10"/>
        <v>4720.1627495840266</v>
      </c>
      <c r="F134" s="35">
        <f t="shared" si="11"/>
        <v>1.0192241342290405</v>
      </c>
      <c r="G134" s="36">
        <f t="shared" si="12"/>
        <v>-53.417716025469595</v>
      </c>
      <c r="H134" s="36">
        <f t="shared" si="13"/>
        <v>0</v>
      </c>
      <c r="I134" s="59">
        <f t="shared" si="15"/>
        <v>-53.417716025469595</v>
      </c>
      <c r="J134" s="67">
        <f t="shared" si="16"/>
        <v>-48.099932626718619</v>
      </c>
      <c r="K134" s="34">
        <f t="shared" si="14"/>
        <v>-101.51764865218821</v>
      </c>
      <c r="L134" s="34">
        <f t="shared" si="17"/>
        <v>-1540994.271902747</v>
      </c>
      <c r="M134" s="34">
        <f t="shared" si="18"/>
        <v>-2928581.1283183256</v>
      </c>
    </row>
    <row r="135" spans="1:13" s="31" customFormat="1" x14ac:dyDescent="0.2">
      <c r="A135" s="30">
        <v>3305</v>
      </c>
      <c r="B135" s="31" t="s">
        <v>131</v>
      </c>
      <c r="C135" s="33">
        <v>124612884</v>
      </c>
      <c r="D135" s="66">
        <v>31581</v>
      </c>
      <c r="E135" s="34">
        <f t="shared" si="10"/>
        <v>3945.818181818182</v>
      </c>
      <c r="F135" s="35">
        <f t="shared" si="11"/>
        <v>0.85202001150135354</v>
      </c>
      <c r="G135" s="36">
        <f t="shared" si="12"/>
        <v>411.1890246340372</v>
      </c>
      <c r="H135" s="36">
        <f t="shared" si="13"/>
        <v>77.770601569233349</v>
      </c>
      <c r="I135" s="59">
        <f t="shared" si="15"/>
        <v>488.95962620327055</v>
      </c>
      <c r="J135" s="67">
        <f t="shared" si="16"/>
        <v>-48.099932626718619</v>
      </c>
      <c r="K135" s="34">
        <f t="shared" si="14"/>
        <v>440.85969357655193</v>
      </c>
      <c r="L135" s="34">
        <f t="shared" si="17"/>
        <v>15441833.955125486</v>
      </c>
      <c r="M135" s="34">
        <f t="shared" si="18"/>
        <v>13922789.982841088</v>
      </c>
    </row>
    <row r="136" spans="1:13" s="31" customFormat="1" x14ac:dyDescent="0.2">
      <c r="A136" s="30">
        <v>3310</v>
      </c>
      <c r="B136" s="31" t="s">
        <v>132</v>
      </c>
      <c r="C136" s="33">
        <v>33324764</v>
      </c>
      <c r="D136" s="66">
        <v>6989</v>
      </c>
      <c r="E136" s="34">
        <f t="shared" ref="E136:E199" si="19">(C136)/D136</f>
        <v>4768.173415367005</v>
      </c>
      <c r="F136" s="35">
        <f t="shared" ref="F136:F199" si="20">IF(ISNUMBER(C136),E136/E$366,"")</f>
        <v>1.0295910711044116</v>
      </c>
      <c r="G136" s="36">
        <f t="shared" ref="G136:G199" si="21">(E$366-E136)*0.6</f>
        <v>-82.224115495256584</v>
      </c>
      <c r="H136" s="36">
        <f t="shared" ref="H136:H199" si="22">IF(E136&gt;=E$366*0.9,0,IF(E136&lt;0.9*E$366,(E$366*0.9-E136)*0.35))</f>
        <v>0</v>
      </c>
      <c r="I136" s="59">
        <f t="shared" si="15"/>
        <v>-82.224115495256584</v>
      </c>
      <c r="J136" s="67">
        <f t="shared" si="16"/>
        <v>-48.099932626718619</v>
      </c>
      <c r="K136" s="34">
        <f t="shared" ref="K136:K199" si="23">I136+J136</f>
        <v>-130.32404812197521</v>
      </c>
      <c r="L136" s="34">
        <f t="shared" si="17"/>
        <v>-574664.34319634829</v>
      </c>
      <c r="M136" s="34">
        <f t="shared" si="18"/>
        <v>-910834.77232448477</v>
      </c>
    </row>
    <row r="137" spans="1:13" s="31" customFormat="1" x14ac:dyDescent="0.2">
      <c r="A137" s="30">
        <v>3312</v>
      </c>
      <c r="B137" s="31" t="s">
        <v>142</v>
      </c>
      <c r="C137" s="33">
        <v>138837823</v>
      </c>
      <c r="D137" s="66">
        <v>28470</v>
      </c>
      <c r="E137" s="34">
        <f t="shared" si="19"/>
        <v>4876.6358623112046</v>
      </c>
      <c r="F137" s="35">
        <f t="shared" si="20"/>
        <v>1.0530113532954881</v>
      </c>
      <c r="G137" s="36">
        <f t="shared" si="21"/>
        <v>-147.30158366177639</v>
      </c>
      <c r="H137" s="36">
        <f t="shared" si="22"/>
        <v>0</v>
      </c>
      <c r="I137" s="59">
        <f t="shared" ref="I137:I200" si="24">G137+H137</f>
        <v>-147.30158366177639</v>
      </c>
      <c r="J137" s="67">
        <f t="shared" ref="J137:J200" si="25">I$368</f>
        <v>-48.099932626718619</v>
      </c>
      <c r="K137" s="34">
        <f t="shared" si="23"/>
        <v>-195.401516288495</v>
      </c>
      <c r="L137" s="34">
        <f t="shared" ref="L137:L200" si="26">(I137*D137)</f>
        <v>-4193676.086850774</v>
      </c>
      <c r="M137" s="34">
        <f t="shared" ref="M137:M200" si="27">(K137*D137)</f>
        <v>-5563081.1687334524</v>
      </c>
    </row>
    <row r="138" spans="1:13" s="31" customFormat="1" x14ac:dyDescent="0.2">
      <c r="A138" s="30">
        <v>3314</v>
      </c>
      <c r="B138" s="31" t="s">
        <v>141</v>
      </c>
      <c r="C138" s="33">
        <v>89998229</v>
      </c>
      <c r="D138" s="66">
        <v>20779</v>
      </c>
      <c r="E138" s="34">
        <f t="shared" si="19"/>
        <v>4331.2107897396409</v>
      </c>
      <c r="F138" s="35">
        <f t="shared" si="20"/>
        <v>0.93523778766418553</v>
      </c>
      <c r="G138" s="36">
        <f t="shared" si="21"/>
        <v>179.95345988116188</v>
      </c>
      <c r="H138" s="36">
        <f t="shared" si="22"/>
        <v>0</v>
      </c>
      <c r="I138" s="59">
        <f t="shared" si="24"/>
        <v>179.95345988116188</v>
      </c>
      <c r="J138" s="67">
        <f t="shared" si="25"/>
        <v>-48.099932626718619</v>
      </c>
      <c r="K138" s="34">
        <f t="shared" si="23"/>
        <v>131.85352725444326</v>
      </c>
      <c r="L138" s="34">
        <f t="shared" si="26"/>
        <v>3739252.9428706625</v>
      </c>
      <c r="M138" s="34">
        <f t="shared" si="27"/>
        <v>2739784.4428200764</v>
      </c>
    </row>
    <row r="139" spans="1:13" s="31" customFormat="1" x14ac:dyDescent="0.2">
      <c r="A139" s="30">
        <v>3316</v>
      </c>
      <c r="B139" s="31" t="s">
        <v>140</v>
      </c>
      <c r="C139" s="33">
        <v>54681712</v>
      </c>
      <c r="D139" s="66">
        <v>14665</v>
      </c>
      <c r="E139" s="34">
        <f t="shared" si="19"/>
        <v>3728.7222638936241</v>
      </c>
      <c r="F139" s="35">
        <f t="shared" si="20"/>
        <v>0.80514251792111291</v>
      </c>
      <c r="G139" s="36">
        <f t="shared" si="21"/>
        <v>541.44657538877186</v>
      </c>
      <c r="H139" s="36">
        <f t="shared" si="22"/>
        <v>153.75417284282858</v>
      </c>
      <c r="I139" s="59">
        <f t="shared" si="24"/>
        <v>695.20074823160041</v>
      </c>
      <c r="J139" s="67">
        <f t="shared" si="25"/>
        <v>-48.099932626718619</v>
      </c>
      <c r="K139" s="34">
        <f t="shared" si="23"/>
        <v>647.10081560488175</v>
      </c>
      <c r="L139" s="34">
        <f t="shared" si="26"/>
        <v>10195118.972816421</v>
      </c>
      <c r="M139" s="34">
        <f t="shared" si="27"/>
        <v>9489733.4608455915</v>
      </c>
    </row>
    <row r="140" spans="1:13" s="31" customFormat="1" x14ac:dyDescent="0.2">
      <c r="A140" s="30">
        <v>3318</v>
      </c>
      <c r="B140" s="31" t="s">
        <v>139</v>
      </c>
      <c r="C140" s="33">
        <v>10197221</v>
      </c>
      <c r="D140" s="66">
        <v>2241</v>
      </c>
      <c r="E140" s="34">
        <f t="shared" si="19"/>
        <v>4550.2994199018294</v>
      </c>
      <c r="F140" s="35">
        <f t="shared" si="20"/>
        <v>0.98254556734109644</v>
      </c>
      <c r="G140" s="36">
        <f t="shared" si="21"/>
        <v>48.500281783848727</v>
      </c>
      <c r="H140" s="36">
        <f t="shared" si="22"/>
        <v>0</v>
      </c>
      <c r="I140" s="59">
        <f t="shared" si="24"/>
        <v>48.500281783848727</v>
      </c>
      <c r="J140" s="67">
        <f t="shared" si="25"/>
        <v>-48.099932626718619</v>
      </c>
      <c r="K140" s="34">
        <f t="shared" si="23"/>
        <v>0.40034915713010832</v>
      </c>
      <c r="L140" s="34">
        <f t="shared" si="26"/>
        <v>108689.131477605</v>
      </c>
      <c r="M140" s="34">
        <f t="shared" si="27"/>
        <v>897.18246112857275</v>
      </c>
    </row>
    <row r="141" spans="1:13" s="31" customFormat="1" x14ac:dyDescent="0.2">
      <c r="A141" s="30">
        <v>3320</v>
      </c>
      <c r="B141" s="31" t="s">
        <v>133</v>
      </c>
      <c r="C141" s="33">
        <v>5562930</v>
      </c>
      <c r="D141" s="66">
        <v>1115</v>
      </c>
      <c r="E141" s="34">
        <f t="shared" si="19"/>
        <v>4989.1748878923763</v>
      </c>
      <c r="F141" s="35">
        <f t="shared" si="20"/>
        <v>1.077311890586296</v>
      </c>
      <c r="G141" s="36">
        <f t="shared" si="21"/>
        <v>-214.82499901047939</v>
      </c>
      <c r="H141" s="36">
        <f t="shared" si="22"/>
        <v>0</v>
      </c>
      <c r="I141" s="59">
        <f t="shared" si="24"/>
        <v>-214.82499901047939</v>
      </c>
      <c r="J141" s="67">
        <f t="shared" si="25"/>
        <v>-48.099932626718619</v>
      </c>
      <c r="K141" s="34">
        <f t="shared" si="23"/>
        <v>-262.92493163719803</v>
      </c>
      <c r="L141" s="34">
        <f t="shared" si="26"/>
        <v>-239529.87389668453</v>
      </c>
      <c r="M141" s="34">
        <f t="shared" si="27"/>
        <v>-293161.29877547582</v>
      </c>
    </row>
    <row r="142" spans="1:13" s="31" customFormat="1" x14ac:dyDescent="0.2">
      <c r="A142" s="30">
        <v>3322</v>
      </c>
      <c r="B142" s="31" t="s">
        <v>385</v>
      </c>
      <c r="C142" s="33">
        <v>16028166</v>
      </c>
      <c r="D142" s="66">
        <v>3301</v>
      </c>
      <c r="E142" s="34">
        <f t="shared" si="19"/>
        <v>4855.5486216298095</v>
      </c>
      <c r="F142" s="35">
        <f t="shared" si="20"/>
        <v>1.0484579881326728</v>
      </c>
      <c r="G142" s="36">
        <f t="shared" si="21"/>
        <v>-134.64923925293934</v>
      </c>
      <c r="H142" s="36">
        <f t="shared" si="22"/>
        <v>0</v>
      </c>
      <c r="I142" s="59">
        <f t="shared" si="24"/>
        <v>-134.64923925293934</v>
      </c>
      <c r="J142" s="67">
        <f t="shared" si="25"/>
        <v>-48.099932626718619</v>
      </c>
      <c r="K142" s="34">
        <f t="shared" si="23"/>
        <v>-182.74917187965795</v>
      </c>
      <c r="L142" s="34">
        <f t="shared" si="26"/>
        <v>-444477.13877395279</v>
      </c>
      <c r="M142" s="34">
        <f t="shared" si="27"/>
        <v>-603255.01637475088</v>
      </c>
    </row>
    <row r="143" spans="1:13" s="31" customFormat="1" x14ac:dyDescent="0.2">
      <c r="A143" s="30">
        <v>3324</v>
      </c>
      <c r="B143" s="31" t="s">
        <v>134</v>
      </c>
      <c r="C143" s="33">
        <v>21109543</v>
      </c>
      <c r="D143" s="66">
        <v>4986</v>
      </c>
      <c r="E143" s="34">
        <f t="shared" si="19"/>
        <v>4233.7631367829927</v>
      </c>
      <c r="F143" s="35">
        <f t="shared" si="20"/>
        <v>0.9141959285193616</v>
      </c>
      <c r="G143" s="36">
        <f t="shared" si="21"/>
        <v>238.42205165515077</v>
      </c>
      <c r="H143" s="36">
        <f t="shared" si="22"/>
        <v>0</v>
      </c>
      <c r="I143" s="59">
        <f t="shared" si="24"/>
        <v>238.42205165515077</v>
      </c>
      <c r="J143" s="67">
        <f t="shared" si="25"/>
        <v>-48.099932626718619</v>
      </c>
      <c r="K143" s="34">
        <f t="shared" si="23"/>
        <v>190.32211902843216</v>
      </c>
      <c r="L143" s="34">
        <f t="shared" si="26"/>
        <v>1188772.3495525818</v>
      </c>
      <c r="M143" s="34">
        <f t="shared" si="27"/>
        <v>948946.08547576272</v>
      </c>
    </row>
    <row r="144" spans="1:13" s="31" customFormat="1" x14ac:dyDescent="0.2">
      <c r="A144" s="30">
        <v>3326</v>
      </c>
      <c r="B144" s="31" t="s">
        <v>135</v>
      </c>
      <c r="C144" s="33">
        <v>13320131</v>
      </c>
      <c r="D144" s="66">
        <v>2666</v>
      </c>
      <c r="E144" s="34">
        <f t="shared" si="19"/>
        <v>4996.2981995498876</v>
      </c>
      <c r="F144" s="35">
        <f t="shared" si="20"/>
        <v>1.0788500263545193</v>
      </c>
      <c r="G144" s="36">
        <f t="shared" si="21"/>
        <v>-219.09898600498619</v>
      </c>
      <c r="H144" s="36">
        <f t="shared" si="22"/>
        <v>0</v>
      </c>
      <c r="I144" s="59">
        <f t="shared" si="24"/>
        <v>-219.09898600498619</v>
      </c>
      <c r="J144" s="67">
        <f t="shared" si="25"/>
        <v>-48.099932626718619</v>
      </c>
      <c r="K144" s="34">
        <f t="shared" si="23"/>
        <v>-267.19891863170483</v>
      </c>
      <c r="L144" s="34">
        <f t="shared" si="26"/>
        <v>-584117.89668929321</v>
      </c>
      <c r="M144" s="34">
        <f t="shared" si="27"/>
        <v>-712352.31707212504</v>
      </c>
    </row>
    <row r="145" spans="1:13" s="31" customFormat="1" x14ac:dyDescent="0.2">
      <c r="A145" s="30">
        <v>3328</v>
      </c>
      <c r="B145" s="31" t="s">
        <v>136</v>
      </c>
      <c r="C145" s="33">
        <v>20953474</v>
      </c>
      <c r="D145" s="66">
        <v>5007</v>
      </c>
      <c r="E145" s="34">
        <f t="shared" si="19"/>
        <v>4184.8360295586181</v>
      </c>
      <c r="F145" s="35">
        <f t="shared" si="20"/>
        <v>0.90363110456165185</v>
      </c>
      <c r="G145" s="36">
        <f t="shared" si="21"/>
        <v>267.77831598977554</v>
      </c>
      <c r="H145" s="36">
        <f t="shared" si="22"/>
        <v>0</v>
      </c>
      <c r="I145" s="59">
        <f t="shared" si="24"/>
        <v>267.77831598977554</v>
      </c>
      <c r="J145" s="67">
        <f t="shared" si="25"/>
        <v>-48.099932626718619</v>
      </c>
      <c r="K145" s="34">
        <f t="shared" si="23"/>
        <v>219.67838336305692</v>
      </c>
      <c r="L145" s="34">
        <f t="shared" si="26"/>
        <v>1340766.028160806</v>
      </c>
      <c r="M145" s="34">
        <f t="shared" si="27"/>
        <v>1099929.665498826</v>
      </c>
    </row>
    <row r="146" spans="1:13" s="31" customFormat="1" x14ac:dyDescent="0.2">
      <c r="A146" s="30">
        <v>3330</v>
      </c>
      <c r="B146" s="31" t="s">
        <v>137</v>
      </c>
      <c r="C146" s="33">
        <v>24457749</v>
      </c>
      <c r="D146" s="66">
        <v>4496</v>
      </c>
      <c r="E146" s="34">
        <f t="shared" si="19"/>
        <v>5439.8907918149462</v>
      </c>
      <c r="F146" s="35">
        <f t="shared" si="20"/>
        <v>1.1746349176364173</v>
      </c>
      <c r="G146" s="36">
        <f t="shared" si="21"/>
        <v>-485.25454136402129</v>
      </c>
      <c r="H146" s="36">
        <f t="shared" si="22"/>
        <v>0</v>
      </c>
      <c r="I146" s="59">
        <f t="shared" si="24"/>
        <v>-485.25454136402129</v>
      </c>
      <c r="J146" s="67">
        <f t="shared" si="25"/>
        <v>-48.099932626718619</v>
      </c>
      <c r="K146" s="34">
        <f t="shared" si="23"/>
        <v>-533.35447399073996</v>
      </c>
      <c r="L146" s="34">
        <f t="shared" si="26"/>
        <v>-2181704.4179726397</v>
      </c>
      <c r="M146" s="34">
        <f t="shared" si="27"/>
        <v>-2397961.7150623668</v>
      </c>
    </row>
    <row r="147" spans="1:13" s="31" customFormat="1" x14ac:dyDescent="0.2">
      <c r="A147" s="30">
        <v>3332</v>
      </c>
      <c r="B147" s="31" t="s">
        <v>138</v>
      </c>
      <c r="C147" s="33">
        <v>15450678</v>
      </c>
      <c r="D147" s="66">
        <v>3526</v>
      </c>
      <c r="E147" s="34">
        <f t="shared" si="19"/>
        <v>4381.9279636982419</v>
      </c>
      <c r="F147" s="35">
        <f t="shared" si="20"/>
        <v>0.94618914050113045</v>
      </c>
      <c r="G147" s="36">
        <f t="shared" si="21"/>
        <v>149.52315550600125</v>
      </c>
      <c r="H147" s="36">
        <f t="shared" si="22"/>
        <v>0</v>
      </c>
      <c r="I147" s="59">
        <f t="shared" si="24"/>
        <v>149.52315550600125</v>
      </c>
      <c r="J147" s="67">
        <f t="shared" si="25"/>
        <v>-48.099932626718619</v>
      </c>
      <c r="K147" s="34">
        <f t="shared" si="23"/>
        <v>101.42322287928263</v>
      </c>
      <c r="L147" s="34">
        <f t="shared" si="26"/>
        <v>527218.64631416043</v>
      </c>
      <c r="M147" s="34">
        <f t="shared" si="27"/>
        <v>357618.28387235058</v>
      </c>
    </row>
    <row r="148" spans="1:13" s="31" customFormat="1" x14ac:dyDescent="0.2">
      <c r="A148" s="30">
        <v>3334</v>
      </c>
      <c r="B148" s="31" t="s">
        <v>143</v>
      </c>
      <c r="C148" s="33">
        <v>11362859</v>
      </c>
      <c r="D148" s="66">
        <v>2781</v>
      </c>
      <c r="E148" s="34">
        <f t="shared" si="19"/>
        <v>4085.8896080546565</v>
      </c>
      <c r="F148" s="35">
        <f t="shared" si="20"/>
        <v>0.88226561651755331</v>
      </c>
      <c r="G148" s="36">
        <f t="shared" si="21"/>
        <v>327.1461688921525</v>
      </c>
      <c r="H148" s="36">
        <f t="shared" si="22"/>
        <v>28.745602386467269</v>
      </c>
      <c r="I148" s="59">
        <f t="shared" si="24"/>
        <v>355.89177127861979</v>
      </c>
      <c r="J148" s="67">
        <f t="shared" si="25"/>
        <v>-48.099932626718619</v>
      </c>
      <c r="K148" s="34">
        <f t="shared" si="23"/>
        <v>307.79183865190117</v>
      </c>
      <c r="L148" s="34">
        <f t="shared" si="26"/>
        <v>989735.01592584164</v>
      </c>
      <c r="M148" s="34">
        <f t="shared" si="27"/>
        <v>855969.10329093714</v>
      </c>
    </row>
    <row r="149" spans="1:13" s="31" customFormat="1" x14ac:dyDescent="0.2">
      <c r="A149" s="30">
        <v>3336</v>
      </c>
      <c r="B149" s="31" t="s">
        <v>144</v>
      </c>
      <c r="C149" s="33">
        <v>4929879</v>
      </c>
      <c r="D149" s="66">
        <v>1395</v>
      </c>
      <c r="E149" s="34">
        <f t="shared" si="19"/>
        <v>3533.9634408602151</v>
      </c>
      <c r="F149" s="35">
        <f t="shared" si="20"/>
        <v>0.76308827036213056</v>
      </c>
      <c r="G149" s="36">
        <f t="shared" si="21"/>
        <v>658.30186920881727</v>
      </c>
      <c r="H149" s="36">
        <f t="shared" si="22"/>
        <v>221.91976090452175</v>
      </c>
      <c r="I149" s="59">
        <f t="shared" si="24"/>
        <v>880.22163011333896</v>
      </c>
      <c r="J149" s="67">
        <f t="shared" si="25"/>
        <v>-48.099932626718619</v>
      </c>
      <c r="K149" s="34">
        <f t="shared" si="23"/>
        <v>832.12169748662029</v>
      </c>
      <c r="L149" s="34">
        <f t="shared" si="26"/>
        <v>1227909.1740081077</v>
      </c>
      <c r="M149" s="34">
        <f t="shared" si="27"/>
        <v>1160809.7679938353</v>
      </c>
    </row>
    <row r="150" spans="1:13" s="31" customFormat="1" x14ac:dyDescent="0.2">
      <c r="A150" s="30">
        <v>3338</v>
      </c>
      <c r="B150" s="31" t="s">
        <v>145</v>
      </c>
      <c r="C150" s="33">
        <v>9710606</v>
      </c>
      <c r="D150" s="66">
        <v>2486</v>
      </c>
      <c r="E150" s="34">
        <f t="shared" si="19"/>
        <v>3906.1166532582461</v>
      </c>
      <c r="F150" s="35">
        <f t="shared" si="20"/>
        <v>0.84344726555575322</v>
      </c>
      <c r="G150" s="36">
        <f t="shared" si="21"/>
        <v>435.00994176999876</v>
      </c>
      <c r="H150" s="36">
        <f t="shared" si="22"/>
        <v>91.66613656521092</v>
      </c>
      <c r="I150" s="59">
        <f t="shared" si="24"/>
        <v>526.6760783352097</v>
      </c>
      <c r="J150" s="67">
        <f t="shared" si="25"/>
        <v>-48.099932626718619</v>
      </c>
      <c r="K150" s="34">
        <f t="shared" si="23"/>
        <v>478.57614570849108</v>
      </c>
      <c r="L150" s="34">
        <f t="shared" si="26"/>
        <v>1309316.7307413314</v>
      </c>
      <c r="M150" s="34">
        <f t="shared" si="27"/>
        <v>1189740.2982313088</v>
      </c>
    </row>
    <row r="151" spans="1:13" s="31" customFormat="1" x14ac:dyDescent="0.2">
      <c r="A151" s="30">
        <v>3401</v>
      </c>
      <c r="B151" s="31" t="s">
        <v>82</v>
      </c>
      <c r="C151" s="33">
        <v>66401722</v>
      </c>
      <c r="D151" s="66">
        <v>18058</v>
      </c>
      <c r="E151" s="34">
        <f t="shared" si="19"/>
        <v>3677.1360062022372</v>
      </c>
      <c r="F151" s="35">
        <f t="shared" si="20"/>
        <v>0.79400350394574659</v>
      </c>
      <c r="G151" s="36">
        <f t="shared" si="21"/>
        <v>572.39833000360397</v>
      </c>
      <c r="H151" s="36">
        <f t="shared" si="22"/>
        <v>171.809363034814</v>
      </c>
      <c r="I151" s="59">
        <f t="shared" si="24"/>
        <v>744.20769303841803</v>
      </c>
      <c r="J151" s="67">
        <f t="shared" si="25"/>
        <v>-48.099932626718619</v>
      </c>
      <c r="K151" s="34">
        <f t="shared" si="23"/>
        <v>696.10776041169936</v>
      </c>
      <c r="L151" s="34">
        <f t="shared" si="26"/>
        <v>13438902.520887753</v>
      </c>
      <c r="M151" s="34">
        <f t="shared" si="27"/>
        <v>12570313.937514467</v>
      </c>
    </row>
    <row r="152" spans="1:13" s="31" customFormat="1" x14ac:dyDescent="0.2">
      <c r="A152" s="30">
        <v>3403</v>
      </c>
      <c r="B152" s="31" t="s">
        <v>83</v>
      </c>
      <c r="C152" s="33">
        <v>140994036</v>
      </c>
      <c r="D152" s="66">
        <v>32879</v>
      </c>
      <c r="E152" s="34">
        <f t="shared" si="19"/>
        <v>4288.270202865051</v>
      </c>
      <c r="F152" s="35">
        <f t="shared" si="20"/>
        <v>0.92596563227412032</v>
      </c>
      <c r="G152" s="36">
        <f t="shared" si="21"/>
        <v>205.71781200591576</v>
      </c>
      <c r="H152" s="36">
        <f t="shared" si="22"/>
        <v>0</v>
      </c>
      <c r="I152" s="59">
        <f t="shared" si="24"/>
        <v>205.71781200591576</v>
      </c>
      <c r="J152" s="67">
        <f t="shared" si="25"/>
        <v>-48.099932626718619</v>
      </c>
      <c r="K152" s="34">
        <f t="shared" si="23"/>
        <v>157.61787937919715</v>
      </c>
      <c r="L152" s="34">
        <f t="shared" si="26"/>
        <v>6763795.9409425044</v>
      </c>
      <c r="M152" s="34">
        <f t="shared" si="27"/>
        <v>5182318.256108623</v>
      </c>
    </row>
    <row r="153" spans="1:13" s="31" customFormat="1" x14ac:dyDescent="0.2">
      <c r="A153" s="30">
        <v>3405</v>
      </c>
      <c r="B153" s="31" t="s">
        <v>103</v>
      </c>
      <c r="C153" s="33">
        <v>123410782</v>
      </c>
      <c r="D153" s="66">
        <v>28768</v>
      </c>
      <c r="E153" s="34">
        <f t="shared" si="19"/>
        <v>4289.863111790879</v>
      </c>
      <c r="F153" s="35">
        <f t="shared" si="20"/>
        <v>0.9263095888931957</v>
      </c>
      <c r="G153" s="36">
        <f t="shared" si="21"/>
        <v>204.762066650419</v>
      </c>
      <c r="H153" s="36">
        <f t="shared" si="22"/>
        <v>0</v>
      </c>
      <c r="I153" s="59">
        <f t="shared" si="24"/>
        <v>204.762066650419</v>
      </c>
      <c r="J153" s="67">
        <f t="shared" si="25"/>
        <v>-48.099932626718619</v>
      </c>
      <c r="K153" s="34">
        <f t="shared" si="23"/>
        <v>156.66213402370039</v>
      </c>
      <c r="L153" s="34">
        <f t="shared" si="26"/>
        <v>5890595.1333992537</v>
      </c>
      <c r="M153" s="34">
        <f t="shared" si="27"/>
        <v>4506856.2715938129</v>
      </c>
    </row>
    <row r="154" spans="1:13" s="31" customFormat="1" x14ac:dyDescent="0.2">
      <c r="A154" s="30">
        <v>3407</v>
      </c>
      <c r="B154" s="31" t="s">
        <v>104</v>
      </c>
      <c r="C154" s="33">
        <v>119509086</v>
      </c>
      <c r="D154" s="66">
        <v>30903</v>
      </c>
      <c r="E154" s="34">
        <f t="shared" si="19"/>
        <v>3867.2325016988643</v>
      </c>
      <c r="F154" s="35">
        <f t="shared" si="20"/>
        <v>0.83505101572054696</v>
      </c>
      <c r="G154" s="36">
        <f t="shared" si="21"/>
        <v>458.34043270562779</v>
      </c>
      <c r="H154" s="36">
        <f t="shared" si="22"/>
        <v>105.27558961099453</v>
      </c>
      <c r="I154" s="59">
        <f t="shared" si="24"/>
        <v>563.61602231662232</v>
      </c>
      <c r="J154" s="67">
        <f t="shared" si="25"/>
        <v>-48.099932626718619</v>
      </c>
      <c r="K154" s="34">
        <f t="shared" si="23"/>
        <v>515.51608968990365</v>
      </c>
      <c r="L154" s="34">
        <f t="shared" si="26"/>
        <v>17417425.93765058</v>
      </c>
      <c r="M154" s="34">
        <f t="shared" si="27"/>
        <v>15930993.719687093</v>
      </c>
    </row>
    <row r="155" spans="1:13" s="31" customFormat="1" x14ac:dyDescent="0.2">
      <c r="A155" s="30">
        <v>3411</v>
      </c>
      <c r="B155" s="31" t="s">
        <v>84</v>
      </c>
      <c r="C155" s="33">
        <v>131435074</v>
      </c>
      <c r="D155" s="66">
        <v>35612</v>
      </c>
      <c r="E155" s="34">
        <f t="shared" si="19"/>
        <v>3690.7523868358981</v>
      </c>
      <c r="F155" s="35">
        <f t="shared" si="20"/>
        <v>0.79694368726122633</v>
      </c>
      <c r="G155" s="36">
        <f t="shared" si="21"/>
        <v>564.22850162340751</v>
      </c>
      <c r="H155" s="36">
        <f t="shared" si="22"/>
        <v>167.04362981303271</v>
      </c>
      <c r="I155" s="59">
        <f t="shared" si="24"/>
        <v>731.27213143644019</v>
      </c>
      <c r="J155" s="67">
        <f t="shared" si="25"/>
        <v>-48.099932626718619</v>
      </c>
      <c r="K155" s="34">
        <f t="shared" si="23"/>
        <v>683.17219880972152</v>
      </c>
      <c r="L155" s="34">
        <f t="shared" si="26"/>
        <v>26042063.144714508</v>
      </c>
      <c r="M155" s="34">
        <f t="shared" si="27"/>
        <v>24329128.344011802</v>
      </c>
    </row>
    <row r="156" spans="1:13" s="31" customFormat="1" x14ac:dyDescent="0.2">
      <c r="A156" s="30">
        <v>3412</v>
      </c>
      <c r="B156" s="31" t="s">
        <v>85</v>
      </c>
      <c r="C156" s="33">
        <v>26211286</v>
      </c>
      <c r="D156" s="66">
        <v>7929</v>
      </c>
      <c r="E156" s="34">
        <f t="shared" si="19"/>
        <v>3305.7492748139739</v>
      </c>
      <c r="F156" s="35">
        <f t="shared" si="20"/>
        <v>0.7138100148977865</v>
      </c>
      <c r="G156" s="36">
        <f t="shared" si="21"/>
        <v>795.23036883656198</v>
      </c>
      <c r="H156" s="36">
        <f t="shared" si="22"/>
        <v>301.79471902070617</v>
      </c>
      <c r="I156" s="59">
        <f t="shared" si="24"/>
        <v>1097.0250878572681</v>
      </c>
      <c r="J156" s="67">
        <f t="shared" si="25"/>
        <v>-48.099932626718619</v>
      </c>
      <c r="K156" s="34">
        <f t="shared" si="23"/>
        <v>1048.9251552305495</v>
      </c>
      <c r="L156" s="34">
        <f t="shared" si="26"/>
        <v>8698311.9216202796</v>
      </c>
      <c r="M156" s="34">
        <f t="shared" si="27"/>
        <v>8316927.5558230272</v>
      </c>
    </row>
    <row r="157" spans="1:13" s="31" customFormat="1" x14ac:dyDescent="0.2">
      <c r="A157" s="30">
        <v>3413</v>
      </c>
      <c r="B157" s="31" t="s">
        <v>86</v>
      </c>
      <c r="C157" s="33">
        <v>76737960</v>
      </c>
      <c r="D157" s="66">
        <v>21605</v>
      </c>
      <c r="E157" s="34">
        <f t="shared" si="19"/>
        <v>3551.8611432538764</v>
      </c>
      <c r="F157" s="35">
        <f t="shared" si="20"/>
        <v>0.76695291893351225</v>
      </c>
      <c r="G157" s="36">
        <f t="shared" si="21"/>
        <v>647.56324777262046</v>
      </c>
      <c r="H157" s="36">
        <f t="shared" si="22"/>
        <v>215.65556506674028</v>
      </c>
      <c r="I157" s="59">
        <f t="shared" si="24"/>
        <v>863.21881283936068</v>
      </c>
      <c r="J157" s="67">
        <f t="shared" si="25"/>
        <v>-48.099932626718619</v>
      </c>
      <c r="K157" s="34">
        <f t="shared" si="23"/>
        <v>815.11888021264201</v>
      </c>
      <c r="L157" s="34">
        <f t="shared" si="26"/>
        <v>18649842.451394387</v>
      </c>
      <c r="M157" s="34">
        <f t="shared" si="27"/>
        <v>17610643.40699413</v>
      </c>
    </row>
    <row r="158" spans="1:13" s="31" customFormat="1" x14ac:dyDescent="0.2">
      <c r="A158" s="30">
        <v>3414</v>
      </c>
      <c r="B158" s="31" t="s">
        <v>87</v>
      </c>
      <c r="C158" s="33">
        <v>16185719</v>
      </c>
      <c r="D158" s="66">
        <v>4992</v>
      </c>
      <c r="E158" s="34">
        <f t="shared" si="19"/>
        <v>3242.3315304487178</v>
      </c>
      <c r="F158" s="35">
        <f t="shared" si="20"/>
        <v>0.70011622952965846</v>
      </c>
      <c r="G158" s="36">
        <f t="shared" si="21"/>
        <v>833.28101545571565</v>
      </c>
      <c r="H158" s="36">
        <f t="shared" si="22"/>
        <v>323.99092954854581</v>
      </c>
      <c r="I158" s="59">
        <f t="shared" si="24"/>
        <v>1157.2719450042614</v>
      </c>
      <c r="J158" s="67">
        <f t="shared" si="25"/>
        <v>-48.099932626718619</v>
      </c>
      <c r="K158" s="34">
        <f t="shared" si="23"/>
        <v>1109.1720123775428</v>
      </c>
      <c r="L158" s="34">
        <f t="shared" si="26"/>
        <v>5777101.5494612725</v>
      </c>
      <c r="M158" s="34">
        <f t="shared" si="27"/>
        <v>5536986.6857886938</v>
      </c>
    </row>
    <row r="159" spans="1:13" s="31" customFormat="1" x14ac:dyDescent="0.2">
      <c r="A159" s="30">
        <v>3415</v>
      </c>
      <c r="B159" s="31" t="s">
        <v>88</v>
      </c>
      <c r="C159" s="33">
        <v>28952091</v>
      </c>
      <c r="D159" s="66">
        <v>8112</v>
      </c>
      <c r="E159" s="34">
        <f t="shared" si="19"/>
        <v>3569.0447485207101</v>
      </c>
      <c r="F159" s="35">
        <f t="shared" si="20"/>
        <v>0.77066337260432383</v>
      </c>
      <c r="G159" s="36">
        <f t="shared" si="21"/>
        <v>637.2530846125203</v>
      </c>
      <c r="H159" s="36">
        <f t="shared" si="22"/>
        <v>209.6413032233485</v>
      </c>
      <c r="I159" s="59">
        <f t="shared" si="24"/>
        <v>846.89438783586877</v>
      </c>
      <c r="J159" s="67">
        <f t="shared" si="25"/>
        <v>-48.099932626718619</v>
      </c>
      <c r="K159" s="34">
        <f t="shared" si="23"/>
        <v>798.7944552091501</v>
      </c>
      <c r="L159" s="34">
        <f t="shared" si="26"/>
        <v>6870007.2741245674</v>
      </c>
      <c r="M159" s="34">
        <f t="shared" si="27"/>
        <v>6479820.6206566254</v>
      </c>
    </row>
    <row r="160" spans="1:13" s="31" customFormat="1" x14ac:dyDescent="0.2">
      <c r="A160" s="30">
        <v>3416</v>
      </c>
      <c r="B160" s="31" t="s">
        <v>89</v>
      </c>
      <c r="C160" s="33">
        <v>18901752</v>
      </c>
      <c r="D160" s="66">
        <v>6040</v>
      </c>
      <c r="E160" s="34">
        <f t="shared" si="19"/>
        <v>3129.4291390728476</v>
      </c>
      <c r="F160" s="35">
        <f t="shared" si="20"/>
        <v>0.67573723070962821</v>
      </c>
      <c r="G160" s="36">
        <f t="shared" si="21"/>
        <v>901.02245028123775</v>
      </c>
      <c r="H160" s="36">
        <f t="shared" si="22"/>
        <v>363.50676653010032</v>
      </c>
      <c r="I160" s="59">
        <f t="shared" si="24"/>
        <v>1264.5292168113381</v>
      </c>
      <c r="J160" s="67">
        <f t="shared" si="25"/>
        <v>-48.099932626718619</v>
      </c>
      <c r="K160" s="34">
        <f t="shared" si="23"/>
        <v>1216.4292841846195</v>
      </c>
      <c r="L160" s="34">
        <f t="shared" si="26"/>
        <v>7637756.4695404824</v>
      </c>
      <c r="M160" s="34">
        <f t="shared" si="27"/>
        <v>7347232.8764751023</v>
      </c>
    </row>
    <row r="161" spans="1:13" s="31" customFormat="1" x14ac:dyDescent="0.2">
      <c r="A161" s="30">
        <v>3417</v>
      </c>
      <c r="B161" s="31" t="s">
        <v>90</v>
      </c>
      <c r="C161" s="33">
        <v>15697881</v>
      </c>
      <c r="D161" s="66">
        <v>4532</v>
      </c>
      <c r="E161" s="34">
        <f t="shared" si="19"/>
        <v>3463.7866284201236</v>
      </c>
      <c r="F161" s="35">
        <f t="shared" si="20"/>
        <v>0.7479350002956463</v>
      </c>
      <c r="G161" s="36">
        <f t="shared" si="21"/>
        <v>700.40795667287216</v>
      </c>
      <c r="H161" s="36">
        <f t="shared" si="22"/>
        <v>246.48164525855375</v>
      </c>
      <c r="I161" s="59">
        <f t="shared" si="24"/>
        <v>946.88960193142589</v>
      </c>
      <c r="J161" s="67">
        <f t="shared" si="25"/>
        <v>-48.099932626718619</v>
      </c>
      <c r="K161" s="34">
        <f t="shared" si="23"/>
        <v>898.78966930470722</v>
      </c>
      <c r="L161" s="34">
        <f t="shared" si="26"/>
        <v>4291303.6759532224</v>
      </c>
      <c r="M161" s="34">
        <f t="shared" si="27"/>
        <v>4073314.781288933</v>
      </c>
    </row>
    <row r="162" spans="1:13" s="31" customFormat="1" x14ac:dyDescent="0.2">
      <c r="A162" s="30">
        <v>3418</v>
      </c>
      <c r="B162" s="31" t="s">
        <v>91</v>
      </c>
      <c r="C162" s="33">
        <v>21912574</v>
      </c>
      <c r="D162" s="66">
        <v>7339</v>
      </c>
      <c r="E162" s="34">
        <f t="shared" si="19"/>
        <v>2985.7710859790163</v>
      </c>
      <c r="F162" s="35">
        <f t="shared" si="20"/>
        <v>0.64471716581832905</v>
      </c>
      <c r="G162" s="36">
        <f t="shared" si="21"/>
        <v>987.21728213753659</v>
      </c>
      <c r="H162" s="36">
        <f t="shared" si="22"/>
        <v>413.78708511294133</v>
      </c>
      <c r="I162" s="59">
        <f t="shared" si="24"/>
        <v>1401.004367250478</v>
      </c>
      <c r="J162" s="67">
        <f t="shared" si="25"/>
        <v>-48.099932626718619</v>
      </c>
      <c r="K162" s="34">
        <f t="shared" si="23"/>
        <v>1352.9044346237595</v>
      </c>
      <c r="L162" s="34">
        <f t="shared" si="26"/>
        <v>10281971.051251259</v>
      </c>
      <c r="M162" s="34">
        <f t="shared" si="27"/>
        <v>9928965.6457037702</v>
      </c>
    </row>
    <row r="163" spans="1:13" s="31" customFormat="1" x14ac:dyDescent="0.2">
      <c r="A163" s="30">
        <v>3419</v>
      </c>
      <c r="B163" s="31" t="s">
        <v>386</v>
      </c>
      <c r="C163" s="33">
        <v>11439202</v>
      </c>
      <c r="D163" s="66">
        <v>3615</v>
      </c>
      <c r="E163" s="34">
        <f t="shared" si="19"/>
        <v>3164.3712309820194</v>
      </c>
      <c r="F163" s="35">
        <f t="shared" si="20"/>
        <v>0.68328227211257897</v>
      </c>
      <c r="G163" s="36">
        <f t="shared" si="21"/>
        <v>880.05719513573479</v>
      </c>
      <c r="H163" s="36">
        <f t="shared" si="22"/>
        <v>351.27703436189023</v>
      </c>
      <c r="I163" s="59">
        <f t="shared" si="24"/>
        <v>1231.3342294976251</v>
      </c>
      <c r="J163" s="67">
        <f t="shared" si="25"/>
        <v>-48.099932626718619</v>
      </c>
      <c r="K163" s="34">
        <f t="shared" si="23"/>
        <v>1183.2342968709065</v>
      </c>
      <c r="L163" s="34">
        <f t="shared" si="26"/>
        <v>4451273.239633915</v>
      </c>
      <c r="M163" s="34">
        <f t="shared" si="27"/>
        <v>4277391.9831883274</v>
      </c>
    </row>
    <row r="164" spans="1:13" s="31" customFormat="1" x14ac:dyDescent="0.2">
      <c r="A164" s="30">
        <v>3420</v>
      </c>
      <c r="B164" s="31" t="s">
        <v>92</v>
      </c>
      <c r="C164" s="33">
        <v>80959262</v>
      </c>
      <c r="D164" s="66">
        <v>21761</v>
      </c>
      <c r="E164" s="34">
        <f t="shared" si="19"/>
        <v>3720.3833463535684</v>
      </c>
      <c r="F164" s="35">
        <f t="shared" si="20"/>
        <v>0.80334189653132726</v>
      </c>
      <c r="G164" s="36">
        <f t="shared" si="21"/>
        <v>546.44992591280527</v>
      </c>
      <c r="H164" s="36">
        <f t="shared" si="22"/>
        <v>156.67279398184809</v>
      </c>
      <c r="I164" s="59">
        <f t="shared" si="24"/>
        <v>703.1227198946533</v>
      </c>
      <c r="J164" s="67">
        <f t="shared" si="25"/>
        <v>-48.099932626718619</v>
      </c>
      <c r="K164" s="34">
        <f t="shared" si="23"/>
        <v>655.02278726793463</v>
      </c>
      <c r="L164" s="34">
        <f t="shared" si="26"/>
        <v>15300653.507627551</v>
      </c>
      <c r="M164" s="34">
        <f t="shared" si="27"/>
        <v>14253950.873737525</v>
      </c>
    </row>
    <row r="165" spans="1:13" s="31" customFormat="1" x14ac:dyDescent="0.2">
      <c r="A165" s="30">
        <v>3421</v>
      </c>
      <c r="B165" s="31" t="s">
        <v>93</v>
      </c>
      <c r="C165" s="33">
        <v>23363484</v>
      </c>
      <c r="D165" s="66">
        <v>6566</v>
      </c>
      <c r="E165" s="34">
        <f t="shared" si="19"/>
        <v>3558.2522083460249</v>
      </c>
      <c r="F165" s="35">
        <f t="shared" si="20"/>
        <v>0.7683329407952415</v>
      </c>
      <c r="G165" s="36">
        <f t="shared" si="21"/>
        <v>643.72860871733144</v>
      </c>
      <c r="H165" s="36">
        <f t="shared" si="22"/>
        <v>213.41869228448832</v>
      </c>
      <c r="I165" s="59">
        <f t="shared" si="24"/>
        <v>857.14730100181976</v>
      </c>
      <c r="J165" s="67">
        <f t="shared" si="25"/>
        <v>-48.099932626718619</v>
      </c>
      <c r="K165" s="34">
        <f t="shared" si="23"/>
        <v>809.04736837510109</v>
      </c>
      <c r="L165" s="34">
        <f t="shared" si="26"/>
        <v>5628029.1783779487</v>
      </c>
      <c r="M165" s="34">
        <f t="shared" si="27"/>
        <v>5312205.0207509138</v>
      </c>
    </row>
    <row r="166" spans="1:13" s="31" customFormat="1" x14ac:dyDescent="0.2">
      <c r="A166" s="30">
        <v>3422</v>
      </c>
      <c r="B166" s="31" t="s">
        <v>94</v>
      </c>
      <c r="C166" s="33">
        <v>16283272</v>
      </c>
      <c r="D166" s="66">
        <v>4289</v>
      </c>
      <c r="E166" s="34">
        <f t="shared" si="19"/>
        <v>3796.5194684075541</v>
      </c>
      <c r="F166" s="35">
        <f t="shared" si="20"/>
        <v>0.81978195955476185</v>
      </c>
      <c r="G166" s="36">
        <f t="shared" si="21"/>
        <v>500.76825268041392</v>
      </c>
      <c r="H166" s="36">
        <f t="shared" si="22"/>
        <v>130.0251512629531</v>
      </c>
      <c r="I166" s="59">
        <f t="shared" si="24"/>
        <v>630.79340394336703</v>
      </c>
      <c r="J166" s="67">
        <f t="shared" si="25"/>
        <v>-48.099932626718619</v>
      </c>
      <c r="K166" s="34">
        <f t="shared" si="23"/>
        <v>582.69347131664836</v>
      </c>
      <c r="L166" s="34">
        <f t="shared" si="26"/>
        <v>2705472.909513101</v>
      </c>
      <c r="M166" s="34">
        <f t="shared" si="27"/>
        <v>2499172.2984771049</v>
      </c>
    </row>
    <row r="167" spans="1:13" s="31" customFormat="1" x14ac:dyDescent="0.2">
      <c r="A167" s="30">
        <v>3423</v>
      </c>
      <c r="B167" s="31" t="s">
        <v>95</v>
      </c>
      <c r="C167" s="33">
        <v>7094981</v>
      </c>
      <c r="D167" s="66">
        <v>2276</v>
      </c>
      <c r="E167" s="34">
        <f t="shared" si="19"/>
        <v>3117.3027240773285</v>
      </c>
      <c r="F167" s="35">
        <f t="shared" si="20"/>
        <v>0.67311877548238019</v>
      </c>
      <c r="G167" s="36">
        <f t="shared" si="21"/>
        <v>908.29829927854928</v>
      </c>
      <c r="H167" s="36">
        <f t="shared" si="22"/>
        <v>367.75101177853202</v>
      </c>
      <c r="I167" s="59">
        <f t="shared" si="24"/>
        <v>1276.0493110570812</v>
      </c>
      <c r="J167" s="67">
        <f t="shared" si="25"/>
        <v>-48.099932626718619</v>
      </c>
      <c r="K167" s="34">
        <f t="shared" si="23"/>
        <v>1227.9493784303627</v>
      </c>
      <c r="L167" s="34">
        <f t="shared" si="26"/>
        <v>2904288.2319659167</v>
      </c>
      <c r="M167" s="34">
        <f t="shared" si="27"/>
        <v>2794812.7853075056</v>
      </c>
    </row>
    <row r="168" spans="1:13" s="31" customFormat="1" x14ac:dyDescent="0.2">
      <c r="A168" s="30">
        <v>3424</v>
      </c>
      <c r="B168" s="31" t="s">
        <v>96</v>
      </c>
      <c r="C168" s="33">
        <v>5464245</v>
      </c>
      <c r="D168" s="66">
        <v>1837</v>
      </c>
      <c r="E168" s="34">
        <f t="shared" si="19"/>
        <v>2974.5481763745238</v>
      </c>
      <c r="F168" s="35">
        <f t="shared" si="20"/>
        <v>0.64229380439373029</v>
      </c>
      <c r="G168" s="36">
        <f t="shared" si="21"/>
        <v>993.95102790023202</v>
      </c>
      <c r="H168" s="36">
        <f t="shared" si="22"/>
        <v>417.71510347451368</v>
      </c>
      <c r="I168" s="59">
        <f t="shared" si="24"/>
        <v>1411.6661313747456</v>
      </c>
      <c r="J168" s="67">
        <f t="shared" si="25"/>
        <v>-48.099932626718619</v>
      </c>
      <c r="K168" s="34">
        <f t="shared" si="23"/>
        <v>1363.5661987480271</v>
      </c>
      <c r="L168" s="34">
        <f t="shared" si="26"/>
        <v>2593230.6833354076</v>
      </c>
      <c r="M168" s="34">
        <f t="shared" si="27"/>
        <v>2504871.1071001259</v>
      </c>
    </row>
    <row r="169" spans="1:13" s="31" customFormat="1" x14ac:dyDescent="0.2">
      <c r="A169" s="30">
        <v>3425</v>
      </c>
      <c r="B169" s="31" t="s">
        <v>97</v>
      </c>
      <c r="C169" s="33">
        <v>4051517</v>
      </c>
      <c r="D169" s="66">
        <v>1361</v>
      </c>
      <c r="E169" s="34">
        <f t="shared" si="19"/>
        <v>2976.8677443056577</v>
      </c>
      <c r="F169" s="35">
        <f t="shared" si="20"/>
        <v>0.64279466839817667</v>
      </c>
      <c r="G169" s="36">
        <f t="shared" si="21"/>
        <v>992.55928714155175</v>
      </c>
      <c r="H169" s="36">
        <f t="shared" si="22"/>
        <v>416.90325469861682</v>
      </c>
      <c r="I169" s="59">
        <f t="shared" si="24"/>
        <v>1409.4625418401686</v>
      </c>
      <c r="J169" s="67">
        <f t="shared" si="25"/>
        <v>-48.099932626718619</v>
      </c>
      <c r="K169" s="34">
        <f t="shared" si="23"/>
        <v>1361.36260921345</v>
      </c>
      <c r="L169" s="34">
        <f t="shared" si="26"/>
        <v>1918278.5194444694</v>
      </c>
      <c r="M169" s="34">
        <f t="shared" si="27"/>
        <v>1852814.5111395055</v>
      </c>
    </row>
    <row r="170" spans="1:13" s="31" customFormat="1" x14ac:dyDescent="0.2">
      <c r="A170" s="30">
        <v>3426</v>
      </c>
      <c r="B170" s="31" t="s">
        <v>98</v>
      </c>
      <c r="C170" s="33">
        <v>4658204</v>
      </c>
      <c r="D170" s="66">
        <v>1604</v>
      </c>
      <c r="E170" s="34">
        <f t="shared" si="19"/>
        <v>2904.1172069825438</v>
      </c>
      <c r="F170" s="35">
        <f t="shared" si="20"/>
        <v>0.62708565424937801</v>
      </c>
      <c r="G170" s="36">
        <f t="shared" si="21"/>
        <v>1036.20960953542</v>
      </c>
      <c r="H170" s="36">
        <f t="shared" si="22"/>
        <v>442.36594276170666</v>
      </c>
      <c r="I170" s="59">
        <f t="shared" si="24"/>
        <v>1478.5755522971267</v>
      </c>
      <c r="J170" s="67">
        <f t="shared" si="25"/>
        <v>-48.099932626718619</v>
      </c>
      <c r="K170" s="34">
        <f t="shared" si="23"/>
        <v>1430.4756196704082</v>
      </c>
      <c r="L170" s="34">
        <f t="shared" si="26"/>
        <v>2371635.1858845912</v>
      </c>
      <c r="M170" s="34">
        <f t="shared" si="27"/>
        <v>2294482.8939513345</v>
      </c>
    </row>
    <row r="171" spans="1:13" s="31" customFormat="1" x14ac:dyDescent="0.2">
      <c r="A171" s="30">
        <v>3427</v>
      </c>
      <c r="B171" s="31" t="s">
        <v>99</v>
      </c>
      <c r="C171" s="33">
        <v>20303291</v>
      </c>
      <c r="D171" s="66">
        <v>5692</v>
      </c>
      <c r="E171" s="34">
        <f t="shared" si="19"/>
        <v>3566.9871749824315</v>
      </c>
      <c r="F171" s="35">
        <f t="shared" si="20"/>
        <v>0.77021908101536329</v>
      </c>
      <c r="G171" s="36">
        <f t="shared" si="21"/>
        <v>638.48762873548742</v>
      </c>
      <c r="H171" s="36">
        <f t="shared" si="22"/>
        <v>210.36145396174601</v>
      </c>
      <c r="I171" s="59">
        <f t="shared" si="24"/>
        <v>848.84908269723337</v>
      </c>
      <c r="J171" s="67">
        <f t="shared" si="25"/>
        <v>-48.099932626718619</v>
      </c>
      <c r="K171" s="34">
        <f t="shared" si="23"/>
        <v>800.7491500705147</v>
      </c>
      <c r="L171" s="34">
        <f t="shared" si="26"/>
        <v>4831648.9787126528</v>
      </c>
      <c r="M171" s="34">
        <f t="shared" si="27"/>
        <v>4557864.1622013701</v>
      </c>
    </row>
    <row r="172" spans="1:13" s="31" customFormat="1" x14ac:dyDescent="0.2">
      <c r="A172" s="30">
        <v>3428</v>
      </c>
      <c r="B172" s="31" t="s">
        <v>100</v>
      </c>
      <c r="C172" s="33">
        <v>8463453</v>
      </c>
      <c r="D172" s="66">
        <v>2526</v>
      </c>
      <c r="E172" s="34">
        <f t="shared" si="19"/>
        <v>3350.5356294536818</v>
      </c>
      <c r="F172" s="35">
        <f t="shared" si="20"/>
        <v>0.72348072668350905</v>
      </c>
      <c r="G172" s="36">
        <f t="shared" si="21"/>
        <v>768.3585560527373</v>
      </c>
      <c r="H172" s="36">
        <f t="shared" si="22"/>
        <v>286.11949489680836</v>
      </c>
      <c r="I172" s="59">
        <f t="shared" si="24"/>
        <v>1054.4780509495456</v>
      </c>
      <c r="J172" s="67">
        <f t="shared" si="25"/>
        <v>-48.099932626718619</v>
      </c>
      <c r="K172" s="34">
        <f t="shared" si="23"/>
        <v>1006.3781183228269</v>
      </c>
      <c r="L172" s="34">
        <f t="shared" si="26"/>
        <v>2663611.5566985523</v>
      </c>
      <c r="M172" s="34">
        <f t="shared" si="27"/>
        <v>2542111.1268834607</v>
      </c>
    </row>
    <row r="173" spans="1:13" s="31" customFormat="1" x14ac:dyDescent="0.2">
      <c r="A173" s="30">
        <v>3429</v>
      </c>
      <c r="B173" s="31" t="s">
        <v>101</v>
      </c>
      <c r="C173" s="33">
        <v>4654313</v>
      </c>
      <c r="D173" s="66">
        <v>1532</v>
      </c>
      <c r="E173" s="34">
        <f t="shared" si="19"/>
        <v>3038.0633159268928</v>
      </c>
      <c r="F173" s="35">
        <f t="shared" si="20"/>
        <v>0.65600862029206031</v>
      </c>
      <c r="G173" s="36">
        <f t="shared" si="21"/>
        <v>955.84194416881064</v>
      </c>
      <c r="H173" s="36">
        <f t="shared" si="22"/>
        <v>395.48480463118455</v>
      </c>
      <c r="I173" s="59">
        <f t="shared" si="24"/>
        <v>1351.3267487999951</v>
      </c>
      <c r="J173" s="67">
        <f t="shared" si="25"/>
        <v>-48.099932626718619</v>
      </c>
      <c r="K173" s="34">
        <f t="shared" si="23"/>
        <v>1303.2268161732766</v>
      </c>
      <c r="L173" s="34">
        <f t="shared" si="26"/>
        <v>2070232.5791615925</v>
      </c>
      <c r="M173" s="34">
        <f t="shared" si="27"/>
        <v>1996543.4823774598</v>
      </c>
    </row>
    <row r="174" spans="1:13" s="31" customFormat="1" x14ac:dyDescent="0.2">
      <c r="A174" s="30">
        <v>3430</v>
      </c>
      <c r="B174" s="31" t="s">
        <v>102</v>
      </c>
      <c r="C174" s="33">
        <v>6351021</v>
      </c>
      <c r="D174" s="66">
        <v>1891</v>
      </c>
      <c r="E174" s="34">
        <f t="shared" si="19"/>
        <v>3358.5515600211529</v>
      </c>
      <c r="F174" s="35">
        <f t="shared" si="20"/>
        <v>0.72521160553792796</v>
      </c>
      <c r="G174" s="36">
        <f t="shared" si="21"/>
        <v>763.54899771225462</v>
      </c>
      <c r="H174" s="36">
        <f t="shared" si="22"/>
        <v>283.3139191981935</v>
      </c>
      <c r="I174" s="59">
        <f t="shared" si="24"/>
        <v>1046.8629169104481</v>
      </c>
      <c r="J174" s="67">
        <f t="shared" si="25"/>
        <v>-48.099932626718619</v>
      </c>
      <c r="K174" s="34">
        <f t="shared" si="23"/>
        <v>998.76298428372945</v>
      </c>
      <c r="L174" s="34">
        <f t="shared" si="26"/>
        <v>1979617.7758776573</v>
      </c>
      <c r="M174" s="34">
        <f t="shared" si="27"/>
        <v>1888660.8032805324</v>
      </c>
    </row>
    <row r="175" spans="1:13" s="31" customFormat="1" x14ac:dyDescent="0.2">
      <c r="A175" s="30">
        <v>3431</v>
      </c>
      <c r="B175" s="31" t="s">
        <v>105</v>
      </c>
      <c r="C175" s="33">
        <v>8220368</v>
      </c>
      <c r="D175" s="66">
        <v>2503</v>
      </c>
      <c r="E175" s="34">
        <f t="shared" si="19"/>
        <v>3284.20615261686</v>
      </c>
      <c r="F175" s="35">
        <f t="shared" si="20"/>
        <v>0.70915821129803158</v>
      </c>
      <c r="G175" s="36">
        <f t="shared" si="21"/>
        <v>808.15624215483035</v>
      </c>
      <c r="H175" s="36">
        <f t="shared" si="22"/>
        <v>309.334811789696</v>
      </c>
      <c r="I175" s="59">
        <f t="shared" si="24"/>
        <v>1117.4910539445264</v>
      </c>
      <c r="J175" s="67">
        <f t="shared" si="25"/>
        <v>-48.099932626718619</v>
      </c>
      <c r="K175" s="34">
        <f t="shared" si="23"/>
        <v>1069.3911213178078</v>
      </c>
      <c r="L175" s="34">
        <f t="shared" si="26"/>
        <v>2797080.1080231494</v>
      </c>
      <c r="M175" s="34">
        <f t="shared" si="27"/>
        <v>2676685.9766584728</v>
      </c>
    </row>
    <row r="176" spans="1:13" s="31" customFormat="1" x14ac:dyDescent="0.2">
      <c r="A176" s="30">
        <v>3432</v>
      </c>
      <c r="B176" s="31" t="s">
        <v>106</v>
      </c>
      <c r="C176" s="33">
        <v>7008016</v>
      </c>
      <c r="D176" s="66">
        <v>1983</v>
      </c>
      <c r="E176" s="34">
        <f t="shared" si="19"/>
        <v>3534.0474029248612</v>
      </c>
      <c r="F176" s="35">
        <f t="shared" si="20"/>
        <v>0.76310640027992949</v>
      </c>
      <c r="G176" s="36">
        <f t="shared" si="21"/>
        <v>658.25149197002963</v>
      </c>
      <c r="H176" s="36">
        <f t="shared" si="22"/>
        <v>221.8903741818956</v>
      </c>
      <c r="I176" s="59">
        <f t="shared" si="24"/>
        <v>880.14186615192523</v>
      </c>
      <c r="J176" s="67">
        <f t="shared" si="25"/>
        <v>-48.099932626718619</v>
      </c>
      <c r="K176" s="34">
        <f t="shared" si="23"/>
        <v>832.04193352520656</v>
      </c>
      <c r="L176" s="34">
        <f t="shared" si="26"/>
        <v>1745321.3205792678</v>
      </c>
      <c r="M176" s="34">
        <f t="shared" si="27"/>
        <v>1649939.1541804846</v>
      </c>
    </row>
    <row r="177" spans="1:13" s="31" customFormat="1" x14ac:dyDescent="0.2">
      <c r="A177" s="30">
        <v>3433</v>
      </c>
      <c r="B177" s="31" t="s">
        <v>107</v>
      </c>
      <c r="C177" s="33">
        <v>7328372</v>
      </c>
      <c r="D177" s="66">
        <v>2141</v>
      </c>
      <c r="E177" s="34">
        <f t="shared" si="19"/>
        <v>3422.8734236338159</v>
      </c>
      <c r="F177" s="35">
        <f t="shared" si="20"/>
        <v>0.73910061725863452</v>
      </c>
      <c r="G177" s="36">
        <f t="shared" si="21"/>
        <v>724.9558795446568</v>
      </c>
      <c r="H177" s="36">
        <f t="shared" si="22"/>
        <v>260.80126693376144</v>
      </c>
      <c r="I177" s="59">
        <f t="shared" si="24"/>
        <v>985.75714647841824</v>
      </c>
      <c r="J177" s="67">
        <f t="shared" si="25"/>
        <v>-48.099932626718619</v>
      </c>
      <c r="K177" s="34">
        <f t="shared" si="23"/>
        <v>937.65721385169957</v>
      </c>
      <c r="L177" s="34">
        <f t="shared" si="26"/>
        <v>2110506.0506102936</v>
      </c>
      <c r="M177" s="34">
        <f t="shared" si="27"/>
        <v>2007524.0948564888</v>
      </c>
    </row>
    <row r="178" spans="1:13" s="31" customFormat="1" x14ac:dyDescent="0.2">
      <c r="A178" s="30">
        <v>3434</v>
      </c>
      <c r="B178" s="31" t="s">
        <v>108</v>
      </c>
      <c r="C178" s="33">
        <v>7892502</v>
      </c>
      <c r="D178" s="66">
        <v>2212</v>
      </c>
      <c r="E178" s="34">
        <f t="shared" si="19"/>
        <v>3568.0388788426762</v>
      </c>
      <c r="F178" s="35">
        <f t="shared" si="20"/>
        <v>0.77044617529437265</v>
      </c>
      <c r="G178" s="36">
        <f t="shared" si="21"/>
        <v>637.85660641934066</v>
      </c>
      <c r="H178" s="36">
        <f t="shared" si="22"/>
        <v>209.99335761066035</v>
      </c>
      <c r="I178" s="59">
        <f t="shared" si="24"/>
        <v>847.84996403000105</v>
      </c>
      <c r="J178" s="67">
        <f t="shared" si="25"/>
        <v>-48.099932626718619</v>
      </c>
      <c r="K178" s="34">
        <f t="shared" si="23"/>
        <v>799.75003140328238</v>
      </c>
      <c r="L178" s="34">
        <f t="shared" si="26"/>
        <v>1875444.1204343622</v>
      </c>
      <c r="M178" s="34">
        <f t="shared" si="27"/>
        <v>1769047.0694640607</v>
      </c>
    </row>
    <row r="179" spans="1:13" s="31" customFormat="1" x14ac:dyDescent="0.2">
      <c r="A179" s="30">
        <v>3435</v>
      </c>
      <c r="B179" s="31" t="s">
        <v>109</v>
      </c>
      <c r="C179" s="33">
        <v>11728848</v>
      </c>
      <c r="D179" s="66">
        <v>3531</v>
      </c>
      <c r="E179" s="34">
        <f t="shared" si="19"/>
        <v>3321.6788445199659</v>
      </c>
      <c r="F179" s="35">
        <f t="shared" si="20"/>
        <v>0.71724968483155338</v>
      </c>
      <c r="G179" s="36">
        <f t="shared" si="21"/>
        <v>785.67262701296681</v>
      </c>
      <c r="H179" s="36">
        <f t="shared" si="22"/>
        <v>296.21936962360894</v>
      </c>
      <c r="I179" s="59">
        <f t="shared" si="24"/>
        <v>1081.8919966365756</v>
      </c>
      <c r="J179" s="67">
        <f t="shared" si="25"/>
        <v>-48.099932626718619</v>
      </c>
      <c r="K179" s="34">
        <f t="shared" si="23"/>
        <v>1033.7920640098571</v>
      </c>
      <c r="L179" s="34">
        <f t="shared" si="26"/>
        <v>3820160.6401237487</v>
      </c>
      <c r="M179" s="34">
        <f t="shared" si="27"/>
        <v>3650319.7780188052</v>
      </c>
    </row>
    <row r="180" spans="1:13" s="31" customFormat="1" x14ac:dyDescent="0.2">
      <c r="A180" s="30">
        <v>3436</v>
      </c>
      <c r="B180" s="31" t="s">
        <v>110</v>
      </c>
      <c r="C180" s="33">
        <v>21127282</v>
      </c>
      <c r="D180" s="66">
        <v>5586</v>
      </c>
      <c r="E180" s="34">
        <f t="shared" si="19"/>
        <v>3782.1843895452917</v>
      </c>
      <c r="F180" s="35">
        <f t="shared" si="20"/>
        <v>0.81668658782339898</v>
      </c>
      <c r="G180" s="36">
        <f t="shared" si="21"/>
        <v>509.36929999777135</v>
      </c>
      <c r="H180" s="36">
        <f t="shared" si="22"/>
        <v>135.04242886474495</v>
      </c>
      <c r="I180" s="59">
        <f t="shared" si="24"/>
        <v>644.41172886251627</v>
      </c>
      <c r="J180" s="67">
        <f t="shared" si="25"/>
        <v>-48.099932626718619</v>
      </c>
      <c r="K180" s="34">
        <f t="shared" si="23"/>
        <v>596.3117962357976</v>
      </c>
      <c r="L180" s="34">
        <f t="shared" si="26"/>
        <v>3599683.9174260157</v>
      </c>
      <c r="M180" s="34">
        <f t="shared" si="27"/>
        <v>3330997.6937731653</v>
      </c>
    </row>
    <row r="181" spans="1:13" s="31" customFormat="1" x14ac:dyDescent="0.2">
      <c r="A181" s="30">
        <v>3437</v>
      </c>
      <c r="B181" s="31" t="s">
        <v>111</v>
      </c>
      <c r="C181" s="33">
        <v>18046510</v>
      </c>
      <c r="D181" s="66">
        <v>5756</v>
      </c>
      <c r="E181" s="34">
        <f t="shared" si="19"/>
        <v>3135.2519110493399</v>
      </c>
      <c r="F181" s="35">
        <f t="shared" si="20"/>
        <v>0.67699454111212998</v>
      </c>
      <c r="G181" s="36">
        <f t="shared" si="21"/>
        <v>897.52878709534241</v>
      </c>
      <c r="H181" s="36">
        <f t="shared" si="22"/>
        <v>361.46879633832805</v>
      </c>
      <c r="I181" s="59">
        <f t="shared" si="24"/>
        <v>1258.9975834336706</v>
      </c>
      <c r="J181" s="67">
        <f t="shared" si="25"/>
        <v>-48.099932626718619</v>
      </c>
      <c r="K181" s="34">
        <f t="shared" si="23"/>
        <v>1210.897650806952</v>
      </c>
      <c r="L181" s="34">
        <f t="shared" si="26"/>
        <v>7246790.0902442075</v>
      </c>
      <c r="M181" s="34">
        <f t="shared" si="27"/>
        <v>6969926.8780448157</v>
      </c>
    </row>
    <row r="182" spans="1:13" s="31" customFormat="1" x14ac:dyDescent="0.2">
      <c r="A182" s="30">
        <v>3438</v>
      </c>
      <c r="B182" s="31" t="s">
        <v>112</v>
      </c>
      <c r="C182" s="33">
        <v>11783266</v>
      </c>
      <c r="D182" s="66">
        <v>3119</v>
      </c>
      <c r="E182" s="34">
        <f t="shared" si="19"/>
        <v>3777.8986854761142</v>
      </c>
      <c r="F182" s="35">
        <f t="shared" si="20"/>
        <v>0.81576117629604139</v>
      </c>
      <c r="G182" s="36">
        <f t="shared" si="21"/>
        <v>511.94072243927781</v>
      </c>
      <c r="H182" s="36">
        <f t="shared" si="22"/>
        <v>136.54242528895705</v>
      </c>
      <c r="I182" s="59">
        <f t="shared" si="24"/>
        <v>648.48314772823483</v>
      </c>
      <c r="J182" s="67">
        <f t="shared" si="25"/>
        <v>-48.099932626718619</v>
      </c>
      <c r="K182" s="34">
        <f t="shared" si="23"/>
        <v>600.38321510151616</v>
      </c>
      <c r="L182" s="34">
        <f t="shared" si="26"/>
        <v>2022618.9377643645</v>
      </c>
      <c r="M182" s="34">
        <f t="shared" si="27"/>
        <v>1872595.247901629</v>
      </c>
    </row>
    <row r="183" spans="1:13" s="31" customFormat="1" x14ac:dyDescent="0.2">
      <c r="A183" s="30">
        <v>3439</v>
      </c>
      <c r="B183" s="31" t="s">
        <v>113</v>
      </c>
      <c r="C183" s="33">
        <v>16151835</v>
      </c>
      <c r="D183" s="66">
        <v>4413</v>
      </c>
      <c r="E183" s="34">
        <f t="shared" si="19"/>
        <v>3660.0577838205304</v>
      </c>
      <c r="F183" s="35">
        <f t="shared" si="20"/>
        <v>0.79031580558773973</v>
      </c>
      <c r="G183" s="36">
        <f t="shared" si="21"/>
        <v>582.6452634326281</v>
      </c>
      <c r="H183" s="36">
        <f t="shared" si="22"/>
        <v>177.78674086841139</v>
      </c>
      <c r="I183" s="59">
        <f t="shared" si="24"/>
        <v>760.43200430103946</v>
      </c>
      <c r="J183" s="67">
        <f t="shared" si="25"/>
        <v>-48.099932626718619</v>
      </c>
      <c r="K183" s="34">
        <f t="shared" si="23"/>
        <v>712.33207167432079</v>
      </c>
      <c r="L183" s="34">
        <f t="shared" si="26"/>
        <v>3355786.434980487</v>
      </c>
      <c r="M183" s="34">
        <f t="shared" si="27"/>
        <v>3143521.4322987776</v>
      </c>
    </row>
    <row r="184" spans="1:13" s="31" customFormat="1" x14ac:dyDescent="0.2">
      <c r="A184" s="30">
        <v>3440</v>
      </c>
      <c r="B184" s="31" t="s">
        <v>114</v>
      </c>
      <c r="C184" s="33">
        <v>21242811</v>
      </c>
      <c r="D184" s="66">
        <v>5124</v>
      </c>
      <c r="E184" s="34">
        <f t="shared" si="19"/>
        <v>4145.7476580796256</v>
      </c>
      <c r="F184" s="35">
        <f t="shared" si="20"/>
        <v>0.89519075754552191</v>
      </c>
      <c r="G184" s="36">
        <f t="shared" si="21"/>
        <v>291.23133887717103</v>
      </c>
      <c r="H184" s="36">
        <f t="shared" si="22"/>
        <v>7.7952848777280899</v>
      </c>
      <c r="I184" s="59">
        <f t="shared" si="24"/>
        <v>299.02662375489911</v>
      </c>
      <c r="J184" s="67">
        <f t="shared" si="25"/>
        <v>-48.099932626718619</v>
      </c>
      <c r="K184" s="34">
        <f t="shared" si="23"/>
        <v>250.92669112818049</v>
      </c>
      <c r="L184" s="34">
        <f t="shared" si="26"/>
        <v>1532212.4201201031</v>
      </c>
      <c r="M184" s="34">
        <f t="shared" si="27"/>
        <v>1285748.3653407968</v>
      </c>
    </row>
    <row r="185" spans="1:13" s="31" customFormat="1" x14ac:dyDescent="0.2">
      <c r="A185" s="30">
        <v>3441</v>
      </c>
      <c r="B185" s="31" t="s">
        <v>115</v>
      </c>
      <c r="C185" s="33">
        <v>22797106</v>
      </c>
      <c r="D185" s="66">
        <v>6177</v>
      </c>
      <c r="E185" s="34">
        <f t="shared" si="19"/>
        <v>3690.6436781609195</v>
      </c>
      <c r="F185" s="35">
        <f t="shared" si="20"/>
        <v>0.79692021381104761</v>
      </c>
      <c r="G185" s="36">
        <f t="shared" si="21"/>
        <v>564.2937268283946</v>
      </c>
      <c r="H185" s="36">
        <f t="shared" si="22"/>
        <v>167.0816778492752</v>
      </c>
      <c r="I185" s="59">
        <f t="shared" si="24"/>
        <v>731.37540467766985</v>
      </c>
      <c r="J185" s="67">
        <f t="shared" si="25"/>
        <v>-48.099932626718619</v>
      </c>
      <c r="K185" s="34">
        <f t="shared" si="23"/>
        <v>683.27547205095118</v>
      </c>
      <c r="L185" s="34">
        <f t="shared" si="26"/>
        <v>4517705.8746939665</v>
      </c>
      <c r="M185" s="34">
        <f t="shared" si="27"/>
        <v>4220592.5908587258</v>
      </c>
    </row>
    <row r="186" spans="1:13" s="31" customFormat="1" x14ac:dyDescent="0.2">
      <c r="A186" s="30">
        <v>3442</v>
      </c>
      <c r="B186" s="31" t="s">
        <v>116</v>
      </c>
      <c r="C186" s="33">
        <v>53303104</v>
      </c>
      <c r="D186" s="66">
        <v>14840</v>
      </c>
      <c r="E186" s="34">
        <f t="shared" si="19"/>
        <v>3591.8533692722372</v>
      </c>
      <c r="F186" s="35">
        <f t="shared" si="20"/>
        <v>0.7755884351438479</v>
      </c>
      <c r="G186" s="36">
        <f t="shared" si="21"/>
        <v>623.56791216160411</v>
      </c>
      <c r="H186" s="36">
        <f t="shared" si="22"/>
        <v>201.65828596031403</v>
      </c>
      <c r="I186" s="59">
        <f t="shared" si="24"/>
        <v>825.22619812191817</v>
      </c>
      <c r="J186" s="67">
        <f t="shared" si="25"/>
        <v>-48.099932626718619</v>
      </c>
      <c r="K186" s="34">
        <f t="shared" si="23"/>
        <v>777.1262654951995</v>
      </c>
      <c r="L186" s="34">
        <f t="shared" si="26"/>
        <v>12246356.780129265</v>
      </c>
      <c r="M186" s="34">
        <f t="shared" si="27"/>
        <v>11532553.77994876</v>
      </c>
    </row>
    <row r="187" spans="1:13" s="31" customFormat="1" x14ac:dyDescent="0.2">
      <c r="A187" s="30">
        <v>3443</v>
      </c>
      <c r="B187" s="31" t="s">
        <v>117</v>
      </c>
      <c r="C187" s="33">
        <v>48634333</v>
      </c>
      <c r="D187" s="66">
        <v>13691</v>
      </c>
      <c r="E187" s="34">
        <f t="shared" si="19"/>
        <v>3552.2849317069608</v>
      </c>
      <c r="F187" s="35">
        <f t="shared" si="20"/>
        <v>0.76704442751957302</v>
      </c>
      <c r="G187" s="36">
        <f t="shared" si="21"/>
        <v>647.30897470076991</v>
      </c>
      <c r="H187" s="36">
        <f t="shared" si="22"/>
        <v>215.50723910816075</v>
      </c>
      <c r="I187" s="59">
        <f t="shared" si="24"/>
        <v>862.81621380893068</v>
      </c>
      <c r="J187" s="67">
        <f t="shared" si="25"/>
        <v>-48.099932626718619</v>
      </c>
      <c r="K187" s="34">
        <f t="shared" si="23"/>
        <v>814.71628118221201</v>
      </c>
      <c r="L187" s="34">
        <f t="shared" si="26"/>
        <v>11812816.783258069</v>
      </c>
      <c r="M187" s="34">
        <f t="shared" si="27"/>
        <v>11154280.605665665</v>
      </c>
    </row>
    <row r="188" spans="1:13" s="31" customFormat="1" x14ac:dyDescent="0.2">
      <c r="A188" s="30">
        <v>3446</v>
      </c>
      <c r="B188" s="31" t="s">
        <v>120</v>
      </c>
      <c r="C188" s="33">
        <v>51781640</v>
      </c>
      <c r="D188" s="66">
        <v>13593</v>
      </c>
      <c r="E188" s="34">
        <f t="shared" si="19"/>
        <v>3809.4342676377546</v>
      </c>
      <c r="F188" s="35">
        <f t="shared" si="20"/>
        <v>0.82257065048820543</v>
      </c>
      <c r="G188" s="36">
        <f t="shared" si="21"/>
        <v>493.0193731422936</v>
      </c>
      <c r="H188" s="36">
        <f t="shared" si="22"/>
        <v>125.50497153238292</v>
      </c>
      <c r="I188" s="59">
        <f t="shared" si="24"/>
        <v>618.52434467467651</v>
      </c>
      <c r="J188" s="67">
        <f t="shared" si="25"/>
        <v>-48.099932626718619</v>
      </c>
      <c r="K188" s="34">
        <f t="shared" si="23"/>
        <v>570.42441204795784</v>
      </c>
      <c r="L188" s="34">
        <f t="shared" si="26"/>
        <v>8407601.4171628784</v>
      </c>
      <c r="M188" s="34">
        <f t="shared" si="27"/>
        <v>7753779.0329678906</v>
      </c>
    </row>
    <row r="189" spans="1:13" s="31" customFormat="1" x14ac:dyDescent="0.2">
      <c r="A189" s="30">
        <v>3447</v>
      </c>
      <c r="B189" s="31" t="s">
        <v>121</v>
      </c>
      <c r="C189" s="33">
        <v>17509863</v>
      </c>
      <c r="D189" s="66">
        <v>5587</v>
      </c>
      <c r="E189" s="34">
        <f t="shared" si="19"/>
        <v>3134.0366923214606</v>
      </c>
      <c r="F189" s="35">
        <f t="shared" si="20"/>
        <v>0.67673213908882457</v>
      </c>
      <c r="G189" s="36">
        <f t="shared" si="21"/>
        <v>898.25791833207006</v>
      </c>
      <c r="H189" s="36">
        <f t="shared" si="22"/>
        <v>361.89412289308581</v>
      </c>
      <c r="I189" s="59">
        <f t="shared" si="24"/>
        <v>1260.1520412251559</v>
      </c>
      <c r="J189" s="67">
        <f t="shared" si="25"/>
        <v>-48.099932626718619</v>
      </c>
      <c r="K189" s="34">
        <f t="shared" si="23"/>
        <v>1212.0521085984374</v>
      </c>
      <c r="L189" s="34">
        <f t="shared" si="26"/>
        <v>7040469.4543249458</v>
      </c>
      <c r="M189" s="34">
        <f t="shared" si="27"/>
        <v>6771735.13073947</v>
      </c>
    </row>
    <row r="190" spans="1:13" s="31" customFormat="1" x14ac:dyDescent="0.2">
      <c r="A190" s="30">
        <v>3448</v>
      </c>
      <c r="B190" s="31" t="s">
        <v>122</v>
      </c>
      <c r="C190" s="33">
        <v>20644464</v>
      </c>
      <c r="D190" s="66">
        <v>6510</v>
      </c>
      <c r="E190" s="34">
        <f t="shared" si="19"/>
        <v>3171.1926267281106</v>
      </c>
      <c r="F190" s="35">
        <f t="shared" si="20"/>
        <v>0.68475521521695726</v>
      </c>
      <c r="G190" s="36">
        <f t="shared" si="21"/>
        <v>875.96435768807999</v>
      </c>
      <c r="H190" s="36">
        <f t="shared" si="22"/>
        <v>348.88954585075834</v>
      </c>
      <c r="I190" s="59">
        <f t="shared" si="24"/>
        <v>1224.8539035388383</v>
      </c>
      <c r="J190" s="67">
        <f t="shared" si="25"/>
        <v>-48.099932626718619</v>
      </c>
      <c r="K190" s="34">
        <f t="shared" si="23"/>
        <v>1176.7539709121197</v>
      </c>
      <c r="L190" s="34">
        <f t="shared" si="26"/>
        <v>7973798.9120378373</v>
      </c>
      <c r="M190" s="34">
        <f t="shared" si="27"/>
        <v>7660668.3506378997</v>
      </c>
    </row>
    <row r="191" spans="1:13" s="31" customFormat="1" x14ac:dyDescent="0.2">
      <c r="A191" s="30">
        <v>3449</v>
      </c>
      <c r="B191" s="31" t="s">
        <v>123</v>
      </c>
      <c r="C191" s="33">
        <v>9797489</v>
      </c>
      <c r="D191" s="66">
        <v>2836</v>
      </c>
      <c r="E191" s="34">
        <f t="shared" si="19"/>
        <v>3454.6858251057829</v>
      </c>
      <c r="F191" s="35">
        <f t="shared" si="20"/>
        <v>0.74596986500880369</v>
      </c>
      <c r="G191" s="36">
        <f t="shared" si="21"/>
        <v>705.8684386614766</v>
      </c>
      <c r="H191" s="36">
        <f t="shared" si="22"/>
        <v>249.66692641857301</v>
      </c>
      <c r="I191" s="59">
        <f t="shared" si="24"/>
        <v>955.53536508004959</v>
      </c>
      <c r="J191" s="67">
        <f t="shared" si="25"/>
        <v>-48.099932626718619</v>
      </c>
      <c r="K191" s="34">
        <f t="shared" si="23"/>
        <v>907.43543245333092</v>
      </c>
      <c r="L191" s="34">
        <f t="shared" si="26"/>
        <v>2709898.2953670206</v>
      </c>
      <c r="M191" s="34">
        <f t="shared" si="27"/>
        <v>2573486.8864376466</v>
      </c>
    </row>
    <row r="192" spans="1:13" s="31" customFormat="1" x14ac:dyDescent="0.2">
      <c r="A192" s="30">
        <v>3450</v>
      </c>
      <c r="B192" s="31" t="s">
        <v>124</v>
      </c>
      <c r="C192" s="33">
        <v>4042491</v>
      </c>
      <c r="D192" s="66">
        <v>1366</v>
      </c>
      <c r="E192" s="34">
        <f t="shared" si="19"/>
        <v>2959.3638360175696</v>
      </c>
      <c r="F192" s="35">
        <f t="shared" si="20"/>
        <v>0.63901505173726325</v>
      </c>
      <c r="G192" s="36">
        <f t="shared" si="21"/>
        <v>1003.0616321144046</v>
      </c>
      <c r="H192" s="36">
        <f t="shared" si="22"/>
        <v>423.02962259944763</v>
      </c>
      <c r="I192" s="59">
        <f t="shared" si="24"/>
        <v>1426.0912547138523</v>
      </c>
      <c r="J192" s="67">
        <f t="shared" si="25"/>
        <v>-48.099932626718619</v>
      </c>
      <c r="K192" s="34">
        <f t="shared" si="23"/>
        <v>1377.9913220871338</v>
      </c>
      <c r="L192" s="34">
        <f t="shared" si="26"/>
        <v>1948040.6539391223</v>
      </c>
      <c r="M192" s="34">
        <f t="shared" si="27"/>
        <v>1882336.1459710246</v>
      </c>
    </row>
    <row r="193" spans="1:13" s="31" customFormat="1" x14ac:dyDescent="0.2">
      <c r="A193" s="30">
        <v>3451</v>
      </c>
      <c r="B193" s="31" t="s">
        <v>125</v>
      </c>
      <c r="C193" s="33">
        <v>23940165</v>
      </c>
      <c r="D193" s="66">
        <v>6562</v>
      </c>
      <c r="E193" s="34">
        <f t="shared" si="19"/>
        <v>3648.3031088082903</v>
      </c>
      <c r="F193" s="35">
        <f t="shared" si="20"/>
        <v>0.78777762012717489</v>
      </c>
      <c r="G193" s="36">
        <f t="shared" si="21"/>
        <v>589.69806843997219</v>
      </c>
      <c r="H193" s="36">
        <f t="shared" si="22"/>
        <v>181.90087712269542</v>
      </c>
      <c r="I193" s="59">
        <f t="shared" si="24"/>
        <v>771.59894556266761</v>
      </c>
      <c r="J193" s="67">
        <f t="shared" si="25"/>
        <v>-48.099932626718619</v>
      </c>
      <c r="K193" s="34">
        <f t="shared" si="23"/>
        <v>723.49901293594894</v>
      </c>
      <c r="L193" s="34">
        <f t="shared" si="26"/>
        <v>5063232.2807822246</v>
      </c>
      <c r="M193" s="34">
        <f t="shared" si="27"/>
        <v>4747600.522885697</v>
      </c>
    </row>
    <row r="194" spans="1:13" s="31" customFormat="1" x14ac:dyDescent="0.2">
      <c r="A194" s="30">
        <v>3452</v>
      </c>
      <c r="B194" s="31" t="s">
        <v>126</v>
      </c>
      <c r="C194" s="33">
        <v>8436004</v>
      </c>
      <c r="D194" s="66">
        <v>2112</v>
      </c>
      <c r="E194" s="34">
        <f t="shared" si="19"/>
        <v>3994.320075757576</v>
      </c>
      <c r="F194" s="35">
        <f t="shared" si="20"/>
        <v>0.86249301920923482</v>
      </c>
      <c r="G194" s="36">
        <f t="shared" si="21"/>
        <v>382.08788827040081</v>
      </c>
      <c r="H194" s="36">
        <f t="shared" si="22"/>
        <v>60.794938690445449</v>
      </c>
      <c r="I194" s="59">
        <f t="shared" si="24"/>
        <v>442.88282696084627</v>
      </c>
      <c r="J194" s="67">
        <f t="shared" si="25"/>
        <v>-48.099932626718619</v>
      </c>
      <c r="K194" s="34">
        <f t="shared" si="23"/>
        <v>394.78289433412766</v>
      </c>
      <c r="L194" s="34">
        <f t="shared" si="26"/>
        <v>935368.53054130729</v>
      </c>
      <c r="M194" s="34">
        <f t="shared" si="27"/>
        <v>833781.47283367766</v>
      </c>
    </row>
    <row r="195" spans="1:13" s="31" customFormat="1" x14ac:dyDescent="0.2">
      <c r="A195" s="30">
        <v>3453</v>
      </c>
      <c r="B195" s="31" t="s">
        <v>127</v>
      </c>
      <c r="C195" s="33">
        <v>13737978</v>
      </c>
      <c r="D195" s="66">
        <v>3298</v>
      </c>
      <c r="E195" s="34">
        <f t="shared" si="19"/>
        <v>4165.5482110369921</v>
      </c>
      <c r="F195" s="35">
        <f t="shared" si="20"/>
        <v>0.89946628839390352</v>
      </c>
      <c r="G195" s="36">
        <f t="shared" si="21"/>
        <v>279.35100710275111</v>
      </c>
      <c r="H195" s="36">
        <f t="shared" si="22"/>
        <v>0.86509134264979359</v>
      </c>
      <c r="I195" s="59">
        <f t="shared" si="24"/>
        <v>280.21609844540092</v>
      </c>
      <c r="J195" s="67">
        <f t="shared" si="25"/>
        <v>-48.099932626718619</v>
      </c>
      <c r="K195" s="34">
        <f t="shared" si="23"/>
        <v>232.1161658186823</v>
      </c>
      <c r="L195" s="34">
        <f t="shared" si="26"/>
        <v>924152.69267293217</v>
      </c>
      <c r="M195" s="34">
        <f t="shared" si="27"/>
        <v>765519.11487001425</v>
      </c>
    </row>
    <row r="196" spans="1:13" s="31" customFormat="1" x14ac:dyDescent="0.2">
      <c r="A196" s="30">
        <v>3454</v>
      </c>
      <c r="B196" s="31" t="s">
        <v>128</v>
      </c>
      <c r="C196" s="33">
        <v>6064345</v>
      </c>
      <c r="D196" s="66">
        <v>1645</v>
      </c>
      <c r="E196" s="34">
        <f t="shared" si="19"/>
        <v>3686.5319148936169</v>
      </c>
      <c r="F196" s="35">
        <f t="shared" si="20"/>
        <v>0.79603236129862298</v>
      </c>
      <c r="G196" s="36">
        <f t="shared" si="21"/>
        <v>566.76078478877628</v>
      </c>
      <c r="H196" s="36">
        <f t="shared" si="22"/>
        <v>168.52079499283113</v>
      </c>
      <c r="I196" s="59">
        <f t="shared" si="24"/>
        <v>735.28157978160743</v>
      </c>
      <c r="J196" s="67">
        <f t="shared" si="25"/>
        <v>-48.099932626718619</v>
      </c>
      <c r="K196" s="34">
        <f t="shared" si="23"/>
        <v>687.18164715488876</v>
      </c>
      <c r="L196" s="34">
        <f t="shared" si="26"/>
        <v>1209538.1987407443</v>
      </c>
      <c r="M196" s="34">
        <f t="shared" si="27"/>
        <v>1130413.8095697921</v>
      </c>
    </row>
    <row r="197" spans="1:13" s="31" customFormat="1" x14ac:dyDescent="0.2">
      <c r="A197" s="30">
        <v>3901</v>
      </c>
      <c r="B197" s="31" t="s">
        <v>146</v>
      </c>
      <c r="C197" s="33">
        <v>105887405</v>
      </c>
      <c r="D197" s="66">
        <v>27939</v>
      </c>
      <c r="E197" s="34">
        <f t="shared" si="19"/>
        <v>3789.9497118722934</v>
      </c>
      <c r="F197" s="35">
        <f t="shared" si="20"/>
        <v>0.81836335287274931</v>
      </c>
      <c r="G197" s="36">
        <f t="shared" si="21"/>
        <v>504.71010660157032</v>
      </c>
      <c r="H197" s="36">
        <f t="shared" si="22"/>
        <v>132.32456605029435</v>
      </c>
      <c r="I197" s="59">
        <f t="shared" si="24"/>
        <v>637.03467265186464</v>
      </c>
      <c r="J197" s="67">
        <f t="shared" si="25"/>
        <v>-48.099932626718619</v>
      </c>
      <c r="K197" s="34">
        <f t="shared" si="23"/>
        <v>588.93474002514597</v>
      </c>
      <c r="L197" s="34">
        <f t="shared" si="26"/>
        <v>17798111.719220445</v>
      </c>
      <c r="M197" s="34">
        <f t="shared" si="27"/>
        <v>16454247.701562554</v>
      </c>
    </row>
    <row r="198" spans="1:13" s="31" customFormat="1" x14ac:dyDescent="0.2">
      <c r="A198" s="30">
        <v>3903</v>
      </c>
      <c r="B198" s="31" t="s">
        <v>150</v>
      </c>
      <c r="C198" s="33">
        <v>109972773</v>
      </c>
      <c r="D198" s="66">
        <v>26872</v>
      </c>
      <c r="E198" s="34">
        <f t="shared" si="19"/>
        <v>4092.4669916641856</v>
      </c>
      <c r="F198" s="35">
        <f t="shared" si="20"/>
        <v>0.8836858701127297</v>
      </c>
      <c r="G198" s="36">
        <f t="shared" si="21"/>
        <v>323.19973872643504</v>
      </c>
      <c r="H198" s="36">
        <f t="shared" si="22"/>
        <v>26.443518123132094</v>
      </c>
      <c r="I198" s="59">
        <f t="shared" si="24"/>
        <v>349.64325684956714</v>
      </c>
      <c r="J198" s="67">
        <f t="shared" si="25"/>
        <v>-48.099932626718619</v>
      </c>
      <c r="K198" s="34">
        <f t="shared" si="23"/>
        <v>301.54332422284853</v>
      </c>
      <c r="L198" s="34">
        <f t="shared" si="26"/>
        <v>9395613.598061569</v>
      </c>
      <c r="M198" s="34">
        <f t="shared" si="27"/>
        <v>8103072.2085163854</v>
      </c>
    </row>
    <row r="199" spans="1:13" s="31" customFormat="1" x14ac:dyDescent="0.2">
      <c r="A199" s="30">
        <v>3905</v>
      </c>
      <c r="B199" s="31" t="s">
        <v>147</v>
      </c>
      <c r="C199" s="33">
        <v>263569886</v>
      </c>
      <c r="D199" s="66">
        <v>59174</v>
      </c>
      <c r="E199" s="34">
        <f t="shared" si="19"/>
        <v>4454.1502349004631</v>
      </c>
      <c r="F199" s="35">
        <f t="shared" si="20"/>
        <v>0.9617840862145226</v>
      </c>
      <c r="G199" s="36">
        <f t="shared" si="21"/>
        <v>106.1897927846685</v>
      </c>
      <c r="H199" s="36">
        <f t="shared" si="22"/>
        <v>0</v>
      </c>
      <c r="I199" s="59">
        <f t="shared" si="24"/>
        <v>106.1897927846685</v>
      </c>
      <c r="J199" s="67">
        <f t="shared" si="25"/>
        <v>-48.099932626718619</v>
      </c>
      <c r="K199" s="34">
        <f t="shared" si="23"/>
        <v>58.089860157949879</v>
      </c>
      <c r="L199" s="34">
        <f t="shared" si="26"/>
        <v>6283674.7982399734</v>
      </c>
      <c r="M199" s="34">
        <f t="shared" si="27"/>
        <v>3437409.3849865263</v>
      </c>
    </row>
    <row r="200" spans="1:13" s="31" customFormat="1" x14ac:dyDescent="0.2">
      <c r="A200" s="30">
        <v>3907</v>
      </c>
      <c r="B200" s="31" t="s">
        <v>148</v>
      </c>
      <c r="C200" s="33">
        <v>265383311</v>
      </c>
      <c r="D200" s="66">
        <v>66231</v>
      </c>
      <c r="E200" s="34">
        <f t="shared" ref="E200:E263" si="28">(C200)/D200</f>
        <v>4006.9349851278103</v>
      </c>
      <c r="F200" s="35">
        <f t="shared" ref="F200:F263" si="29">IF(ISNUMBER(C200),E200/E$366,"")</f>
        <v>0.86521695496386275</v>
      </c>
      <c r="G200" s="36">
        <f t="shared" ref="G200:G263" si="30">(E$366-E200)*0.6</f>
        <v>374.51894264826024</v>
      </c>
      <c r="H200" s="36">
        <f t="shared" ref="H200:H263" si="31">IF(E200&gt;=E$366*0.9,0,IF(E200&lt;0.9*E$366,(E$366*0.9-E200)*0.35))</f>
        <v>56.379720410863449</v>
      </c>
      <c r="I200" s="59">
        <f t="shared" si="24"/>
        <v>430.89866305912369</v>
      </c>
      <c r="J200" s="67">
        <f t="shared" si="25"/>
        <v>-48.099932626718619</v>
      </c>
      <c r="K200" s="34">
        <f t="shared" ref="K200:K263" si="32">I200+J200</f>
        <v>382.79873043240508</v>
      </c>
      <c r="L200" s="34">
        <f t="shared" si="26"/>
        <v>28538849.353068821</v>
      </c>
      <c r="M200" s="34">
        <f t="shared" si="27"/>
        <v>25353142.715268619</v>
      </c>
    </row>
    <row r="201" spans="1:13" s="31" customFormat="1" x14ac:dyDescent="0.2">
      <c r="A201" s="30">
        <v>3909</v>
      </c>
      <c r="B201" s="31" t="s">
        <v>149</v>
      </c>
      <c r="C201" s="33">
        <v>199129380</v>
      </c>
      <c r="D201" s="66">
        <v>48715</v>
      </c>
      <c r="E201" s="34">
        <f t="shared" si="28"/>
        <v>4087.6399466283488</v>
      </c>
      <c r="F201" s="35">
        <f t="shared" si="29"/>
        <v>0.88264356690020407</v>
      </c>
      <c r="G201" s="36">
        <f t="shared" si="30"/>
        <v>326.0959657479371</v>
      </c>
      <c r="H201" s="36">
        <f t="shared" si="31"/>
        <v>28.132983885674978</v>
      </c>
      <c r="I201" s="59">
        <f t="shared" ref="I201:I264" si="33">G201+H201</f>
        <v>354.2289496336121</v>
      </c>
      <c r="J201" s="67">
        <f t="shared" ref="J201:J264" si="34">I$368</f>
        <v>-48.099932626718619</v>
      </c>
      <c r="K201" s="34">
        <f t="shared" si="32"/>
        <v>306.12901700689349</v>
      </c>
      <c r="L201" s="34">
        <f t="shared" ref="L201:L264" si="35">(I201*D201)</f>
        <v>17256263.281401414</v>
      </c>
      <c r="M201" s="34">
        <f t="shared" ref="M201:M264" si="36">(K201*D201)</f>
        <v>14913075.063490817</v>
      </c>
    </row>
    <row r="202" spans="1:13" s="31" customFormat="1" x14ac:dyDescent="0.2">
      <c r="A202" s="30">
        <v>3911</v>
      </c>
      <c r="B202" s="31" t="s">
        <v>151</v>
      </c>
      <c r="C202" s="33">
        <v>120451896</v>
      </c>
      <c r="D202" s="66">
        <v>27501</v>
      </c>
      <c r="E202" s="34">
        <f t="shared" si="28"/>
        <v>4379.9096760117818</v>
      </c>
      <c r="F202" s="35">
        <f t="shared" si="29"/>
        <v>0.94575333190109034</v>
      </c>
      <c r="G202" s="36">
        <f t="shared" si="30"/>
        <v>150.7341281178773</v>
      </c>
      <c r="H202" s="36">
        <f t="shared" si="31"/>
        <v>0</v>
      </c>
      <c r="I202" s="59">
        <f t="shared" si="33"/>
        <v>150.7341281178773</v>
      </c>
      <c r="J202" s="67">
        <f t="shared" si="34"/>
        <v>-48.099932626718619</v>
      </c>
      <c r="K202" s="34">
        <f t="shared" si="32"/>
        <v>102.63419549115869</v>
      </c>
      <c r="L202" s="34">
        <f t="shared" si="35"/>
        <v>4145339.2573697437</v>
      </c>
      <c r="M202" s="34">
        <f t="shared" si="36"/>
        <v>2822543.0102023552</v>
      </c>
    </row>
    <row r="203" spans="1:13" s="31" customFormat="1" x14ac:dyDescent="0.2">
      <c r="A203" s="30">
        <v>4001</v>
      </c>
      <c r="B203" s="31" t="s">
        <v>152</v>
      </c>
      <c r="C203" s="33">
        <v>155455455</v>
      </c>
      <c r="D203" s="66">
        <v>37193</v>
      </c>
      <c r="E203" s="34">
        <f t="shared" si="28"/>
        <v>4179.6965826902915</v>
      </c>
      <c r="F203" s="35">
        <f t="shared" si="29"/>
        <v>0.90252134446169596</v>
      </c>
      <c r="G203" s="36">
        <f t="shared" si="30"/>
        <v>270.86198411077146</v>
      </c>
      <c r="H203" s="36">
        <f t="shared" si="31"/>
        <v>0</v>
      </c>
      <c r="I203" s="59">
        <f t="shared" si="33"/>
        <v>270.86198411077146</v>
      </c>
      <c r="J203" s="67">
        <f t="shared" si="34"/>
        <v>-48.099932626718619</v>
      </c>
      <c r="K203" s="34">
        <f t="shared" si="32"/>
        <v>222.76205148405285</v>
      </c>
      <c r="L203" s="34">
        <f t="shared" si="35"/>
        <v>10074169.775031922</v>
      </c>
      <c r="M203" s="34">
        <f t="shared" si="36"/>
        <v>8285188.9808463771</v>
      </c>
    </row>
    <row r="204" spans="1:13" s="31" customFormat="1" x14ac:dyDescent="0.2">
      <c r="A204" s="30">
        <v>4003</v>
      </c>
      <c r="B204" s="31" t="s">
        <v>153</v>
      </c>
      <c r="C204" s="33">
        <v>216304411</v>
      </c>
      <c r="D204" s="66">
        <v>56619</v>
      </c>
      <c r="E204" s="34">
        <f t="shared" si="28"/>
        <v>3820.3502534484892</v>
      </c>
      <c r="F204" s="35">
        <f t="shared" si="29"/>
        <v>0.82492773789757134</v>
      </c>
      <c r="G204" s="36">
        <f t="shared" si="30"/>
        <v>486.46978165585284</v>
      </c>
      <c r="H204" s="36">
        <f t="shared" si="31"/>
        <v>121.68437649862582</v>
      </c>
      <c r="I204" s="59">
        <f t="shared" si="33"/>
        <v>608.15415815447864</v>
      </c>
      <c r="J204" s="67">
        <f t="shared" si="34"/>
        <v>-48.099932626718619</v>
      </c>
      <c r="K204" s="34">
        <f t="shared" si="32"/>
        <v>560.05422552775997</v>
      </c>
      <c r="L204" s="34">
        <f t="shared" si="35"/>
        <v>34433080.280548424</v>
      </c>
      <c r="M204" s="34">
        <f t="shared" si="36"/>
        <v>31709710.195156243</v>
      </c>
    </row>
    <row r="205" spans="1:13" s="31" customFormat="1" x14ac:dyDescent="0.2">
      <c r="A205" s="30">
        <v>4005</v>
      </c>
      <c r="B205" s="31" t="s">
        <v>154</v>
      </c>
      <c r="C205" s="33">
        <v>50097381</v>
      </c>
      <c r="D205" s="66">
        <v>13266</v>
      </c>
      <c r="E205" s="34">
        <f t="shared" si="28"/>
        <v>3776.3742650384443</v>
      </c>
      <c r="F205" s="35">
        <f t="shared" si="29"/>
        <v>0.81543200838738772</v>
      </c>
      <c r="G205" s="36">
        <f t="shared" si="30"/>
        <v>512.85537470187978</v>
      </c>
      <c r="H205" s="36">
        <f t="shared" si="31"/>
        <v>137.07597244214153</v>
      </c>
      <c r="I205" s="59">
        <f t="shared" si="33"/>
        <v>649.93134714402129</v>
      </c>
      <c r="J205" s="67">
        <f t="shared" si="34"/>
        <v>-48.099932626718619</v>
      </c>
      <c r="K205" s="34">
        <f t="shared" si="32"/>
        <v>601.83141451730262</v>
      </c>
      <c r="L205" s="34">
        <f t="shared" si="35"/>
        <v>8621989.2512125857</v>
      </c>
      <c r="M205" s="34">
        <f t="shared" si="36"/>
        <v>7983895.5449865367</v>
      </c>
    </row>
    <row r="206" spans="1:13" s="31" customFormat="1" x14ac:dyDescent="0.2">
      <c r="A206" s="30">
        <v>4010</v>
      </c>
      <c r="B206" s="31" t="s">
        <v>155</v>
      </c>
      <c r="C206" s="33">
        <v>9038858</v>
      </c>
      <c r="D206" s="66">
        <v>2382</v>
      </c>
      <c r="E206" s="34">
        <f t="shared" si="28"/>
        <v>3794.6507136859782</v>
      </c>
      <c r="F206" s="35">
        <f t="shared" si="29"/>
        <v>0.81937843958855894</v>
      </c>
      <c r="G206" s="36">
        <f t="shared" si="30"/>
        <v>501.88950551335944</v>
      </c>
      <c r="H206" s="36">
        <f t="shared" si="31"/>
        <v>130.67921541550467</v>
      </c>
      <c r="I206" s="59">
        <f t="shared" si="33"/>
        <v>632.56872092886408</v>
      </c>
      <c r="J206" s="67">
        <f t="shared" si="34"/>
        <v>-48.099932626718619</v>
      </c>
      <c r="K206" s="34">
        <f t="shared" si="32"/>
        <v>584.46878830214541</v>
      </c>
      <c r="L206" s="34">
        <f t="shared" si="35"/>
        <v>1506778.6932525542</v>
      </c>
      <c r="M206" s="34">
        <f t="shared" si="36"/>
        <v>1392204.6537357103</v>
      </c>
    </row>
    <row r="207" spans="1:13" s="31" customFormat="1" x14ac:dyDescent="0.2">
      <c r="A207" s="30">
        <v>4012</v>
      </c>
      <c r="B207" s="31" t="s">
        <v>156</v>
      </c>
      <c r="C207" s="33">
        <v>59589684</v>
      </c>
      <c r="D207" s="66">
        <v>14269</v>
      </c>
      <c r="E207" s="34">
        <f t="shared" si="28"/>
        <v>4176.1639918704886</v>
      </c>
      <c r="F207" s="35">
        <f t="shared" si="29"/>
        <v>0.90175855258122184</v>
      </c>
      <c r="G207" s="36">
        <f t="shared" si="30"/>
        <v>272.98153860265319</v>
      </c>
      <c r="H207" s="36">
        <f t="shared" si="31"/>
        <v>0</v>
      </c>
      <c r="I207" s="59">
        <f t="shared" si="33"/>
        <v>272.98153860265319</v>
      </c>
      <c r="J207" s="67">
        <f t="shared" si="34"/>
        <v>-48.099932626718619</v>
      </c>
      <c r="K207" s="34">
        <f t="shared" si="32"/>
        <v>224.88160597593458</v>
      </c>
      <c r="L207" s="34">
        <f t="shared" si="35"/>
        <v>3895173.5743212583</v>
      </c>
      <c r="M207" s="34">
        <f t="shared" si="36"/>
        <v>3208835.6356706102</v>
      </c>
    </row>
    <row r="208" spans="1:13" s="31" customFormat="1" x14ac:dyDescent="0.2">
      <c r="A208" s="30">
        <v>4014</v>
      </c>
      <c r="B208" s="31" t="s">
        <v>157</v>
      </c>
      <c r="C208" s="33">
        <v>40075649</v>
      </c>
      <c r="D208" s="66">
        <v>10445</v>
      </c>
      <c r="E208" s="34">
        <f t="shared" si="28"/>
        <v>3836.8261369076113</v>
      </c>
      <c r="F208" s="35">
        <f t="shared" si="29"/>
        <v>0.82848537328964811</v>
      </c>
      <c r="G208" s="36">
        <f t="shared" si="30"/>
        <v>476.5842515803796</v>
      </c>
      <c r="H208" s="36">
        <f t="shared" si="31"/>
        <v>115.91781728793309</v>
      </c>
      <c r="I208" s="59">
        <f t="shared" si="33"/>
        <v>592.50206886831268</v>
      </c>
      <c r="J208" s="67">
        <f t="shared" si="34"/>
        <v>-48.099932626718619</v>
      </c>
      <c r="K208" s="34">
        <f t="shared" si="32"/>
        <v>544.40213624159401</v>
      </c>
      <c r="L208" s="34">
        <f t="shared" si="35"/>
        <v>6188684.1093295263</v>
      </c>
      <c r="M208" s="34">
        <f t="shared" si="36"/>
        <v>5686280.3130434491</v>
      </c>
    </row>
    <row r="209" spans="1:13" s="31" customFormat="1" x14ac:dyDescent="0.2">
      <c r="A209" s="30">
        <v>4016</v>
      </c>
      <c r="B209" s="31" t="s">
        <v>158</v>
      </c>
      <c r="C209" s="33">
        <v>14075168</v>
      </c>
      <c r="D209" s="66">
        <v>4086</v>
      </c>
      <c r="E209" s="34">
        <f t="shared" si="28"/>
        <v>3444.730298580519</v>
      </c>
      <c r="F209" s="35">
        <f t="shared" si="29"/>
        <v>0.74382016944917484</v>
      </c>
      <c r="G209" s="36">
        <f t="shared" si="30"/>
        <v>711.84175457663491</v>
      </c>
      <c r="H209" s="36">
        <f t="shared" si="31"/>
        <v>253.15136070241536</v>
      </c>
      <c r="I209" s="59">
        <f t="shared" si="33"/>
        <v>964.99311527905024</v>
      </c>
      <c r="J209" s="67">
        <f t="shared" si="34"/>
        <v>-48.099932626718619</v>
      </c>
      <c r="K209" s="34">
        <f t="shared" si="32"/>
        <v>916.89318265233157</v>
      </c>
      <c r="L209" s="34">
        <f t="shared" si="35"/>
        <v>3942961.8690301995</v>
      </c>
      <c r="M209" s="34">
        <f t="shared" si="36"/>
        <v>3746425.5443174266</v>
      </c>
    </row>
    <row r="210" spans="1:13" s="31" customFormat="1" x14ac:dyDescent="0.2">
      <c r="A210" s="30">
        <v>4018</v>
      </c>
      <c r="B210" s="31" t="s">
        <v>159</v>
      </c>
      <c r="C210" s="33">
        <v>25907862</v>
      </c>
      <c r="D210" s="66">
        <v>6539</v>
      </c>
      <c r="E210" s="34">
        <f t="shared" si="28"/>
        <v>3962.0526074323293</v>
      </c>
      <c r="F210" s="35">
        <f t="shared" si="29"/>
        <v>0.85552550893208157</v>
      </c>
      <c r="G210" s="36">
        <f t="shared" si="30"/>
        <v>401.44836926554882</v>
      </c>
      <c r="H210" s="36">
        <f t="shared" si="31"/>
        <v>72.088552604281787</v>
      </c>
      <c r="I210" s="59">
        <f t="shared" si="33"/>
        <v>473.53692186983062</v>
      </c>
      <c r="J210" s="67">
        <f t="shared" si="34"/>
        <v>-48.099932626718619</v>
      </c>
      <c r="K210" s="34">
        <f t="shared" si="32"/>
        <v>425.43698924311201</v>
      </c>
      <c r="L210" s="34">
        <f t="shared" si="35"/>
        <v>3096457.9321068223</v>
      </c>
      <c r="M210" s="34">
        <f t="shared" si="36"/>
        <v>2781932.4726607096</v>
      </c>
    </row>
    <row r="211" spans="1:13" s="31" customFormat="1" x14ac:dyDescent="0.2">
      <c r="A211" s="30">
        <v>4020</v>
      </c>
      <c r="B211" s="31" t="s">
        <v>387</v>
      </c>
      <c r="C211" s="33">
        <v>38230483</v>
      </c>
      <c r="D211" s="66">
        <v>10904</v>
      </c>
      <c r="E211" s="34">
        <f t="shared" si="28"/>
        <v>3506.0971203228173</v>
      </c>
      <c r="F211" s="35">
        <f t="shared" si="29"/>
        <v>0.75707109935963046</v>
      </c>
      <c r="G211" s="36">
        <f t="shared" si="30"/>
        <v>675.02166153125597</v>
      </c>
      <c r="H211" s="36">
        <f t="shared" si="31"/>
        <v>231.67297309261096</v>
      </c>
      <c r="I211" s="59">
        <f t="shared" si="33"/>
        <v>906.69463462386693</v>
      </c>
      <c r="J211" s="67">
        <f t="shared" si="34"/>
        <v>-48.099932626718619</v>
      </c>
      <c r="K211" s="34">
        <f t="shared" si="32"/>
        <v>858.59470199714826</v>
      </c>
      <c r="L211" s="34">
        <f t="shared" si="35"/>
        <v>9886598.2959386446</v>
      </c>
      <c r="M211" s="34">
        <f t="shared" si="36"/>
        <v>9362116.6305769049</v>
      </c>
    </row>
    <row r="212" spans="1:13" s="31" customFormat="1" x14ac:dyDescent="0.2">
      <c r="A212" s="30">
        <v>4022</v>
      </c>
      <c r="B212" s="31" t="s">
        <v>162</v>
      </c>
      <c r="C212" s="33">
        <v>11795022</v>
      </c>
      <c r="D212" s="66">
        <v>2979</v>
      </c>
      <c r="E212" s="34">
        <f t="shared" si="28"/>
        <v>3959.3897280966767</v>
      </c>
      <c r="F212" s="35">
        <f t="shared" si="29"/>
        <v>0.85495051374030007</v>
      </c>
      <c r="G212" s="36">
        <f t="shared" si="30"/>
        <v>403.04609686694039</v>
      </c>
      <c r="H212" s="36">
        <f t="shared" si="31"/>
        <v>73.020560371760212</v>
      </c>
      <c r="I212" s="59">
        <f t="shared" si="33"/>
        <v>476.0666572387006</v>
      </c>
      <c r="J212" s="67">
        <f t="shared" si="34"/>
        <v>-48.099932626718619</v>
      </c>
      <c r="K212" s="34">
        <f t="shared" si="32"/>
        <v>427.96672461198199</v>
      </c>
      <c r="L212" s="34">
        <f t="shared" si="35"/>
        <v>1418202.5719140891</v>
      </c>
      <c r="M212" s="34">
        <f t="shared" si="36"/>
        <v>1274912.8726190943</v>
      </c>
    </row>
    <row r="213" spans="1:13" s="31" customFormat="1" x14ac:dyDescent="0.2">
      <c r="A213" s="30">
        <v>4024</v>
      </c>
      <c r="B213" s="31" t="s">
        <v>161</v>
      </c>
      <c r="C213" s="33">
        <v>5940349</v>
      </c>
      <c r="D213" s="66">
        <v>1630</v>
      </c>
      <c r="E213" s="34">
        <f t="shared" si="28"/>
        <v>3644.3858895705521</v>
      </c>
      <c r="F213" s="35">
        <f t="shared" si="29"/>
        <v>0.78693177548198312</v>
      </c>
      <c r="G213" s="36">
        <f t="shared" si="30"/>
        <v>592.04839998261514</v>
      </c>
      <c r="H213" s="36">
        <f t="shared" si="31"/>
        <v>183.27190385590382</v>
      </c>
      <c r="I213" s="59">
        <f t="shared" si="33"/>
        <v>775.32030383851895</v>
      </c>
      <c r="J213" s="67">
        <f t="shared" si="34"/>
        <v>-48.099932626718619</v>
      </c>
      <c r="K213" s="34">
        <f t="shared" si="32"/>
        <v>727.22037121180028</v>
      </c>
      <c r="L213" s="34">
        <f t="shared" si="35"/>
        <v>1263772.0952567859</v>
      </c>
      <c r="M213" s="34">
        <f t="shared" si="36"/>
        <v>1185369.2050752344</v>
      </c>
    </row>
    <row r="214" spans="1:13" s="31" customFormat="1" x14ac:dyDescent="0.2">
      <c r="A214" s="30">
        <v>4026</v>
      </c>
      <c r="B214" s="31" t="s">
        <v>160</v>
      </c>
      <c r="C214" s="33">
        <v>23939637</v>
      </c>
      <c r="D214" s="66">
        <v>5533</v>
      </c>
      <c r="E214" s="34">
        <f t="shared" si="28"/>
        <v>4326.7010663292967</v>
      </c>
      <c r="F214" s="35">
        <f t="shared" si="29"/>
        <v>0.93426400366935913</v>
      </c>
      <c r="G214" s="36">
        <f t="shared" si="30"/>
        <v>182.65929392736834</v>
      </c>
      <c r="H214" s="36">
        <f t="shared" si="31"/>
        <v>0</v>
      </c>
      <c r="I214" s="59">
        <f t="shared" si="33"/>
        <v>182.65929392736834</v>
      </c>
      <c r="J214" s="67">
        <f t="shared" si="34"/>
        <v>-48.099932626718619</v>
      </c>
      <c r="K214" s="34">
        <f t="shared" si="32"/>
        <v>134.55936130064973</v>
      </c>
      <c r="L214" s="34">
        <f t="shared" si="35"/>
        <v>1010653.873300129</v>
      </c>
      <c r="M214" s="34">
        <f t="shared" si="36"/>
        <v>744516.94607649499</v>
      </c>
    </row>
    <row r="215" spans="1:13" s="31" customFormat="1" x14ac:dyDescent="0.2">
      <c r="A215" s="30">
        <v>4028</v>
      </c>
      <c r="B215" s="31" t="s">
        <v>163</v>
      </c>
      <c r="C215" s="33">
        <v>10779251</v>
      </c>
      <c r="D215" s="66">
        <v>2458</v>
      </c>
      <c r="E215" s="34">
        <f t="shared" si="28"/>
        <v>4385.3746948738808</v>
      </c>
      <c r="F215" s="35">
        <f t="shared" si="29"/>
        <v>0.946933392719705</v>
      </c>
      <c r="G215" s="36">
        <f t="shared" si="30"/>
        <v>147.4551168006179</v>
      </c>
      <c r="H215" s="36">
        <f t="shared" si="31"/>
        <v>0</v>
      </c>
      <c r="I215" s="59">
        <f t="shared" si="33"/>
        <v>147.4551168006179</v>
      </c>
      <c r="J215" s="67">
        <f t="shared" si="34"/>
        <v>-48.099932626718619</v>
      </c>
      <c r="K215" s="34">
        <f t="shared" si="32"/>
        <v>99.355184173899289</v>
      </c>
      <c r="L215" s="34">
        <f t="shared" si="35"/>
        <v>362444.6770959188</v>
      </c>
      <c r="M215" s="34">
        <f t="shared" si="36"/>
        <v>244215.04269944446</v>
      </c>
    </row>
    <row r="216" spans="1:13" s="31" customFormat="1" x14ac:dyDescent="0.2">
      <c r="A216" s="30">
        <v>4030</v>
      </c>
      <c r="B216" s="31" t="s">
        <v>164</v>
      </c>
      <c r="C216" s="33">
        <v>5150880</v>
      </c>
      <c r="D216" s="66">
        <v>1471</v>
      </c>
      <c r="E216" s="34">
        <f t="shared" si="28"/>
        <v>3501.6179469748472</v>
      </c>
      <c r="F216" s="35">
        <f t="shared" si="29"/>
        <v>0.7561039120358356</v>
      </c>
      <c r="G216" s="36">
        <f t="shared" si="30"/>
        <v>677.70916554003804</v>
      </c>
      <c r="H216" s="36">
        <f t="shared" si="31"/>
        <v>233.2406837644005</v>
      </c>
      <c r="I216" s="59">
        <f t="shared" si="33"/>
        <v>910.94984930443854</v>
      </c>
      <c r="J216" s="67">
        <f t="shared" si="34"/>
        <v>-48.099932626718619</v>
      </c>
      <c r="K216" s="34">
        <f t="shared" si="32"/>
        <v>862.84991667771988</v>
      </c>
      <c r="L216" s="34">
        <f t="shared" si="35"/>
        <v>1340007.2283268292</v>
      </c>
      <c r="M216" s="34">
        <f t="shared" si="36"/>
        <v>1269252.227432926</v>
      </c>
    </row>
    <row r="217" spans="1:13" s="31" customFormat="1" x14ac:dyDescent="0.2">
      <c r="A217" s="30">
        <v>4032</v>
      </c>
      <c r="B217" s="31" t="s">
        <v>165</v>
      </c>
      <c r="C217" s="33">
        <v>4285615</v>
      </c>
      <c r="D217" s="66">
        <v>1256</v>
      </c>
      <c r="E217" s="34">
        <f t="shared" si="28"/>
        <v>3412.1138535031846</v>
      </c>
      <c r="F217" s="35">
        <f t="shared" si="29"/>
        <v>0.73677730466691604</v>
      </c>
      <c r="G217" s="36">
        <f t="shared" si="30"/>
        <v>731.41162162303556</v>
      </c>
      <c r="H217" s="36">
        <f t="shared" si="31"/>
        <v>264.56711647948242</v>
      </c>
      <c r="I217" s="59">
        <f t="shared" si="33"/>
        <v>995.97873810251804</v>
      </c>
      <c r="J217" s="67">
        <f t="shared" si="34"/>
        <v>-48.099932626718619</v>
      </c>
      <c r="K217" s="34">
        <f t="shared" si="32"/>
        <v>947.87880547579937</v>
      </c>
      <c r="L217" s="34">
        <f t="shared" si="35"/>
        <v>1250949.2950567626</v>
      </c>
      <c r="M217" s="34">
        <f t="shared" si="36"/>
        <v>1190535.7796776041</v>
      </c>
    </row>
    <row r="218" spans="1:13" s="31" customFormat="1" x14ac:dyDescent="0.2">
      <c r="A218" s="30">
        <v>4034</v>
      </c>
      <c r="B218" s="31" t="s">
        <v>166</v>
      </c>
      <c r="C218" s="33">
        <v>8817413</v>
      </c>
      <c r="D218" s="66">
        <v>2212</v>
      </c>
      <c r="E218" s="34">
        <f t="shared" si="28"/>
        <v>3986.1722423146475</v>
      </c>
      <c r="F218" s="35">
        <f t="shared" si="29"/>
        <v>0.86073365858391682</v>
      </c>
      <c r="G218" s="36">
        <f t="shared" si="30"/>
        <v>386.97658833615787</v>
      </c>
      <c r="H218" s="36">
        <f t="shared" si="31"/>
        <v>63.646680395470405</v>
      </c>
      <c r="I218" s="59">
        <f t="shared" si="33"/>
        <v>450.62326873162829</v>
      </c>
      <c r="J218" s="67">
        <f t="shared" si="34"/>
        <v>-48.099932626718619</v>
      </c>
      <c r="K218" s="34">
        <f t="shared" si="32"/>
        <v>402.52333610490967</v>
      </c>
      <c r="L218" s="34">
        <f t="shared" si="35"/>
        <v>996778.67043436179</v>
      </c>
      <c r="M218" s="34">
        <f t="shared" si="36"/>
        <v>890381.61946406018</v>
      </c>
    </row>
    <row r="219" spans="1:13" s="31" customFormat="1" x14ac:dyDescent="0.2">
      <c r="A219" s="30">
        <v>4036</v>
      </c>
      <c r="B219" s="31" t="s">
        <v>167</v>
      </c>
      <c r="C219" s="33">
        <v>17837753</v>
      </c>
      <c r="D219" s="66">
        <v>3851</v>
      </c>
      <c r="E219" s="34">
        <f t="shared" si="28"/>
        <v>4631.9794858478317</v>
      </c>
      <c r="F219" s="35">
        <f t="shared" si="29"/>
        <v>1.0001827334546847</v>
      </c>
      <c r="G219" s="36">
        <f t="shared" si="30"/>
        <v>-0.50775778375264047</v>
      </c>
      <c r="H219" s="36">
        <f t="shared" si="31"/>
        <v>0</v>
      </c>
      <c r="I219" s="59">
        <f t="shared" si="33"/>
        <v>-0.50775778375264047</v>
      </c>
      <c r="J219" s="67">
        <f t="shared" si="34"/>
        <v>-48.099932626718619</v>
      </c>
      <c r="K219" s="34">
        <f t="shared" si="32"/>
        <v>-48.607690410471257</v>
      </c>
      <c r="L219" s="34">
        <f t="shared" si="35"/>
        <v>-1955.3752252314184</v>
      </c>
      <c r="M219" s="34">
        <f t="shared" si="36"/>
        <v>-187188.21577072481</v>
      </c>
    </row>
    <row r="220" spans="1:13" s="31" customFormat="1" x14ac:dyDescent="0.2">
      <c r="A220" s="30">
        <v>4201</v>
      </c>
      <c r="B220" s="31" t="s">
        <v>168</v>
      </c>
      <c r="C220" s="33">
        <v>25147427</v>
      </c>
      <c r="D220" s="66">
        <v>6825</v>
      </c>
      <c r="E220" s="34">
        <f t="shared" si="28"/>
        <v>3684.6046886446888</v>
      </c>
      <c r="F220" s="35">
        <f t="shared" si="29"/>
        <v>0.79561621558305406</v>
      </c>
      <c r="G220" s="36">
        <f t="shared" si="30"/>
        <v>567.91712053813308</v>
      </c>
      <c r="H220" s="36">
        <f t="shared" si="31"/>
        <v>169.19532417995595</v>
      </c>
      <c r="I220" s="59">
        <f t="shared" si="33"/>
        <v>737.11244471808902</v>
      </c>
      <c r="J220" s="67">
        <f t="shared" si="34"/>
        <v>-48.099932626718619</v>
      </c>
      <c r="K220" s="34">
        <f t="shared" si="32"/>
        <v>689.01251209137035</v>
      </c>
      <c r="L220" s="34">
        <f t="shared" si="35"/>
        <v>5030792.4352009576</v>
      </c>
      <c r="M220" s="34">
        <f t="shared" si="36"/>
        <v>4702510.395023603</v>
      </c>
    </row>
    <row r="221" spans="1:13" s="31" customFormat="1" x14ac:dyDescent="0.2">
      <c r="A221" s="30">
        <v>4202</v>
      </c>
      <c r="B221" s="31" t="s">
        <v>169</v>
      </c>
      <c r="C221" s="33">
        <v>98606111</v>
      </c>
      <c r="D221" s="66">
        <v>24969</v>
      </c>
      <c r="E221" s="34">
        <f t="shared" si="28"/>
        <v>3949.1413753053785</v>
      </c>
      <c r="F221" s="35">
        <f t="shared" si="29"/>
        <v>0.85273758824278312</v>
      </c>
      <c r="G221" s="36">
        <f t="shared" si="30"/>
        <v>409.19510854171932</v>
      </c>
      <c r="H221" s="36">
        <f t="shared" si="31"/>
        <v>76.60748384871458</v>
      </c>
      <c r="I221" s="59">
        <f t="shared" si="33"/>
        <v>485.80259239043392</v>
      </c>
      <c r="J221" s="67">
        <f t="shared" si="34"/>
        <v>-48.099932626718619</v>
      </c>
      <c r="K221" s="34">
        <f t="shared" si="32"/>
        <v>437.7026597637153</v>
      </c>
      <c r="L221" s="34">
        <f t="shared" si="35"/>
        <v>12130004.929396745</v>
      </c>
      <c r="M221" s="34">
        <f t="shared" si="36"/>
        <v>10928997.711640207</v>
      </c>
    </row>
    <row r="222" spans="1:13" s="31" customFormat="1" x14ac:dyDescent="0.2">
      <c r="A222" s="30">
        <v>4203</v>
      </c>
      <c r="B222" s="31" t="s">
        <v>170</v>
      </c>
      <c r="C222" s="33">
        <v>179866035</v>
      </c>
      <c r="D222" s="66">
        <v>46355</v>
      </c>
      <c r="E222" s="34">
        <f t="shared" si="28"/>
        <v>3880.1862797972171</v>
      </c>
      <c r="F222" s="35">
        <f t="shared" si="29"/>
        <v>0.83784812335596748</v>
      </c>
      <c r="G222" s="36">
        <f t="shared" si="30"/>
        <v>450.56816584661607</v>
      </c>
      <c r="H222" s="36">
        <f t="shared" si="31"/>
        <v>100.74176727657104</v>
      </c>
      <c r="I222" s="59">
        <f t="shared" si="33"/>
        <v>551.30993312318708</v>
      </c>
      <c r="J222" s="67">
        <f t="shared" si="34"/>
        <v>-48.099932626718619</v>
      </c>
      <c r="K222" s="34">
        <f t="shared" si="32"/>
        <v>503.21000049646847</v>
      </c>
      <c r="L222" s="34">
        <f t="shared" si="35"/>
        <v>25555971.949925337</v>
      </c>
      <c r="M222" s="34">
        <f t="shared" si="36"/>
        <v>23326299.573013797</v>
      </c>
    </row>
    <row r="223" spans="1:13" s="31" customFormat="1" x14ac:dyDescent="0.2">
      <c r="A223" s="30">
        <v>4204</v>
      </c>
      <c r="B223" s="31" t="s">
        <v>183</v>
      </c>
      <c r="C223" s="33">
        <v>477613902</v>
      </c>
      <c r="D223" s="66">
        <v>116986</v>
      </c>
      <c r="E223" s="34">
        <f t="shared" si="28"/>
        <v>4082.6586258184739</v>
      </c>
      <c r="F223" s="35">
        <f t="shared" si="29"/>
        <v>0.88156795093967188</v>
      </c>
      <c r="G223" s="36">
        <f t="shared" si="30"/>
        <v>329.08475823386203</v>
      </c>
      <c r="H223" s="36">
        <f t="shared" si="31"/>
        <v>29.876446169131189</v>
      </c>
      <c r="I223" s="59">
        <f t="shared" si="33"/>
        <v>358.96120440299325</v>
      </c>
      <c r="J223" s="67">
        <f t="shared" si="34"/>
        <v>-48.099932626718619</v>
      </c>
      <c r="K223" s="34">
        <f t="shared" si="32"/>
        <v>310.86127177627463</v>
      </c>
      <c r="L223" s="34">
        <f t="shared" si="35"/>
        <v>41993435.458288565</v>
      </c>
      <c r="M223" s="34">
        <f t="shared" si="36"/>
        <v>36366416.740019262</v>
      </c>
    </row>
    <row r="224" spans="1:13" s="31" customFormat="1" x14ac:dyDescent="0.2">
      <c r="A224" s="30">
        <v>4205</v>
      </c>
      <c r="B224" s="31" t="s">
        <v>188</v>
      </c>
      <c r="C224" s="33">
        <v>87514210</v>
      </c>
      <c r="D224" s="66">
        <v>23690</v>
      </c>
      <c r="E224" s="34">
        <f t="shared" si="28"/>
        <v>3694.1414098775854</v>
      </c>
      <c r="F224" s="35">
        <f t="shared" si="29"/>
        <v>0.79767547856987353</v>
      </c>
      <c r="G224" s="36">
        <f t="shared" si="30"/>
        <v>562.19508779839509</v>
      </c>
      <c r="H224" s="36">
        <f t="shared" si="31"/>
        <v>165.85747174844215</v>
      </c>
      <c r="I224" s="59">
        <f t="shared" si="33"/>
        <v>728.0525595468373</v>
      </c>
      <c r="J224" s="67">
        <f t="shared" si="34"/>
        <v>-48.099932626718619</v>
      </c>
      <c r="K224" s="34">
        <f t="shared" si="32"/>
        <v>679.95262692011863</v>
      </c>
      <c r="L224" s="34">
        <f t="shared" si="35"/>
        <v>17247565.135664575</v>
      </c>
      <c r="M224" s="34">
        <f t="shared" si="36"/>
        <v>16108077.73173761</v>
      </c>
    </row>
    <row r="225" spans="1:13" s="31" customFormat="1" x14ac:dyDescent="0.2">
      <c r="A225" s="30">
        <v>4206</v>
      </c>
      <c r="B225" s="31" t="s">
        <v>184</v>
      </c>
      <c r="C225" s="33">
        <v>37470358</v>
      </c>
      <c r="D225" s="66">
        <v>9876</v>
      </c>
      <c r="E225" s="34">
        <f t="shared" si="28"/>
        <v>3794.082422033212</v>
      </c>
      <c r="F225" s="35">
        <f t="shared" si="29"/>
        <v>0.81925572844521299</v>
      </c>
      <c r="G225" s="36">
        <f t="shared" si="30"/>
        <v>502.23048050501916</v>
      </c>
      <c r="H225" s="36">
        <f t="shared" si="31"/>
        <v>130.87811749397284</v>
      </c>
      <c r="I225" s="59">
        <f t="shared" si="33"/>
        <v>633.10859799899197</v>
      </c>
      <c r="J225" s="67">
        <f t="shared" si="34"/>
        <v>-48.099932626718619</v>
      </c>
      <c r="K225" s="34">
        <f t="shared" si="32"/>
        <v>585.0086653722733</v>
      </c>
      <c r="L225" s="34">
        <f t="shared" si="35"/>
        <v>6252580.5138380444</v>
      </c>
      <c r="M225" s="34">
        <f t="shared" si="36"/>
        <v>5777545.5792165715</v>
      </c>
    </row>
    <row r="226" spans="1:13" s="31" customFormat="1" x14ac:dyDescent="0.2">
      <c r="A226" s="30">
        <v>4207</v>
      </c>
      <c r="B226" s="31" t="s">
        <v>185</v>
      </c>
      <c r="C226" s="33">
        <v>36681114</v>
      </c>
      <c r="D226" s="66">
        <v>9279</v>
      </c>
      <c r="E226" s="34">
        <f t="shared" si="28"/>
        <v>3953.132234076948</v>
      </c>
      <c r="F226" s="35">
        <f t="shared" si="29"/>
        <v>0.853599333863025</v>
      </c>
      <c r="G226" s="36">
        <f t="shared" si="30"/>
        <v>406.80059327877763</v>
      </c>
      <c r="H226" s="36">
        <f t="shared" si="31"/>
        <v>75.210683278665257</v>
      </c>
      <c r="I226" s="59">
        <f t="shared" si="33"/>
        <v>482.0112765574429</v>
      </c>
      <c r="J226" s="67">
        <f t="shared" si="34"/>
        <v>-48.099932626718619</v>
      </c>
      <c r="K226" s="34">
        <f t="shared" si="32"/>
        <v>433.91134393072429</v>
      </c>
      <c r="L226" s="34">
        <f t="shared" si="35"/>
        <v>4472582.6351765124</v>
      </c>
      <c r="M226" s="34">
        <f t="shared" si="36"/>
        <v>4026263.3603331908</v>
      </c>
    </row>
    <row r="227" spans="1:13" s="31" customFormat="1" x14ac:dyDescent="0.2">
      <c r="A227" s="30">
        <v>4211</v>
      </c>
      <c r="B227" s="31" t="s">
        <v>171</v>
      </c>
      <c r="C227" s="33">
        <v>7996182</v>
      </c>
      <c r="D227" s="66">
        <v>2444</v>
      </c>
      <c r="E227" s="34">
        <f t="shared" si="28"/>
        <v>3271.7602291325697</v>
      </c>
      <c r="F227" s="35">
        <f t="shared" si="29"/>
        <v>0.70647076464397829</v>
      </c>
      <c r="G227" s="36">
        <f t="shared" si="30"/>
        <v>815.62379624540449</v>
      </c>
      <c r="H227" s="36">
        <f t="shared" si="31"/>
        <v>313.69088500919759</v>
      </c>
      <c r="I227" s="59">
        <f t="shared" si="33"/>
        <v>1129.314681254602</v>
      </c>
      <c r="J227" s="67">
        <f t="shared" si="34"/>
        <v>-48.099932626718619</v>
      </c>
      <c r="K227" s="34">
        <f t="shared" si="32"/>
        <v>1081.2147486278834</v>
      </c>
      <c r="L227" s="34">
        <f t="shared" si="35"/>
        <v>2760045.0809862474</v>
      </c>
      <c r="M227" s="34">
        <f t="shared" si="36"/>
        <v>2642488.8456465472</v>
      </c>
    </row>
    <row r="228" spans="1:13" s="31" customFormat="1" x14ac:dyDescent="0.2">
      <c r="A228" s="30">
        <v>4212</v>
      </c>
      <c r="B228" s="31" t="s">
        <v>172</v>
      </c>
      <c r="C228" s="33">
        <v>7405179</v>
      </c>
      <c r="D228" s="66">
        <v>2268</v>
      </c>
      <c r="E228" s="34">
        <f t="shared" si="28"/>
        <v>3265.0701058201057</v>
      </c>
      <c r="F228" s="35">
        <f t="shared" si="29"/>
        <v>0.70502616717927591</v>
      </c>
      <c r="G228" s="36">
        <f t="shared" si="30"/>
        <v>819.63787023288296</v>
      </c>
      <c r="H228" s="36">
        <f t="shared" si="31"/>
        <v>316.03242816856005</v>
      </c>
      <c r="I228" s="59">
        <f t="shared" si="33"/>
        <v>1135.670298401443</v>
      </c>
      <c r="J228" s="67">
        <f t="shared" si="34"/>
        <v>-48.099932626718619</v>
      </c>
      <c r="K228" s="34">
        <f t="shared" si="32"/>
        <v>1087.5703657747245</v>
      </c>
      <c r="L228" s="34">
        <f t="shared" si="35"/>
        <v>2575700.2367744725</v>
      </c>
      <c r="M228" s="34">
        <f t="shared" si="36"/>
        <v>2466609.5895770751</v>
      </c>
    </row>
    <row r="229" spans="1:13" s="31" customFormat="1" x14ac:dyDescent="0.2">
      <c r="A229" s="30">
        <v>4213</v>
      </c>
      <c r="B229" s="31" t="s">
        <v>173</v>
      </c>
      <c r="C229" s="33">
        <v>24548821</v>
      </c>
      <c r="D229" s="66">
        <v>6323</v>
      </c>
      <c r="E229" s="34">
        <f t="shared" si="28"/>
        <v>3882.4641783963307</v>
      </c>
      <c r="F229" s="35">
        <f t="shared" si="29"/>
        <v>0.83833998970692059</v>
      </c>
      <c r="G229" s="36">
        <f t="shared" si="30"/>
        <v>449.20142668714794</v>
      </c>
      <c r="H229" s="36">
        <f t="shared" si="31"/>
        <v>99.9445027668813</v>
      </c>
      <c r="I229" s="59">
        <f t="shared" si="33"/>
        <v>549.14592945402921</v>
      </c>
      <c r="J229" s="67">
        <f t="shared" si="34"/>
        <v>-48.099932626718619</v>
      </c>
      <c r="K229" s="34">
        <f t="shared" si="32"/>
        <v>501.0459968273106</v>
      </c>
      <c r="L229" s="34">
        <f t="shared" si="35"/>
        <v>3472249.7119378266</v>
      </c>
      <c r="M229" s="34">
        <f t="shared" si="36"/>
        <v>3168113.837939085</v>
      </c>
    </row>
    <row r="230" spans="1:13" s="31" customFormat="1" x14ac:dyDescent="0.2">
      <c r="A230" s="30">
        <v>4214</v>
      </c>
      <c r="B230" s="31" t="s">
        <v>174</v>
      </c>
      <c r="C230" s="33">
        <v>22236276</v>
      </c>
      <c r="D230" s="66">
        <v>6236</v>
      </c>
      <c r="E230" s="34">
        <f t="shared" si="28"/>
        <v>3565.7915330339961</v>
      </c>
      <c r="F230" s="35">
        <f t="shared" si="29"/>
        <v>0.76996090620352042</v>
      </c>
      <c r="G230" s="36">
        <f t="shared" si="30"/>
        <v>639.20501390454876</v>
      </c>
      <c r="H230" s="36">
        <f t="shared" si="31"/>
        <v>210.77992864369841</v>
      </c>
      <c r="I230" s="59">
        <f t="shared" si="33"/>
        <v>849.9849425482472</v>
      </c>
      <c r="J230" s="67">
        <f t="shared" si="34"/>
        <v>-48.099932626718619</v>
      </c>
      <c r="K230" s="34">
        <f t="shared" si="32"/>
        <v>801.88500992152854</v>
      </c>
      <c r="L230" s="34">
        <f t="shared" si="35"/>
        <v>5300506.1017308692</v>
      </c>
      <c r="M230" s="34">
        <f t="shared" si="36"/>
        <v>5000554.9218706517</v>
      </c>
    </row>
    <row r="231" spans="1:13" s="31" customFormat="1" x14ac:dyDescent="0.2">
      <c r="A231" s="30">
        <v>4215</v>
      </c>
      <c r="B231" s="31" t="s">
        <v>175</v>
      </c>
      <c r="C231" s="33">
        <v>47199480</v>
      </c>
      <c r="D231" s="66">
        <v>11523</v>
      </c>
      <c r="E231" s="34">
        <f t="shared" si="28"/>
        <v>4096.1103879198126</v>
      </c>
      <c r="F231" s="35">
        <f t="shared" si="29"/>
        <v>0.88447258819668184</v>
      </c>
      <c r="G231" s="36">
        <f t="shared" si="30"/>
        <v>321.0137009730588</v>
      </c>
      <c r="H231" s="36">
        <f t="shared" si="31"/>
        <v>25.16832943366262</v>
      </c>
      <c r="I231" s="59">
        <f t="shared" si="33"/>
        <v>346.18203040672142</v>
      </c>
      <c r="J231" s="67">
        <f t="shared" si="34"/>
        <v>-48.099932626718619</v>
      </c>
      <c r="K231" s="34">
        <f t="shared" si="32"/>
        <v>298.08209778000281</v>
      </c>
      <c r="L231" s="34">
        <f t="shared" si="35"/>
        <v>3989055.5363766509</v>
      </c>
      <c r="M231" s="34">
        <f t="shared" si="36"/>
        <v>3434800.0127189723</v>
      </c>
    </row>
    <row r="232" spans="1:13" s="31" customFormat="1" x14ac:dyDescent="0.2">
      <c r="A232" s="30">
        <v>4216</v>
      </c>
      <c r="B232" s="31" t="s">
        <v>176</v>
      </c>
      <c r="C232" s="33">
        <v>18328165</v>
      </c>
      <c r="D232" s="66">
        <v>5480</v>
      </c>
      <c r="E232" s="34">
        <f t="shared" si="28"/>
        <v>3344.5556569343066</v>
      </c>
      <c r="F232" s="35">
        <f t="shared" si="29"/>
        <v>0.72218947198804107</v>
      </c>
      <c r="G232" s="36">
        <f t="shared" si="30"/>
        <v>771.94653956436241</v>
      </c>
      <c r="H232" s="36">
        <f t="shared" si="31"/>
        <v>288.21248527858972</v>
      </c>
      <c r="I232" s="59">
        <f t="shared" si="33"/>
        <v>1060.159024842952</v>
      </c>
      <c r="J232" s="67">
        <f t="shared" si="34"/>
        <v>-48.099932626718619</v>
      </c>
      <c r="K232" s="34">
        <f t="shared" si="32"/>
        <v>1012.0590922162334</v>
      </c>
      <c r="L232" s="34">
        <f t="shared" si="35"/>
        <v>5809671.4561393773</v>
      </c>
      <c r="M232" s="34">
        <f t="shared" si="36"/>
        <v>5546083.8253449583</v>
      </c>
    </row>
    <row r="233" spans="1:13" s="31" customFormat="1" x14ac:dyDescent="0.2">
      <c r="A233" s="30">
        <v>4217</v>
      </c>
      <c r="B233" s="31" t="s">
        <v>177</v>
      </c>
      <c r="C233" s="33">
        <v>6190355</v>
      </c>
      <c r="D233" s="66">
        <v>1802</v>
      </c>
      <c r="E233" s="34">
        <f t="shared" si="28"/>
        <v>3435.2691453940065</v>
      </c>
      <c r="F233" s="35">
        <f t="shared" si="29"/>
        <v>0.74177722386087253</v>
      </c>
      <c r="G233" s="36">
        <f t="shared" si="30"/>
        <v>717.51844648854251</v>
      </c>
      <c r="H233" s="36">
        <f t="shared" si="31"/>
        <v>256.46276431769473</v>
      </c>
      <c r="I233" s="59">
        <f t="shared" si="33"/>
        <v>973.98121080623719</v>
      </c>
      <c r="J233" s="67">
        <f t="shared" si="34"/>
        <v>-48.099932626718619</v>
      </c>
      <c r="K233" s="34">
        <f t="shared" si="32"/>
        <v>925.88127817951852</v>
      </c>
      <c r="L233" s="34">
        <f t="shared" si="35"/>
        <v>1755114.1418728393</v>
      </c>
      <c r="M233" s="34">
        <f t="shared" si="36"/>
        <v>1668438.0632794923</v>
      </c>
    </row>
    <row r="234" spans="1:13" s="31" customFormat="1" x14ac:dyDescent="0.2">
      <c r="A234" s="30">
        <v>4218</v>
      </c>
      <c r="B234" s="31" t="s">
        <v>178</v>
      </c>
      <c r="C234" s="33">
        <v>4205923</v>
      </c>
      <c r="D234" s="66">
        <v>1380</v>
      </c>
      <c r="E234" s="34">
        <f t="shared" si="28"/>
        <v>3047.7702898550724</v>
      </c>
      <c r="F234" s="35">
        <f t="shared" si="29"/>
        <v>0.65810464592143181</v>
      </c>
      <c r="G234" s="36">
        <f t="shared" si="30"/>
        <v>950.01775981190292</v>
      </c>
      <c r="H234" s="36">
        <f t="shared" si="31"/>
        <v>392.08736375632168</v>
      </c>
      <c r="I234" s="59">
        <f t="shared" si="33"/>
        <v>1342.1051235682246</v>
      </c>
      <c r="J234" s="67">
        <f t="shared" si="34"/>
        <v>-48.099932626718619</v>
      </c>
      <c r="K234" s="34">
        <f t="shared" si="32"/>
        <v>1294.005190941506</v>
      </c>
      <c r="L234" s="34">
        <f t="shared" si="35"/>
        <v>1852105.07052415</v>
      </c>
      <c r="M234" s="34">
        <f t="shared" si="36"/>
        <v>1785727.1634992782</v>
      </c>
    </row>
    <row r="235" spans="1:13" s="31" customFormat="1" x14ac:dyDescent="0.2">
      <c r="A235" s="30">
        <v>4219</v>
      </c>
      <c r="B235" s="31" t="s">
        <v>179</v>
      </c>
      <c r="C235" s="33">
        <v>13310696</v>
      </c>
      <c r="D235" s="66">
        <v>3967</v>
      </c>
      <c r="E235" s="34">
        <f t="shared" si="28"/>
        <v>3355.3556843962692</v>
      </c>
      <c r="F235" s="35">
        <f t="shared" si="29"/>
        <v>0.72452152052610019</v>
      </c>
      <c r="G235" s="36">
        <f t="shared" si="30"/>
        <v>765.46652308718478</v>
      </c>
      <c r="H235" s="36">
        <f t="shared" si="31"/>
        <v>284.4324756669028</v>
      </c>
      <c r="I235" s="59">
        <f t="shared" si="33"/>
        <v>1049.8989987540876</v>
      </c>
      <c r="J235" s="67">
        <f t="shared" si="34"/>
        <v>-48.099932626718619</v>
      </c>
      <c r="K235" s="34">
        <f t="shared" si="32"/>
        <v>1001.799066127369</v>
      </c>
      <c r="L235" s="34">
        <f t="shared" si="35"/>
        <v>4164949.3280574656</v>
      </c>
      <c r="M235" s="34">
        <f t="shared" si="36"/>
        <v>3974136.8953272728</v>
      </c>
    </row>
    <row r="236" spans="1:13" s="31" customFormat="1" x14ac:dyDescent="0.2">
      <c r="A236" s="30">
        <v>4220</v>
      </c>
      <c r="B236" s="31" t="s">
        <v>180</v>
      </c>
      <c r="C236" s="33">
        <v>4205926</v>
      </c>
      <c r="D236" s="66">
        <v>1180</v>
      </c>
      <c r="E236" s="34">
        <f t="shared" si="28"/>
        <v>3564.34406779661</v>
      </c>
      <c r="F236" s="35">
        <f t="shared" si="29"/>
        <v>0.76964835522134689</v>
      </c>
      <c r="G236" s="36">
        <f t="shared" si="30"/>
        <v>640.07349304698039</v>
      </c>
      <c r="H236" s="36">
        <f t="shared" si="31"/>
        <v>211.28654147678353</v>
      </c>
      <c r="I236" s="59">
        <f t="shared" si="33"/>
        <v>851.36003452376394</v>
      </c>
      <c r="J236" s="67">
        <f t="shared" si="34"/>
        <v>-48.099932626718619</v>
      </c>
      <c r="K236" s="34">
        <f t="shared" si="32"/>
        <v>803.26010189704527</v>
      </c>
      <c r="L236" s="34">
        <f t="shared" si="35"/>
        <v>1004604.8407380414</v>
      </c>
      <c r="M236" s="34">
        <f t="shared" si="36"/>
        <v>947846.92023851338</v>
      </c>
    </row>
    <row r="237" spans="1:13" s="31" customFormat="1" x14ac:dyDescent="0.2">
      <c r="A237" s="30">
        <v>4221</v>
      </c>
      <c r="B237" s="31" t="s">
        <v>181</v>
      </c>
      <c r="C237" s="33">
        <v>5483812</v>
      </c>
      <c r="D237" s="66">
        <v>1205</v>
      </c>
      <c r="E237" s="34">
        <f t="shared" si="28"/>
        <v>4550.8813278008301</v>
      </c>
      <c r="F237" s="35">
        <f t="shared" si="29"/>
        <v>0.98267121863873708</v>
      </c>
      <c r="G237" s="36">
        <f t="shared" si="30"/>
        <v>48.151137044448298</v>
      </c>
      <c r="H237" s="36">
        <f t="shared" si="31"/>
        <v>0</v>
      </c>
      <c r="I237" s="59">
        <f t="shared" si="33"/>
        <v>48.151137044448298</v>
      </c>
      <c r="J237" s="67">
        <f t="shared" si="34"/>
        <v>-48.099932626718619</v>
      </c>
      <c r="K237" s="34">
        <f t="shared" si="32"/>
        <v>5.1204417729678653E-2</v>
      </c>
      <c r="L237" s="34">
        <f t="shared" si="35"/>
        <v>58022.120138560196</v>
      </c>
      <c r="M237" s="34">
        <f t="shared" si="36"/>
        <v>61.701323364262777</v>
      </c>
    </row>
    <row r="238" spans="1:13" s="31" customFormat="1" x14ac:dyDescent="0.2">
      <c r="A238" s="30">
        <v>4222</v>
      </c>
      <c r="B238" s="31" t="s">
        <v>182</v>
      </c>
      <c r="C238" s="33">
        <v>6720748</v>
      </c>
      <c r="D238" s="66">
        <v>1011</v>
      </c>
      <c r="E238" s="34">
        <f t="shared" si="28"/>
        <v>6647.624134520277</v>
      </c>
      <c r="F238" s="35">
        <f t="shared" si="29"/>
        <v>1.4354206226858599</v>
      </c>
      <c r="G238" s="36">
        <f t="shared" si="30"/>
        <v>-1209.8945469872199</v>
      </c>
      <c r="H238" s="36">
        <f t="shared" si="31"/>
        <v>0</v>
      </c>
      <c r="I238" s="59">
        <f t="shared" si="33"/>
        <v>-1209.8945469872199</v>
      </c>
      <c r="J238" s="67">
        <f t="shared" si="34"/>
        <v>-48.099932626718619</v>
      </c>
      <c r="K238" s="34">
        <f t="shared" si="32"/>
        <v>-1257.9944796139384</v>
      </c>
      <c r="L238" s="34">
        <f t="shared" si="35"/>
        <v>-1223203.3870040793</v>
      </c>
      <c r="M238" s="34">
        <f t="shared" si="36"/>
        <v>-1271832.4188896918</v>
      </c>
    </row>
    <row r="239" spans="1:13" s="31" customFormat="1" x14ac:dyDescent="0.2">
      <c r="A239" s="30">
        <v>4223</v>
      </c>
      <c r="B239" s="31" t="s">
        <v>186</v>
      </c>
      <c r="C239" s="33">
        <v>51164780</v>
      </c>
      <c r="D239" s="66">
        <v>15452</v>
      </c>
      <c r="E239" s="34">
        <f t="shared" si="28"/>
        <v>3311.2076106652862</v>
      </c>
      <c r="F239" s="35">
        <f t="shared" si="29"/>
        <v>0.71498863265474311</v>
      </c>
      <c r="G239" s="36">
        <f t="shared" si="30"/>
        <v>791.95536732577466</v>
      </c>
      <c r="H239" s="36">
        <f t="shared" si="31"/>
        <v>299.88430147274687</v>
      </c>
      <c r="I239" s="59">
        <f t="shared" si="33"/>
        <v>1091.8396687985214</v>
      </c>
      <c r="J239" s="67">
        <f t="shared" si="34"/>
        <v>-48.099932626718619</v>
      </c>
      <c r="K239" s="34">
        <f t="shared" si="32"/>
        <v>1043.7397361718029</v>
      </c>
      <c r="L239" s="34">
        <f t="shared" si="35"/>
        <v>16871106.562274754</v>
      </c>
      <c r="M239" s="34">
        <f t="shared" si="36"/>
        <v>16127866.403326698</v>
      </c>
    </row>
    <row r="240" spans="1:13" s="31" customFormat="1" x14ac:dyDescent="0.2">
      <c r="A240" s="30">
        <v>4224</v>
      </c>
      <c r="B240" s="31" t="s">
        <v>187</v>
      </c>
      <c r="C240" s="33">
        <v>4137000</v>
      </c>
      <c r="D240" s="66">
        <v>923</v>
      </c>
      <c r="E240" s="34">
        <f t="shared" si="28"/>
        <v>4482.1235102925248</v>
      </c>
      <c r="F240" s="35">
        <f t="shared" si="29"/>
        <v>0.96782435196500705</v>
      </c>
      <c r="G240" s="36">
        <f t="shared" si="30"/>
        <v>89.405827549431521</v>
      </c>
      <c r="H240" s="36">
        <f t="shared" si="31"/>
        <v>0</v>
      </c>
      <c r="I240" s="59">
        <f t="shared" si="33"/>
        <v>89.405827549431521</v>
      </c>
      <c r="J240" s="67">
        <f t="shared" si="34"/>
        <v>-48.099932626718619</v>
      </c>
      <c r="K240" s="34">
        <f t="shared" si="32"/>
        <v>41.305894922712902</v>
      </c>
      <c r="L240" s="34">
        <f t="shared" si="35"/>
        <v>82521.57882812529</v>
      </c>
      <c r="M240" s="34">
        <f t="shared" si="36"/>
        <v>38125.341013664009</v>
      </c>
    </row>
    <row r="241" spans="1:13" s="31" customFormat="1" x14ac:dyDescent="0.2">
      <c r="A241" s="30">
        <v>4225</v>
      </c>
      <c r="B241" s="31" t="s">
        <v>189</v>
      </c>
      <c r="C241" s="33">
        <v>37264045</v>
      </c>
      <c r="D241" s="66">
        <v>10835</v>
      </c>
      <c r="E241" s="34">
        <f t="shared" si="28"/>
        <v>3439.2288878634058</v>
      </c>
      <c r="F241" s="35">
        <f t="shared" si="29"/>
        <v>0.74263225054199677</v>
      </c>
      <c r="G241" s="36">
        <f t="shared" si="30"/>
        <v>715.14260100690285</v>
      </c>
      <c r="H241" s="36">
        <f t="shared" si="31"/>
        <v>255.07685445340499</v>
      </c>
      <c r="I241" s="59">
        <f t="shared" si="33"/>
        <v>970.21945546030781</v>
      </c>
      <c r="J241" s="67">
        <f t="shared" si="34"/>
        <v>-48.099932626718619</v>
      </c>
      <c r="K241" s="34">
        <f t="shared" si="32"/>
        <v>922.11952283358914</v>
      </c>
      <c r="L241" s="34">
        <f t="shared" si="35"/>
        <v>10512327.799912436</v>
      </c>
      <c r="M241" s="34">
        <f t="shared" si="36"/>
        <v>9991165.0299019385</v>
      </c>
    </row>
    <row r="242" spans="1:13" s="31" customFormat="1" x14ac:dyDescent="0.2">
      <c r="A242" s="30">
        <v>4226</v>
      </c>
      <c r="B242" s="31" t="s">
        <v>190</v>
      </c>
      <c r="C242" s="33">
        <v>6738880</v>
      </c>
      <c r="D242" s="66">
        <v>1776</v>
      </c>
      <c r="E242" s="34">
        <f t="shared" si="28"/>
        <v>3794.4144144144143</v>
      </c>
      <c r="F242" s="35">
        <f t="shared" si="29"/>
        <v>0.81932741551730204</v>
      </c>
      <c r="G242" s="36">
        <f t="shared" si="30"/>
        <v>502.03128507629776</v>
      </c>
      <c r="H242" s="36">
        <f t="shared" si="31"/>
        <v>130.76192016055202</v>
      </c>
      <c r="I242" s="59">
        <f t="shared" si="33"/>
        <v>632.79320523684976</v>
      </c>
      <c r="J242" s="67">
        <f t="shared" si="34"/>
        <v>-48.099932626718619</v>
      </c>
      <c r="K242" s="34">
        <f t="shared" si="32"/>
        <v>584.69327261013109</v>
      </c>
      <c r="L242" s="34">
        <f t="shared" si="35"/>
        <v>1123840.7325006451</v>
      </c>
      <c r="M242" s="34">
        <f t="shared" si="36"/>
        <v>1038415.2521555928</v>
      </c>
    </row>
    <row r="243" spans="1:13" s="31" customFormat="1" x14ac:dyDescent="0.2">
      <c r="A243" s="30">
        <v>4227</v>
      </c>
      <c r="B243" s="31" t="s">
        <v>191</v>
      </c>
      <c r="C243" s="33">
        <v>22675877</v>
      </c>
      <c r="D243" s="66">
        <v>6192</v>
      </c>
      <c r="E243" s="34">
        <f t="shared" si="28"/>
        <v>3662.1248385012918</v>
      </c>
      <c r="F243" s="35">
        <f t="shared" si="29"/>
        <v>0.79076214443857462</v>
      </c>
      <c r="G243" s="36">
        <f t="shared" si="30"/>
        <v>581.40503062417122</v>
      </c>
      <c r="H243" s="36">
        <f t="shared" si="31"/>
        <v>177.06327173014489</v>
      </c>
      <c r="I243" s="59">
        <f t="shared" si="33"/>
        <v>758.46830235431617</v>
      </c>
      <c r="J243" s="67">
        <f t="shared" si="34"/>
        <v>-48.099932626718619</v>
      </c>
      <c r="K243" s="34">
        <f t="shared" si="32"/>
        <v>710.3683697275975</v>
      </c>
      <c r="L243" s="34">
        <f t="shared" si="35"/>
        <v>4696435.7281779256</v>
      </c>
      <c r="M243" s="34">
        <f t="shared" si="36"/>
        <v>4398600.9453532835</v>
      </c>
    </row>
    <row r="244" spans="1:13" s="31" customFormat="1" x14ac:dyDescent="0.2">
      <c r="A244" s="30">
        <v>4228</v>
      </c>
      <c r="B244" s="31" t="s">
        <v>192</v>
      </c>
      <c r="C244" s="33">
        <v>9665445</v>
      </c>
      <c r="D244" s="66">
        <v>1873</v>
      </c>
      <c r="E244" s="34">
        <f t="shared" si="28"/>
        <v>5160.408435664709</v>
      </c>
      <c r="F244" s="35">
        <f t="shared" si="29"/>
        <v>1.1142863284898628</v>
      </c>
      <c r="G244" s="36">
        <f t="shared" si="30"/>
        <v>-317.56512767387903</v>
      </c>
      <c r="H244" s="36">
        <f t="shared" si="31"/>
        <v>0</v>
      </c>
      <c r="I244" s="59">
        <f t="shared" si="33"/>
        <v>-317.56512767387903</v>
      </c>
      <c r="J244" s="67">
        <f t="shared" si="34"/>
        <v>-48.099932626718619</v>
      </c>
      <c r="K244" s="34">
        <f t="shared" si="32"/>
        <v>-365.66506030059764</v>
      </c>
      <c r="L244" s="34">
        <f t="shared" si="35"/>
        <v>-594799.48413317546</v>
      </c>
      <c r="M244" s="34">
        <f t="shared" si="36"/>
        <v>-684890.65794301941</v>
      </c>
    </row>
    <row r="245" spans="1:13" s="31" customFormat="1" x14ac:dyDescent="0.2">
      <c r="A245" s="30">
        <v>4601</v>
      </c>
      <c r="B245" s="31" t="s">
        <v>216</v>
      </c>
      <c r="C245" s="33">
        <v>1454029526</v>
      </c>
      <c r="D245" s="66">
        <v>291940</v>
      </c>
      <c r="E245" s="34">
        <f t="shared" si="28"/>
        <v>4980.5765773789135</v>
      </c>
      <c r="F245" s="35">
        <f t="shared" si="29"/>
        <v>1.0754552585051906</v>
      </c>
      <c r="G245" s="36">
        <f t="shared" si="30"/>
        <v>-209.6660127024017</v>
      </c>
      <c r="H245" s="36">
        <f t="shared" si="31"/>
        <v>0</v>
      </c>
      <c r="I245" s="59">
        <f t="shared" si="33"/>
        <v>-209.6660127024017</v>
      </c>
      <c r="J245" s="67">
        <f t="shared" si="34"/>
        <v>-48.099932626718619</v>
      </c>
      <c r="K245" s="34">
        <f t="shared" si="32"/>
        <v>-257.76594532912031</v>
      </c>
      <c r="L245" s="34">
        <f t="shared" si="35"/>
        <v>-61209895.748339154</v>
      </c>
      <c r="M245" s="34">
        <f t="shared" si="36"/>
        <v>-75252190.079383388</v>
      </c>
    </row>
    <row r="246" spans="1:13" s="31" customFormat="1" x14ac:dyDescent="0.2">
      <c r="A246" s="30">
        <v>4602</v>
      </c>
      <c r="B246" s="31" t="s">
        <v>388</v>
      </c>
      <c r="C246" s="33">
        <v>83531850</v>
      </c>
      <c r="D246" s="66">
        <v>17349</v>
      </c>
      <c r="E246" s="34">
        <f t="shared" si="28"/>
        <v>4814.7933598478303</v>
      </c>
      <c r="F246" s="35">
        <f t="shared" si="29"/>
        <v>1.0396577097082316</v>
      </c>
      <c r="G246" s="36">
        <f t="shared" si="30"/>
        <v>-110.19608218375178</v>
      </c>
      <c r="H246" s="36">
        <f t="shared" si="31"/>
        <v>0</v>
      </c>
      <c r="I246" s="59">
        <f t="shared" si="33"/>
        <v>-110.19608218375178</v>
      </c>
      <c r="J246" s="67">
        <f t="shared" si="34"/>
        <v>-48.099932626718619</v>
      </c>
      <c r="K246" s="34">
        <f t="shared" si="32"/>
        <v>-158.29601481047041</v>
      </c>
      <c r="L246" s="34">
        <f t="shared" si="35"/>
        <v>-1911791.8298059097</v>
      </c>
      <c r="M246" s="34">
        <f t="shared" si="36"/>
        <v>-2746277.560946851</v>
      </c>
    </row>
    <row r="247" spans="1:13" s="31" customFormat="1" x14ac:dyDescent="0.2">
      <c r="A247" s="30">
        <v>4611</v>
      </c>
      <c r="B247" s="31" t="s">
        <v>217</v>
      </c>
      <c r="C247" s="33">
        <v>15486545</v>
      </c>
      <c r="D247" s="66">
        <v>4072</v>
      </c>
      <c r="E247" s="34">
        <f t="shared" si="28"/>
        <v>3803.1790275049116</v>
      </c>
      <c r="F247" s="35">
        <f t="shared" si="29"/>
        <v>0.82121995729243513</v>
      </c>
      <c r="G247" s="36">
        <f t="shared" si="30"/>
        <v>496.77251722199941</v>
      </c>
      <c r="H247" s="36">
        <f t="shared" si="31"/>
        <v>127.69430557887799</v>
      </c>
      <c r="I247" s="59">
        <f t="shared" si="33"/>
        <v>624.46682280087737</v>
      </c>
      <c r="J247" s="67">
        <f t="shared" si="34"/>
        <v>-48.099932626718619</v>
      </c>
      <c r="K247" s="34">
        <f t="shared" si="32"/>
        <v>576.3668901741587</v>
      </c>
      <c r="L247" s="34">
        <f t="shared" si="35"/>
        <v>2542828.9024451724</v>
      </c>
      <c r="M247" s="34">
        <f t="shared" si="36"/>
        <v>2346965.9767891741</v>
      </c>
    </row>
    <row r="248" spans="1:13" s="31" customFormat="1" x14ac:dyDescent="0.2">
      <c r="A248" s="30">
        <v>4612</v>
      </c>
      <c r="B248" s="31" t="s">
        <v>218</v>
      </c>
      <c r="C248" s="33">
        <v>21942572</v>
      </c>
      <c r="D248" s="66">
        <v>5742</v>
      </c>
      <c r="E248" s="34">
        <f t="shared" si="28"/>
        <v>3821.4162312783001</v>
      </c>
      <c r="F248" s="35">
        <f t="shared" si="29"/>
        <v>0.82515791435298957</v>
      </c>
      <c r="G248" s="36">
        <f t="shared" si="30"/>
        <v>485.83019495796634</v>
      </c>
      <c r="H248" s="36">
        <f t="shared" si="31"/>
        <v>121.311284258192</v>
      </c>
      <c r="I248" s="59">
        <f t="shared" si="33"/>
        <v>607.14147921615836</v>
      </c>
      <c r="J248" s="67">
        <f t="shared" si="34"/>
        <v>-48.099932626718619</v>
      </c>
      <c r="K248" s="34">
        <f t="shared" si="32"/>
        <v>559.04154658943969</v>
      </c>
      <c r="L248" s="34">
        <f t="shared" si="35"/>
        <v>3486206.3736591814</v>
      </c>
      <c r="M248" s="34">
        <f t="shared" si="36"/>
        <v>3210016.5605165628</v>
      </c>
    </row>
    <row r="249" spans="1:13" s="31" customFormat="1" x14ac:dyDescent="0.2">
      <c r="A249" s="30">
        <v>4613</v>
      </c>
      <c r="B249" s="31" t="s">
        <v>219</v>
      </c>
      <c r="C249" s="33">
        <v>58159128</v>
      </c>
      <c r="D249" s="66">
        <v>12268</v>
      </c>
      <c r="E249" s="34">
        <f t="shared" si="28"/>
        <v>4740.7179654385391</v>
      </c>
      <c r="F249" s="35">
        <f t="shared" si="29"/>
        <v>1.0236626193395491</v>
      </c>
      <c r="G249" s="36">
        <f t="shared" si="30"/>
        <v>-65.750845538177046</v>
      </c>
      <c r="H249" s="36">
        <f t="shared" si="31"/>
        <v>0</v>
      </c>
      <c r="I249" s="59">
        <f t="shared" si="33"/>
        <v>-65.750845538177046</v>
      </c>
      <c r="J249" s="67">
        <f t="shared" si="34"/>
        <v>-48.099932626718619</v>
      </c>
      <c r="K249" s="34">
        <f t="shared" si="32"/>
        <v>-113.85077816489567</v>
      </c>
      <c r="L249" s="34">
        <f t="shared" si="35"/>
        <v>-806631.37306235603</v>
      </c>
      <c r="M249" s="34">
        <f t="shared" si="36"/>
        <v>-1396721.3465269401</v>
      </c>
    </row>
    <row r="250" spans="1:13" s="31" customFormat="1" x14ac:dyDescent="0.2">
      <c r="A250" s="30">
        <v>4614</v>
      </c>
      <c r="B250" s="31" t="s">
        <v>220</v>
      </c>
      <c r="C250" s="33">
        <v>92826810</v>
      </c>
      <c r="D250" s="66">
        <v>19287</v>
      </c>
      <c r="E250" s="34">
        <f t="shared" si="28"/>
        <v>4812.9211385907602</v>
      </c>
      <c r="F250" s="35">
        <f t="shared" si="29"/>
        <v>1.039253441213466</v>
      </c>
      <c r="G250" s="36">
        <f t="shared" si="30"/>
        <v>-109.07274942950971</v>
      </c>
      <c r="H250" s="36">
        <f t="shared" si="31"/>
        <v>0</v>
      </c>
      <c r="I250" s="59">
        <f t="shared" si="33"/>
        <v>-109.07274942950971</v>
      </c>
      <c r="J250" s="67">
        <f t="shared" si="34"/>
        <v>-48.099932626718619</v>
      </c>
      <c r="K250" s="34">
        <f t="shared" si="32"/>
        <v>-157.17268205622833</v>
      </c>
      <c r="L250" s="34">
        <f t="shared" si="35"/>
        <v>-2103686.1182469539</v>
      </c>
      <c r="M250" s="34">
        <f t="shared" si="36"/>
        <v>-3031389.5188184758</v>
      </c>
    </row>
    <row r="251" spans="1:13" s="31" customFormat="1" x14ac:dyDescent="0.2">
      <c r="A251" s="30">
        <v>4615</v>
      </c>
      <c r="B251" s="31" t="s">
        <v>221</v>
      </c>
      <c r="C251" s="33">
        <v>13525810</v>
      </c>
      <c r="D251" s="66">
        <v>3203</v>
      </c>
      <c r="E251" s="34">
        <f t="shared" si="28"/>
        <v>4222.8566968467067</v>
      </c>
      <c r="F251" s="35">
        <f t="shared" si="29"/>
        <v>0.91184090234943527</v>
      </c>
      <c r="G251" s="36">
        <f t="shared" si="30"/>
        <v>244.96591561692239</v>
      </c>
      <c r="H251" s="36">
        <f t="shared" si="31"/>
        <v>0</v>
      </c>
      <c r="I251" s="59">
        <f t="shared" si="33"/>
        <v>244.96591561692239</v>
      </c>
      <c r="J251" s="67">
        <f t="shared" si="34"/>
        <v>-48.099932626718619</v>
      </c>
      <c r="K251" s="34">
        <f t="shared" si="32"/>
        <v>196.86598299020378</v>
      </c>
      <c r="L251" s="34">
        <f t="shared" si="35"/>
        <v>784625.8277210024</v>
      </c>
      <c r="M251" s="34">
        <f t="shared" si="36"/>
        <v>630561.7435176227</v>
      </c>
    </row>
    <row r="252" spans="1:13" s="31" customFormat="1" x14ac:dyDescent="0.2">
      <c r="A252" s="30">
        <v>4616</v>
      </c>
      <c r="B252" s="31" t="s">
        <v>222</v>
      </c>
      <c r="C252" s="33">
        <v>14515044</v>
      </c>
      <c r="D252" s="66">
        <v>2922</v>
      </c>
      <c r="E252" s="34">
        <f t="shared" si="28"/>
        <v>4967.503080082136</v>
      </c>
      <c r="F252" s="35">
        <f t="shared" si="29"/>
        <v>1.0726322999186826</v>
      </c>
      <c r="G252" s="36">
        <f t="shared" si="30"/>
        <v>-201.82191432433518</v>
      </c>
      <c r="H252" s="36">
        <f t="shared" si="31"/>
        <v>0</v>
      </c>
      <c r="I252" s="59">
        <f t="shared" si="33"/>
        <v>-201.82191432433518</v>
      </c>
      <c r="J252" s="67">
        <f t="shared" si="34"/>
        <v>-48.099932626718619</v>
      </c>
      <c r="K252" s="34">
        <f t="shared" si="32"/>
        <v>-249.92184695105379</v>
      </c>
      <c r="L252" s="34">
        <f t="shared" si="35"/>
        <v>-589723.63365570735</v>
      </c>
      <c r="M252" s="34">
        <f t="shared" si="36"/>
        <v>-730271.63679097919</v>
      </c>
    </row>
    <row r="253" spans="1:13" s="31" customFormat="1" x14ac:dyDescent="0.2">
      <c r="A253" s="30">
        <v>4617</v>
      </c>
      <c r="B253" s="31" t="s">
        <v>223</v>
      </c>
      <c r="C253" s="33">
        <v>59085596</v>
      </c>
      <c r="D253" s="66">
        <v>13089</v>
      </c>
      <c r="E253" s="34">
        <f t="shared" si="28"/>
        <v>4514.1413400565361</v>
      </c>
      <c r="F253" s="35">
        <f t="shared" si="29"/>
        <v>0.97473795781980366</v>
      </c>
      <c r="G253" s="36">
        <f t="shared" si="30"/>
        <v>70.195129691024704</v>
      </c>
      <c r="H253" s="36">
        <f t="shared" si="31"/>
        <v>0</v>
      </c>
      <c r="I253" s="59">
        <f t="shared" si="33"/>
        <v>70.195129691024704</v>
      </c>
      <c r="J253" s="67">
        <f t="shared" si="34"/>
        <v>-48.099932626718619</v>
      </c>
      <c r="K253" s="34">
        <f t="shared" si="32"/>
        <v>22.095197064306085</v>
      </c>
      <c r="L253" s="34">
        <f t="shared" si="35"/>
        <v>918784.05252582231</v>
      </c>
      <c r="M253" s="34">
        <f t="shared" si="36"/>
        <v>289204.03437470231</v>
      </c>
    </row>
    <row r="254" spans="1:13" s="31" customFormat="1" x14ac:dyDescent="0.2">
      <c r="A254" s="30">
        <v>4618</v>
      </c>
      <c r="B254" s="31" t="s">
        <v>224</v>
      </c>
      <c r="C254" s="33">
        <v>48568500</v>
      </c>
      <c r="D254" s="66">
        <v>11017</v>
      </c>
      <c r="E254" s="34">
        <f t="shared" si="28"/>
        <v>4408.5050376690569</v>
      </c>
      <c r="F254" s="35">
        <f t="shared" si="29"/>
        <v>0.95192792465865395</v>
      </c>
      <c r="G254" s="36">
        <f t="shared" si="30"/>
        <v>133.57691112351222</v>
      </c>
      <c r="H254" s="36">
        <f t="shared" si="31"/>
        <v>0</v>
      </c>
      <c r="I254" s="59">
        <f t="shared" si="33"/>
        <v>133.57691112351222</v>
      </c>
      <c r="J254" s="67">
        <f t="shared" si="34"/>
        <v>-48.099932626718619</v>
      </c>
      <c r="K254" s="34">
        <f t="shared" si="32"/>
        <v>85.476978496793606</v>
      </c>
      <c r="L254" s="34">
        <f t="shared" si="35"/>
        <v>1471616.8298477342</v>
      </c>
      <c r="M254" s="34">
        <f t="shared" si="36"/>
        <v>941699.87209917512</v>
      </c>
    </row>
    <row r="255" spans="1:13" s="31" customFormat="1" x14ac:dyDescent="0.2">
      <c r="A255" s="30">
        <v>4619</v>
      </c>
      <c r="B255" s="31" t="s">
        <v>225</v>
      </c>
      <c r="C255" s="33">
        <v>4587232</v>
      </c>
      <c r="D255" s="66">
        <v>968</v>
      </c>
      <c r="E255" s="34">
        <f t="shared" si="28"/>
        <v>4738.8760330578516</v>
      </c>
      <c r="F255" s="35">
        <f t="shared" si="29"/>
        <v>1.0232648911179576</v>
      </c>
      <c r="G255" s="36">
        <f t="shared" si="30"/>
        <v>-64.645686109764569</v>
      </c>
      <c r="H255" s="36">
        <f t="shared" si="31"/>
        <v>0</v>
      </c>
      <c r="I255" s="59">
        <f t="shared" si="33"/>
        <v>-64.645686109764569</v>
      </c>
      <c r="J255" s="67">
        <f t="shared" si="34"/>
        <v>-48.099932626718619</v>
      </c>
      <c r="K255" s="34">
        <f t="shared" si="32"/>
        <v>-112.74561873648318</v>
      </c>
      <c r="L255" s="34">
        <f t="shared" si="35"/>
        <v>-62577.024154252103</v>
      </c>
      <c r="M255" s="34">
        <f t="shared" si="36"/>
        <v>-109137.75893691572</v>
      </c>
    </row>
    <row r="256" spans="1:13" s="31" customFormat="1" x14ac:dyDescent="0.2">
      <c r="A256" s="30">
        <v>4620</v>
      </c>
      <c r="B256" s="31" t="s">
        <v>226</v>
      </c>
      <c r="C256" s="33">
        <v>3428095</v>
      </c>
      <c r="D256" s="66">
        <v>1089</v>
      </c>
      <c r="E256" s="34">
        <f t="shared" si="28"/>
        <v>3147.9292929292928</v>
      </c>
      <c r="F256" s="35">
        <f t="shared" si="29"/>
        <v>0.67973196654773071</v>
      </c>
      <c r="G256" s="36">
        <f t="shared" si="30"/>
        <v>889.92235796737066</v>
      </c>
      <c r="H256" s="36">
        <f t="shared" si="31"/>
        <v>357.03171268034453</v>
      </c>
      <c r="I256" s="59">
        <f t="shared" si="33"/>
        <v>1246.9540706477151</v>
      </c>
      <c r="J256" s="67">
        <f t="shared" si="34"/>
        <v>-48.099932626718619</v>
      </c>
      <c r="K256" s="34">
        <f t="shared" si="32"/>
        <v>1198.8541380209965</v>
      </c>
      <c r="L256" s="34">
        <f t="shared" si="35"/>
        <v>1357932.9829353618</v>
      </c>
      <c r="M256" s="34">
        <f t="shared" si="36"/>
        <v>1305552.1563048651</v>
      </c>
    </row>
    <row r="257" spans="1:13" s="31" customFormat="1" x14ac:dyDescent="0.2">
      <c r="A257" s="30">
        <v>4621</v>
      </c>
      <c r="B257" s="31" t="s">
        <v>227</v>
      </c>
      <c r="C257" s="33">
        <v>65440041</v>
      </c>
      <c r="D257" s="66">
        <v>16471</v>
      </c>
      <c r="E257" s="34">
        <f t="shared" si="28"/>
        <v>3973.0460202780646</v>
      </c>
      <c r="F257" s="35">
        <f t="shared" si="29"/>
        <v>0.85789931515113715</v>
      </c>
      <c r="G257" s="36">
        <f t="shared" si="30"/>
        <v>394.85232155810763</v>
      </c>
      <c r="H257" s="36">
        <f t="shared" si="31"/>
        <v>68.240858108274438</v>
      </c>
      <c r="I257" s="59">
        <f t="shared" si="33"/>
        <v>463.09317966638207</v>
      </c>
      <c r="J257" s="67">
        <f t="shared" si="34"/>
        <v>-48.099932626718619</v>
      </c>
      <c r="K257" s="34">
        <f t="shared" si="32"/>
        <v>414.99324703966346</v>
      </c>
      <c r="L257" s="34">
        <f t="shared" si="35"/>
        <v>7627607.7622849792</v>
      </c>
      <c r="M257" s="34">
        <f t="shared" si="36"/>
        <v>6835353.7719902964</v>
      </c>
    </row>
    <row r="258" spans="1:13" s="31" customFormat="1" x14ac:dyDescent="0.2">
      <c r="A258" s="30">
        <v>4622</v>
      </c>
      <c r="B258" s="31" t="s">
        <v>228</v>
      </c>
      <c r="C258" s="33">
        <v>35203835</v>
      </c>
      <c r="D258" s="66">
        <v>8496</v>
      </c>
      <c r="E258" s="34">
        <f t="shared" si="28"/>
        <v>4143.5775659133706</v>
      </c>
      <c r="F258" s="35">
        <f t="shared" si="29"/>
        <v>0.89472216982372277</v>
      </c>
      <c r="G258" s="36">
        <f t="shared" si="30"/>
        <v>292.53339417692405</v>
      </c>
      <c r="H258" s="36">
        <f t="shared" si="31"/>
        <v>8.5548171359173466</v>
      </c>
      <c r="I258" s="59">
        <f t="shared" si="33"/>
        <v>301.08821131284139</v>
      </c>
      <c r="J258" s="67">
        <f t="shared" si="34"/>
        <v>-48.099932626718619</v>
      </c>
      <c r="K258" s="34">
        <f t="shared" si="32"/>
        <v>252.98827868612278</v>
      </c>
      <c r="L258" s="34">
        <f t="shared" si="35"/>
        <v>2558045.4433139004</v>
      </c>
      <c r="M258" s="34">
        <f t="shared" si="36"/>
        <v>2149388.4157172991</v>
      </c>
    </row>
    <row r="259" spans="1:13" s="31" customFormat="1" x14ac:dyDescent="0.2">
      <c r="A259" s="30">
        <v>4623</v>
      </c>
      <c r="B259" s="31" t="s">
        <v>229</v>
      </c>
      <c r="C259" s="33">
        <v>9922602</v>
      </c>
      <c r="D259" s="66">
        <v>2502</v>
      </c>
      <c r="E259" s="34">
        <f t="shared" si="28"/>
        <v>3965.8681055155876</v>
      </c>
      <c r="F259" s="35">
        <f t="shared" si="29"/>
        <v>0.85634938894149526</v>
      </c>
      <c r="G259" s="36">
        <f t="shared" si="30"/>
        <v>399.15907041559382</v>
      </c>
      <c r="H259" s="36">
        <f t="shared" si="31"/>
        <v>70.753128275141393</v>
      </c>
      <c r="I259" s="59">
        <f t="shared" si="33"/>
        <v>469.91219869073518</v>
      </c>
      <c r="J259" s="67">
        <f t="shared" si="34"/>
        <v>-48.099932626718619</v>
      </c>
      <c r="K259" s="34">
        <f t="shared" si="32"/>
        <v>421.81226606401657</v>
      </c>
      <c r="L259" s="34">
        <f t="shared" si="35"/>
        <v>1175720.3211242193</v>
      </c>
      <c r="M259" s="34">
        <f t="shared" si="36"/>
        <v>1055374.2896921695</v>
      </c>
    </row>
    <row r="260" spans="1:13" s="31" customFormat="1" x14ac:dyDescent="0.2">
      <c r="A260" s="30">
        <v>4624</v>
      </c>
      <c r="B260" s="31" t="s">
        <v>389</v>
      </c>
      <c r="C260" s="33">
        <v>115444924</v>
      </c>
      <c r="D260" s="66">
        <v>26080</v>
      </c>
      <c r="E260" s="34">
        <f t="shared" si="28"/>
        <v>4426.5691717791415</v>
      </c>
      <c r="F260" s="35">
        <f t="shared" si="29"/>
        <v>0.95582851080911468</v>
      </c>
      <c r="G260" s="36">
        <f t="shared" si="30"/>
        <v>122.73843065746149</v>
      </c>
      <c r="H260" s="36">
        <f t="shared" si="31"/>
        <v>0</v>
      </c>
      <c r="I260" s="59">
        <f t="shared" si="33"/>
        <v>122.73843065746149</v>
      </c>
      <c r="J260" s="67">
        <f t="shared" si="34"/>
        <v>-48.099932626718619</v>
      </c>
      <c r="K260" s="34">
        <f t="shared" si="32"/>
        <v>74.63849803074288</v>
      </c>
      <c r="L260" s="34">
        <f t="shared" si="35"/>
        <v>3201018.2715465957</v>
      </c>
      <c r="M260" s="34">
        <f t="shared" si="36"/>
        <v>1946572.0286417743</v>
      </c>
    </row>
    <row r="261" spans="1:13" s="31" customFormat="1" x14ac:dyDescent="0.2">
      <c r="A261" s="30">
        <v>4625</v>
      </c>
      <c r="B261" s="31" t="s">
        <v>230</v>
      </c>
      <c r="C261" s="33">
        <v>60350564</v>
      </c>
      <c r="D261" s="66">
        <v>5300</v>
      </c>
      <c r="E261" s="34">
        <f t="shared" si="28"/>
        <v>11386.898867924529</v>
      </c>
      <c r="F261" s="35">
        <f t="shared" si="29"/>
        <v>2.4587716051182351</v>
      </c>
      <c r="G261" s="36">
        <f t="shared" si="30"/>
        <v>-4053.4593870297704</v>
      </c>
      <c r="H261" s="36">
        <f t="shared" si="31"/>
        <v>0</v>
      </c>
      <c r="I261" s="59">
        <f t="shared" si="33"/>
        <v>-4053.4593870297704</v>
      </c>
      <c r="J261" s="67">
        <f t="shared" si="34"/>
        <v>-48.099932626718619</v>
      </c>
      <c r="K261" s="34">
        <f t="shared" si="32"/>
        <v>-4101.5593196564887</v>
      </c>
      <c r="L261" s="34">
        <f t="shared" si="35"/>
        <v>-21483334.751257785</v>
      </c>
      <c r="M261" s="34">
        <f t="shared" si="36"/>
        <v>-21738264.394179389</v>
      </c>
    </row>
    <row r="262" spans="1:13" s="31" customFormat="1" x14ac:dyDescent="0.2">
      <c r="A262" s="30">
        <v>4626</v>
      </c>
      <c r="B262" s="31" t="s">
        <v>235</v>
      </c>
      <c r="C262" s="33">
        <v>177399796</v>
      </c>
      <c r="D262" s="66">
        <v>39768</v>
      </c>
      <c r="E262" s="34">
        <f t="shared" si="28"/>
        <v>4460.8679340173003</v>
      </c>
      <c r="F262" s="35">
        <f t="shared" si="29"/>
        <v>0.96323463811910959</v>
      </c>
      <c r="G262" s="36">
        <f t="shared" si="30"/>
        <v>102.15917331456622</v>
      </c>
      <c r="H262" s="36">
        <f t="shared" si="31"/>
        <v>0</v>
      </c>
      <c r="I262" s="59">
        <f t="shared" si="33"/>
        <v>102.15917331456622</v>
      </c>
      <c r="J262" s="67">
        <f t="shared" si="34"/>
        <v>-48.099932626718619</v>
      </c>
      <c r="K262" s="34">
        <f t="shared" si="32"/>
        <v>54.059240687847598</v>
      </c>
      <c r="L262" s="34">
        <f t="shared" si="35"/>
        <v>4062666.0043736692</v>
      </c>
      <c r="M262" s="34">
        <f t="shared" si="36"/>
        <v>2149827.8836743231</v>
      </c>
    </row>
    <row r="263" spans="1:13" s="31" customFormat="1" x14ac:dyDescent="0.2">
      <c r="A263" s="30">
        <v>4627</v>
      </c>
      <c r="B263" s="31" t="s">
        <v>231</v>
      </c>
      <c r="C263" s="33">
        <v>125165161</v>
      </c>
      <c r="D263" s="66">
        <v>30145</v>
      </c>
      <c r="E263" s="34">
        <f t="shared" si="28"/>
        <v>4152.1035329241995</v>
      </c>
      <c r="F263" s="35">
        <f t="shared" si="29"/>
        <v>0.89656318078162744</v>
      </c>
      <c r="G263" s="36">
        <f t="shared" si="30"/>
        <v>287.41781397042666</v>
      </c>
      <c r="H263" s="36">
        <f t="shared" si="31"/>
        <v>5.5707286821272186</v>
      </c>
      <c r="I263" s="59">
        <f t="shared" si="33"/>
        <v>292.98854265255386</v>
      </c>
      <c r="J263" s="67">
        <f t="shared" si="34"/>
        <v>-48.099932626718619</v>
      </c>
      <c r="K263" s="34">
        <f t="shared" si="32"/>
        <v>244.88861002583525</v>
      </c>
      <c r="L263" s="34">
        <f t="shared" si="35"/>
        <v>8832139.6182612367</v>
      </c>
      <c r="M263" s="34">
        <f t="shared" si="36"/>
        <v>7382167.1492288038</v>
      </c>
    </row>
    <row r="264" spans="1:13" s="31" customFormat="1" x14ac:dyDescent="0.2">
      <c r="A264" s="30">
        <v>4628</v>
      </c>
      <c r="B264" s="31" t="s">
        <v>232</v>
      </c>
      <c r="C264" s="33">
        <v>14269378</v>
      </c>
      <c r="D264" s="66">
        <v>3852</v>
      </c>
      <c r="E264" s="34">
        <f t="shared" ref="E264:E327" si="37">(C264)/D264</f>
        <v>3704.4075804776739</v>
      </c>
      <c r="F264" s="35">
        <f t="shared" ref="F264:F327" si="38">IF(ISNUMBER(C264),E264/E$366,"")</f>
        <v>0.79989225146454657</v>
      </c>
      <c r="G264" s="36">
        <f t="shared" ref="G264:G327" si="39">(E$366-E264)*0.6</f>
        <v>556.03538543834202</v>
      </c>
      <c r="H264" s="36">
        <f t="shared" ref="H264:H327" si="40">IF(E264&gt;=E$366*0.9,0,IF(E264&lt;0.9*E$366,(E$366*0.9-E264)*0.35))</f>
        <v>162.26431203841116</v>
      </c>
      <c r="I264" s="59">
        <f t="shared" si="33"/>
        <v>718.29969747675318</v>
      </c>
      <c r="J264" s="67">
        <f t="shared" si="34"/>
        <v>-48.099932626718619</v>
      </c>
      <c r="K264" s="34">
        <f t="shared" ref="K264:K327" si="41">I264+J264</f>
        <v>670.19976485003451</v>
      </c>
      <c r="L264" s="34">
        <f t="shared" si="35"/>
        <v>2766890.434680453</v>
      </c>
      <c r="M264" s="34">
        <f t="shared" si="36"/>
        <v>2581609.494202333</v>
      </c>
    </row>
    <row r="265" spans="1:13" s="31" customFormat="1" x14ac:dyDescent="0.2">
      <c r="A265" s="30">
        <v>4629</v>
      </c>
      <c r="B265" s="31" t="s">
        <v>233</v>
      </c>
      <c r="C265" s="33">
        <v>1568996</v>
      </c>
      <c r="D265" s="66">
        <v>384</v>
      </c>
      <c r="E265" s="34">
        <f t="shared" si="37"/>
        <v>4085.9270833333335</v>
      </c>
      <c r="F265" s="35">
        <f t="shared" si="38"/>
        <v>0.88227370854964859</v>
      </c>
      <c r="G265" s="36">
        <f t="shared" si="39"/>
        <v>327.12368372494626</v>
      </c>
      <c r="H265" s="36">
        <f t="shared" si="40"/>
        <v>28.732486038930322</v>
      </c>
      <c r="I265" s="59">
        <f t="shared" ref="I265:I328" si="42">G265+H265</f>
        <v>355.85616976387661</v>
      </c>
      <c r="J265" s="67">
        <f t="shared" ref="J265:J328" si="43">I$368</f>
        <v>-48.099932626718619</v>
      </c>
      <c r="K265" s="34">
        <f t="shared" si="41"/>
        <v>307.756237137158</v>
      </c>
      <c r="L265" s="34">
        <f t="shared" ref="L265:L328" si="44">(I265*D265)</f>
        <v>136648.76918932862</v>
      </c>
      <c r="M265" s="34">
        <f t="shared" ref="M265:M328" si="45">(K265*D265)</f>
        <v>118178.39506066867</v>
      </c>
    </row>
    <row r="266" spans="1:13" s="31" customFormat="1" x14ac:dyDescent="0.2">
      <c r="A266" s="30">
        <v>4630</v>
      </c>
      <c r="B266" s="31" t="s">
        <v>234</v>
      </c>
      <c r="C266" s="33">
        <v>32053242</v>
      </c>
      <c r="D266" s="66">
        <v>8200</v>
      </c>
      <c r="E266" s="34">
        <f t="shared" si="37"/>
        <v>3908.931951219512</v>
      </c>
      <c r="F266" s="35">
        <f t="shared" si="38"/>
        <v>0.84405517248172124</v>
      </c>
      <c r="G266" s="36">
        <f t="shared" si="39"/>
        <v>433.32076299323916</v>
      </c>
      <c r="H266" s="36">
        <f t="shared" si="40"/>
        <v>90.680782278767822</v>
      </c>
      <c r="I266" s="59">
        <f t="shared" si="42"/>
        <v>524.00154527200698</v>
      </c>
      <c r="J266" s="67">
        <f t="shared" si="43"/>
        <v>-48.099932626718619</v>
      </c>
      <c r="K266" s="34">
        <f t="shared" si="41"/>
        <v>475.90161264528837</v>
      </c>
      <c r="L266" s="34">
        <f t="shared" si="44"/>
        <v>4296812.6712304568</v>
      </c>
      <c r="M266" s="34">
        <f t="shared" si="45"/>
        <v>3902393.2236913648</v>
      </c>
    </row>
    <row r="267" spans="1:13" s="31" customFormat="1" x14ac:dyDescent="0.2">
      <c r="A267" s="30">
        <v>4631</v>
      </c>
      <c r="B267" s="31" t="s">
        <v>390</v>
      </c>
      <c r="C267" s="33">
        <v>125166332</v>
      </c>
      <c r="D267" s="66">
        <v>29986</v>
      </c>
      <c r="E267" s="34">
        <f t="shared" si="37"/>
        <v>4174.1590075368504</v>
      </c>
      <c r="F267" s="35">
        <f t="shared" si="38"/>
        <v>0.90132561657244226</v>
      </c>
      <c r="G267" s="36">
        <f t="shared" si="39"/>
        <v>274.18452920283613</v>
      </c>
      <c r="H267" s="36">
        <f t="shared" si="40"/>
        <v>0</v>
      </c>
      <c r="I267" s="59">
        <f t="shared" si="42"/>
        <v>274.18452920283613</v>
      </c>
      <c r="J267" s="67">
        <f t="shared" si="43"/>
        <v>-48.099932626718619</v>
      </c>
      <c r="K267" s="34">
        <f t="shared" si="41"/>
        <v>226.08459657611752</v>
      </c>
      <c r="L267" s="34">
        <f t="shared" si="44"/>
        <v>8221697.2926762439</v>
      </c>
      <c r="M267" s="34">
        <f t="shared" si="45"/>
        <v>6779372.7129314598</v>
      </c>
    </row>
    <row r="268" spans="1:13" s="31" customFormat="1" x14ac:dyDescent="0.2">
      <c r="A268" s="30">
        <v>4632</v>
      </c>
      <c r="B268" s="31" t="s">
        <v>236</v>
      </c>
      <c r="C268" s="33">
        <v>16306353</v>
      </c>
      <c r="D268" s="66">
        <v>2881</v>
      </c>
      <c r="E268" s="34">
        <f t="shared" si="37"/>
        <v>5659.9628601180148</v>
      </c>
      <c r="F268" s="35">
        <f t="shared" si="38"/>
        <v>1.2221550509843524</v>
      </c>
      <c r="G268" s="36">
        <f t="shared" si="39"/>
        <v>-617.2977823458624</v>
      </c>
      <c r="H268" s="36">
        <f t="shared" si="40"/>
        <v>0</v>
      </c>
      <c r="I268" s="59">
        <f t="shared" si="42"/>
        <v>-617.2977823458624</v>
      </c>
      <c r="J268" s="67">
        <f t="shared" si="43"/>
        <v>-48.099932626718619</v>
      </c>
      <c r="K268" s="34">
        <f t="shared" si="41"/>
        <v>-665.39771497258107</v>
      </c>
      <c r="L268" s="34">
        <f t="shared" si="44"/>
        <v>-1778434.9109384296</v>
      </c>
      <c r="M268" s="34">
        <f t="shared" si="45"/>
        <v>-1917010.816836006</v>
      </c>
    </row>
    <row r="269" spans="1:13" s="31" customFormat="1" x14ac:dyDescent="0.2">
      <c r="A269" s="30">
        <v>4633</v>
      </c>
      <c r="B269" s="31" t="s">
        <v>237</v>
      </c>
      <c r="C269" s="33">
        <v>2399730</v>
      </c>
      <c r="D269" s="66">
        <v>519</v>
      </c>
      <c r="E269" s="34">
        <f t="shared" si="37"/>
        <v>4623.7572254335264</v>
      </c>
      <c r="F269" s="35">
        <f t="shared" si="38"/>
        <v>0.99840730182302861</v>
      </c>
      <c r="G269" s="36">
        <f t="shared" si="39"/>
        <v>4.4255984648305455</v>
      </c>
      <c r="H269" s="36">
        <f t="shared" si="40"/>
        <v>0</v>
      </c>
      <c r="I269" s="59">
        <f t="shared" si="42"/>
        <v>4.4255984648305455</v>
      </c>
      <c r="J269" s="67">
        <f t="shared" si="43"/>
        <v>-48.099932626718619</v>
      </c>
      <c r="K269" s="34">
        <f t="shared" si="41"/>
        <v>-43.674334161888076</v>
      </c>
      <c r="L269" s="34">
        <f t="shared" si="44"/>
        <v>2296.885603247053</v>
      </c>
      <c r="M269" s="34">
        <f t="shared" si="45"/>
        <v>-22666.97943001991</v>
      </c>
    </row>
    <row r="270" spans="1:13" s="31" customFormat="1" x14ac:dyDescent="0.2">
      <c r="A270" s="30">
        <v>4634</v>
      </c>
      <c r="B270" s="31" t="s">
        <v>238</v>
      </c>
      <c r="C270" s="33">
        <v>7217229</v>
      </c>
      <c r="D270" s="66">
        <v>1694</v>
      </c>
      <c r="E270" s="34">
        <f t="shared" si="37"/>
        <v>4260.4657615112164</v>
      </c>
      <c r="F270" s="35">
        <f t="shared" si="38"/>
        <v>0.91996182283575256</v>
      </c>
      <c r="G270" s="36">
        <f t="shared" si="39"/>
        <v>222.4004768182165</v>
      </c>
      <c r="H270" s="36">
        <f t="shared" si="40"/>
        <v>0</v>
      </c>
      <c r="I270" s="59">
        <f t="shared" si="42"/>
        <v>222.4004768182165</v>
      </c>
      <c r="J270" s="67">
        <f t="shared" si="43"/>
        <v>-48.099932626718619</v>
      </c>
      <c r="K270" s="34">
        <f t="shared" si="41"/>
        <v>174.30054419149789</v>
      </c>
      <c r="L270" s="34">
        <f t="shared" si="44"/>
        <v>376746.40773005877</v>
      </c>
      <c r="M270" s="34">
        <f t="shared" si="45"/>
        <v>295265.12186039746</v>
      </c>
    </row>
    <row r="271" spans="1:13" s="31" customFormat="1" x14ac:dyDescent="0.2">
      <c r="A271" s="30">
        <v>4635</v>
      </c>
      <c r="B271" s="31" t="s">
        <v>239</v>
      </c>
      <c r="C271" s="33">
        <v>11478925</v>
      </c>
      <c r="D271" s="66">
        <v>2234</v>
      </c>
      <c r="E271" s="34">
        <f t="shared" si="37"/>
        <v>5138.2833482542528</v>
      </c>
      <c r="F271" s="35">
        <f t="shared" si="38"/>
        <v>1.1095088612165889</v>
      </c>
      <c r="G271" s="36">
        <f t="shared" si="39"/>
        <v>-304.29007522760531</v>
      </c>
      <c r="H271" s="36">
        <f t="shared" si="40"/>
        <v>0</v>
      </c>
      <c r="I271" s="59">
        <f t="shared" si="42"/>
        <v>-304.29007522760531</v>
      </c>
      <c r="J271" s="67">
        <f t="shared" si="43"/>
        <v>-48.099932626718619</v>
      </c>
      <c r="K271" s="34">
        <f t="shared" si="41"/>
        <v>-352.39000785432393</v>
      </c>
      <c r="L271" s="34">
        <f t="shared" si="44"/>
        <v>-679784.02805847023</v>
      </c>
      <c r="M271" s="34">
        <f t="shared" si="45"/>
        <v>-787239.27754655969</v>
      </c>
    </row>
    <row r="272" spans="1:13" s="31" customFormat="1" x14ac:dyDescent="0.2">
      <c r="A272" s="30">
        <v>4636</v>
      </c>
      <c r="B272" s="31" t="s">
        <v>240</v>
      </c>
      <c r="C272" s="33">
        <v>4092786</v>
      </c>
      <c r="D272" s="66">
        <v>750</v>
      </c>
      <c r="E272" s="34">
        <f t="shared" si="37"/>
        <v>5457.0479999999998</v>
      </c>
      <c r="F272" s="35">
        <f t="shared" si="38"/>
        <v>1.1783396713887619</v>
      </c>
      <c r="G272" s="36">
        <f t="shared" si="39"/>
        <v>-495.54886627505346</v>
      </c>
      <c r="H272" s="36">
        <f t="shared" si="40"/>
        <v>0</v>
      </c>
      <c r="I272" s="59">
        <f t="shared" si="42"/>
        <v>-495.54886627505346</v>
      </c>
      <c r="J272" s="67">
        <f t="shared" si="43"/>
        <v>-48.099932626718619</v>
      </c>
      <c r="K272" s="34">
        <f t="shared" si="41"/>
        <v>-543.64879890177212</v>
      </c>
      <c r="L272" s="34">
        <f t="shared" si="44"/>
        <v>-371661.6497062901</v>
      </c>
      <c r="M272" s="34">
        <f t="shared" si="45"/>
        <v>-407736.59917632909</v>
      </c>
    </row>
    <row r="273" spans="1:13" s="31" customFormat="1" x14ac:dyDescent="0.2">
      <c r="A273" s="30">
        <v>4637</v>
      </c>
      <c r="B273" s="31" t="s">
        <v>241</v>
      </c>
      <c r="C273" s="33">
        <v>5619671</v>
      </c>
      <c r="D273" s="66">
        <v>1268</v>
      </c>
      <c r="E273" s="34">
        <f t="shared" si="37"/>
        <v>4431.9171924290222</v>
      </c>
      <c r="F273" s="35">
        <f t="shared" si="38"/>
        <v>0.95698330821884259</v>
      </c>
      <c r="G273" s="36">
        <f t="shared" si="39"/>
        <v>119.52961826753307</v>
      </c>
      <c r="H273" s="36">
        <f t="shared" si="40"/>
        <v>0</v>
      </c>
      <c r="I273" s="59">
        <f t="shared" si="42"/>
        <v>119.52961826753307</v>
      </c>
      <c r="J273" s="67">
        <f t="shared" si="43"/>
        <v>-48.099932626718619</v>
      </c>
      <c r="K273" s="34">
        <f t="shared" si="41"/>
        <v>71.429685640814455</v>
      </c>
      <c r="L273" s="34">
        <f t="shared" si="44"/>
        <v>151563.55596323192</v>
      </c>
      <c r="M273" s="34">
        <f t="shared" si="45"/>
        <v>90572.841392552727</v>
      </c>
    </row>
    <row r="274" spans="1:13" s="31" customFormat="1" x14ac:dyDescent="0.2">
      <c r="A274" s="30">
        <v>4638</v>
      </c>
      <c r="B274" s="31" t="s">
        <v>242</v>
      </c>
      <c r="C274" s="33">
        <v>15653646</v>
      </c>
      <c r="D274" s="66">
        <v>3879</v>
      </c>
      <c r="E274" s="34">
        <f t="shared" si="37"/>
        <v>4035.4849187935033</v>
      </c>
      <c r="F274" s="35">
        <f t="shared" si="38"/>
        <v>0.87138173846105826</v>
      </c>
      <c r="G274" s="36">
        <f t="shared" si="39"/>
        <v>357.38898244884439</v>
      </c>
      <c r="H274" s="36">
        <f t="shared" si="40"/>
        <v>46.38724362787088</v>
      </c>
      <c r="I274" s="59">
        <f t="shared" si="42"/>
        <v>403.77622607671526</v>
      </c>
      <c r="J274" s="67">
        <f t="shared" si="43"/>
        <v>-48.099932626718619</v>
      </c>
      <c r="K274" s="34">
        <f t="shared" si="41"/>
        <v>355.67629344999665</v>
      </c>
      <c r="L274" s="34">
        <f t="shared" si="44"/>
        <v>1566247.9809515786</v>
      </c>
      <c r="M274" s="34">
        <f t="shared" si="45"/>
        <v>1379668.342292537</v>
      </c>
    </row>
    <row r="275" spans="1:13" s="31" customFormat="1" x14ac:dyDescent="0.2">
      <c r="A275" s="30">
        <v>4639</v>
      </c>
      <c r="B275" s="31" t="s">
        <v>243</v>
      </c>
      <c r="C275" s="33">
        <v>11089524</v>
      </c>
      <c r="D275" s="66">
        <v>2551</v>
      </c>
      <c r="E275" s="34">
        <f t="shared" si="37"/>
        <v>4347.12818502548</v>
      </c>
      <c r="F275" s="35">
        <f t="shared" si="38"/>
        <v>0.93867482877697772</v>
      </c>
      <c r="G275" s="36">
        <f t="shared" si="39"/>
        <v>170.40302270965839</v>
      </c>
      <c r="H275" s="36">
        <f t="shared" si="40"/>
        <v>0</v>
      </c>
      <c r="I275" s="59">
        <f t="shared" si="42"/>
        <v>170.40302270965839</v>
      </c>
      <c r="J275" s="67">
        <f t="shared" si="43"/>
        <v>-48.099932626718619</v>
      </c>
      <c r="K275" s="34">
        <f t="shared" si="41"/>
        <v>122.30309008293978</v>
      </c>
      <c r="L275" s="34">
        <f t="shared" si="44"/>
        <v>434698.11093233852</v>
      </c>
      <c r="M275" s="34">
        <f t="shared" si="45"/>
        <v>311995.18280157936</v>
      </c>
    </row>
    <row r="276" spans="1:13" s="31" customFormat="1" x14ac:dyDescent="0.2">
      <c r="A276" s="30">
        <v>4640</v>
      </c>
      <c r="B276" s="31" t="s">
        <v>244</v>
      </c>
      <c r="C276" s="33">
        <v>50182858</v>
      </c>
      <c r="D276" s="66">
        <v>12319</v>
      </c>
      <c r="E276" s="34">
        <f t="shared" si="37"/>
        <v>4073.6145791054469</v>
      </c>
      <c r="F276" s="35">
        <f t="shared" si="38"/>
        <v>0.87961507109843673</v>
      </c>
      <c r="G276" s="36">
        <f t="shared" si="39"/>
        <v>334.51118626167823</v>
      </c>
      <c r="H276" s="36">
        <f t="shared" si="40"/>
        <v>33.041862518690643</v>
      </c>
      <c r="I276" s="59">
        <f t="shared" si="42"/>
        <v>367.5530487803689</v>
      </c>
      <c r="J276" s="67">
        <f t="shared" si="43"/>
        <v>-48.099932626718619</v>
      </c>
      <c r="K276" s="34">
        <f t="shared" si="41"/>
        <v>319.45311615365029</v>
      </c>
      <c r="L276" s="34">
        <f t="shared" si="44"/>
        <v>4527886.0079253642</v>
      </c>
      <c r="M276" s="34">
        <f t="shared" si="45"/>
        <v>3935342.9378968179</v>
      </c>
    </row>
    <row r="277" spans="1:13" s="31" customFormat="1" x14ac:dyDescent="0.2">
      <c r="A277" s="30">
        <v>4641</v>
      </c>
      <c r="B277" s="31" t="s">
        <v>245</v>
      </c>
      <c r="C277" s="33">
        <v>7641814</v>
      </c>
      <c r="D277" s="66">
        <v>1800</v>
      </c>
      <c r="E277" s="34">
        <f t="shared" si="37"/>
        <v>4245.4522222222222</v>
      </c>
      <c r="F277" s="35">
        <f t="shared" si="38"/>
        <v>0.91671995123187888</v>
      </c>
      <c r="G277" s="36">
        <f t="shared" si="39"/>
        <v>231.40860039161305</v>
      </c>
      <c r="H277" s="36">
        <f t="shared" si="40"/>
        <v>0</v>
      </c>
      <c r="I277" s="59">
        <f t="shared" si="42"/>
        <v>231.40860039161305</v>
      </c>
      <c r="J277" s="67">
        <f t="shared" si="43"/>
        <v>-48.099932626718619</v>
      </c>
      <c r="K277" s="34">
        <f t="shared" si="41"/>
        <v>183.30866776489444</v>
      </c>
      <c r="L277" s="34">
        <f t="shared" si="44"/>
        <v>416535.48070490349</v>
      </c>
      <c r="M277" s="34">
        <f t="shared" si="45"/>
        <v>329955.60197680996</v>
      </c>
    </row>
    <row r="278" spans="1:13" s="31" customFormat="1" x14ac:dyDescent="0.2">
      <c r="A278" s="30">
        <v>4642</v>
      </c>
      <c r="B278" s="31" t="s">
        <v>246</v>
      </c>
      <c r="C278" s="33">
        <v>8778877</v>
      </c>
      <c r="D278" s="66">
        <v>2160</v>
      </c>
      <c r="E278" s="34">
        <f t="shared" si="37"/>
        <v>4064.2949074074072</v>
      </c>
      <c r="F278" s="35">
        <f t="shared" si="38"/>
        <v>0.87760267558970761</v>
      </c>
      <c r="G278" s="36">
        <f t="shared" si="39"/>
        <v>340.10298928050207</v>
      </c>
      <c r="H278" s="36">
        <f t="shared" si="40"/>
        <v>36.303747613004518</v>
      </c>
      <c r="I278" s="59">
        <f t="shared" si="42"/>
        <v>376.4067368935066</v>
      </c>
      <c r="J278" s="67">
        <f t="shared" si="43"/>
        <v>-48.099932626718619</v>
      </c>
      <c r="K278" s="34">
        <f t="shared" si="41"/>
        <v>328.30680426678799</v>
      </c>
      <c r="L278" s="34">
        <f t="shared" si="44"/>
        <v>813038.55168997427</v>
      </c>
      <c r="M278" s="34">
        <f t="shared" si="45"/>
        <v>709142.69721626211</v>
      </c>
    </row>
    <row r="279" spans="1:13" s="31" customFormat="1" x14ac:dyDescent="0.2">
      <c r="A279" s="30">
        <v>4643</v>
      </c>
      <c r="B279" s="31" t="s">
        <v>247</v>
      </c>
      <c r="C279" s="33">
        <v>22739246</v>
      </c>
      <c r="D279" s="66">
        <v>5239</v>
      </c>
      <c r="E279" s="34">
        <f t="shared" si="37"/>
        <v>4340.379079977095</v>
      </c>
      <c r="F279" s="35">
        <f t="shared" si="38"/>
        <v>0.93721749539363897</v>
      </c>
      <c r="G279" s="36">
        <f t="shared" si="39"/>
        <v>174.45248573868938</v>
      </c>
      <c r="H279" s="36">
        <f t="shared" si="40"/>
        <v>0</v>
      </c>
      <c r="I279" s="59">
        <f t="shared" si="42"/>
        <v>174.45248573868938</v>
      </c>
      <c r="J279" s="67">
        <f t="shared" si="43"/>
        <v>-48.099932626718619</v>
      </c>
      <c r="K279" s="34">
        <f t="shared" si="41"/>
        <v>126.35255311197076</v>
      </c>
      <c r="L279" s="34">
        <f t="shared" si="44"/>
        <v>913956.57278499368</v>
      </c>
      <c r="M279" s="34">
        <f t="shared" si="45"/>
        <v>661961.02575361484</v>
      </c>
    </row>
    <row r="280" spans="1:13" s="31" customFormat="1" x14ac:dyDescent="0.2">
      <c r="A280" s="30">
        <v>4644</v>
      </c>
      <c r="B280" s="31" t="s">
        <v>248</v>
      </c>
      <c r="C280" s="33">
        <v>19279291</v>
      </c>
      <c r="D280" s="66">
        <v>5371</v>
      </c>
      <c r="E280" s="34">
        <f t="shared" si="37"/>
        <v>3589.5161050083784</v>
      </c>
      <c r="F280" s="35">
        <f t="shared" si="38"/>
        <v>0.7750837499725568</v>
      </c>
      <c r="G280" s="36">
        <f t="shared" si="39"/>
        <v>624.97027071991931</v>
      </c>
      <c r="H280" s="36">
        <f t="shared" si="40"/>
        <v>202.47632845266457</v>
      </c>
      <c r="I280" s="59">
        <f t="shared" si="42"/>
        <v>827.44659917258389</v>
      </c>
      <c r="J280" s="67">
        <f t="shared" si="43"/>
        <v>-48.099932626718619</v>
      </c>
      <c r="K280" s="34">
        <f t="shared" si="41"/>
        <v>779.34666654586522</v>
      </c>
      <c r="L280" s="34">
        <f t="shared" si="44"/>
        <v>4444215.6841559485</v>
      </c>
      <c r="M280" s="34">
        <f t="shared" si="45"/>
        <v>4185870.9460178423</v>
      </c>
    </row>
    <row r="281" spans="1:13" s="31" customFormat="1" x14ac:dyDescent="0.2">
      <c r="A281" s="30">
        <v>4645</v>
      </c>
      <c r="B281" s="31" t="s">
        <v>249</v>
      </c>
      <c r="C281" s="33">
        <v>13498630</v>
      </c>
      <c r="D281" s="66">
        <v>2986</v>
      </c>
      <c r="E281" s="34">
        <f t="shared" si="37"/>
        <v>4520.6396517079702</v>
      </c>
      <c r="F281" s="35">
        <f t="shared" si="38"/>
        <v>0.97614113741725872</v>
      </c>
      <c r="G281" s="36">
        <f t="shared" si="39"/>
        <v>66.296142700164268</v>
      </c>
      <c r="H281" s="36">
        <f t="shared" si="40"/>
        <v>0</v>
      </c>
      <c r="I281" s="59">
        <f t="shared" si="42"/>
        <v>66.296142700164268</v>
      </c>
      <c r="J281" s="67">
        <f t="shared" si="43"/>
        <v>-48.099932626718619</v>
      </c>
      <c r="K281" s="34">
        <f t="shared" si="41"/>
        <v>18.196210073445648</v>
      </c>
      <c r="L281" s="34">
        <f t="shared" si="44"/>
        <v>197960.28210269051</v>
      </c>
      <c r="M281" s="34">
        <f t="shared" si="45"/>
        <v>54333.883279308706</v>
      </c>
    </row>
    <row r="282" spans="1:13" s="31" customFormat="1" x14ac:dyDescent="0.2">
      <c r="A282" s="30">
        <v>4646</v>
      </c>
      <c r="B282" s="31" t="s">
        <v>250</v>
      </c>
      <c r="C282" s="33">
        <v>11526122</v>
      </c>
      <c r="D282" s="66">
        <v>2869</v>
      </c>
      <c r="E282" s="34">
        <f t="shared" si="37"/>
        <v>4017.4701986754967</v>
      </c>
      <c r="F282" s="35">
        <f t="shared" si="38"/>
        <v>0.86749182226753896</v>
      </c>
      <c r="G282" s="36">
        <f t="shared" si="39"/>
        <v>368.19781451964838</v>
      </c>
      <c r="H282" s="36">
        <f t="shared" si="40"/>
        <v>52.692395669173195</v>
      </c>
      <c r="I282" s="59">
        <f t="shared" si="42"/>
        <v>420.89021018882158</v>
      </c>
      <c r="J282" s="67">
        <f t="shared" si="43"/>
        <v>-48.099932626718619</v>
      </c>
      <c r="K282" s="34">
        <f t="shared" si="41"/>
        <v>372.79027756210297</v>
      </c>
      <c r="L282" s="34">
        <f t="shared" si="44"/>
        <v>1207534.013031729</v>
      </c>
      <c r="M282" s="34">
        <f t="shared" si="45"/>
        <v>1069535.3063256734</v>
      </c>
    </row>
    <row r="283" spans="1:13" s="31" customFormat="1" x14ac:dyDescent="0.2">
      <c r="A283" s="30">
        <v>4647</v>
      </c>
      <c r="B283" s="31" t="s">
        <v>391</v>
      </c>
      <c r="C283" s="33">
        <v>100520264</v>
      </c>
      <c r="D283" s="66">
        <v>22450</v>
      </c>
      <c r="E283" s="34">
        <f t="shared" si="37"/>
        <v>4477.5173273942091</v>
      </c>
      <c r="F283" s="35">
        <f t="shared" si="38"/>
        <v>0.96682973948537376</v>
      </c>
      <c r="G283" s="36">
        <f t="shared" si="39"/>
        <v>92.169537288420898</v>
      </c>
      <c r="H283" s="36">
        <f t="shared" si="40"/>
        <v>0</v>
      </c>
      <c r="I283" s="59">
        <f t="shared" si="42"/>
        <v>92.169537288420898</v>
      </c>
      <c r="J283" s="67">
        <f t="shared" si="43"/>
        <v>-48.099932626718619</v>
      </c>
      <c r="K283" s="34">
        <f t="shared" si="41"/>
        <v>44.069604661702279</v>
      </c>
      <c r="L283" s="34">
        <f t="shared" si="44"/>
        <v>2069206.1121250491</v>
      </c>
      <c r="M283" s="34">
        <f t="shared" si="45"/>
        <v>989362.62465521612</v>
      </c>
    </row>
    <row r="284" spans="1:13" s="31" customFormat="1" x14ac:dyDescent="0.2">
      <c r="A284" s="30">
        <v>4648</v>
      </c>
      <c r="B284" s="31" t="s">
        <v>251</v>
      </c>
      <c r="C284" s="33">
        <v>14771811</v>
      </c>
      <c r="D284" s="66">
        <v>3392</v>
      </c>
      <c r="E284" s="34">
        <f t="shared" si="37"/>
        <v>4354.8971108490568</v>
      </c>
      <c r="F284" s="35">
        <f t="shared" si="38"/>
        <v>0.94035237192887922</v>
      </c>
      <c r="G284" s="36">
        <f t="shared" si="39"/>
        <v>165.74166721551228</v>
      </c>
      <c r="H284" s="36">
        <f t="shared" si="40"/>
        <v>0</v>
      </c>
      <c r="I284" s="59">
        <f t="shared" si="42"/>
        <v>165.74166721551228</v>
      </c>
      <c r="J284" s="67">
        <f t="shared" si="43"/>
        <v>-48.099932626718619</v>
      </c>
      <c r="K284" s="34">
        <f t="shared" si="41"/>
        <v>117.64173458879367</v>
      </c>
      <c r="L284" s="34">
        <f t="shared" si="44"/>
        <v>562195.73519501765</v>
      </c>
      <c r="M284" s="34">
        <f t="shared" si="45"/>
        <v>399040.7637251881</v>
      </c>
    </row>
    <row r="285" spans="1:13" s="31" customFormat="1" x14ac:dyDescent="0.2">
      <c r="A285" s="30">
        <v>4649</v>
      </c>
      <c r="B285" s="31" t="s">
        <v>392</v>
      </c>
      <c r="C285" s="33">
        <v>39877848</v>
      </c>
      <c r="D285" s="66">
        <v>9610</v>
      </c>
      <c r="E285" s="34">
        <f t="shared" si="37"/>
        <v>4149.6199791883455</v>
      </c>
      <c r="F285" s="35">
        <f t="shared" si="38"/>
        <v>0.89602690734350077</v>
      </c>
      <c r="G285" s="36">
        <f t="shared" si="39"/>
        <v>288.90794621193908</v>
      </c>
      <c r="H285" s="36">
        <f t="shared" si="40"/>
        <v>6.4399724896761192</v>
      </c>
      <c r="I285" s="59">
        <f t="shared" si="42"/>
        <v>295.34791870161519</v>
      </c>
      <c r="J285" s="67">
        <f t="shared" si="43"/>
        <v>-48.099932626718619</v>
      </c>
      <c r="K285" s="34">
        <f t="shared" si="41"/>
        <v>247.24798607489657</v>
      </c>
      <c r="L285" s="34">
        <f t="shared" si="44"/>
        <v>2838293.4987225221</v>
      </c>
      <c r="M285" s="34">
        <f t="shared" si="45"/>
        <v>2376053.1461797561</v>
      </c>
    </row>
    <row r="286" spans="1:13" s="31" customFormat="1" x14ac:dyDescent="0.2">
      <c r="A286" s="30">
        <v>4650</v>
      </c>
      <c r="B286" s="31" t="s">
        <v>252</v>
      </c>
      <c r="C286" s="33">
        <v>22974484</v>
      </c>
      <c r="D286" s="66">
        <v>5926</v>
      </c>
      <c r="E286" s="34">
        <f t="shared" si="37"/>
        <v>3876.8957138035776</v>
      </c>
      <c r="F286" s="35">
        <f t="shared" si="38"/>
        <v>0.83713759186501691</v>
      </c>
      <c r="G286" s="36">
        <f t="shared" si="39"/>
        <v>452.54250544279984</v>
      </c>
      <c r="H286" s="36">
        <f t="shared" si="40"/>
        <v>101.89346537434488</v>
      </c>
      <c r="I286" s="59">
        <f t="shared" si="42"/>
        <v>554.43597081714472</v>
      </c>
      <c r="J286" s="67">
        <f t="shared" si="43"/>
        <v>-48.099932626718619</v>
      </c>
      <c r="K286" s="34">
        <f t="shared" si="41"/>
        <v>506.33603819042611</v>
      </c>
      <c r="L286" s="34">
        <f t="shared" si="44"/>
        <v>3285587.5630623996</v>
      </c>
      <c r="M286" s="34">
        <f t="shared" si="45"/>
        <v>3000547.362316465</v>
      </c>
    </row>
    <row r="287" spans="1:13" s="31" customFormat="1" x14ac:dyDescent="0.2">
      <c r="A287" s="30">
        <v>4651</v>
      </c>
      <c r="B287" s="31" t="s">
        <v>253</v>
      </c>
      <c r="C287" s="33">
        <v>27527005</v>
      </c>
      <c r="D287" s="66">
        <v>7271</v>
      </c>
      <c r="E287" s="34">
        <f t="shared" si="37"/>
        <v>3785.8623298033281</v>
      </c>
      <c r="F287" s="35">
        <f t="shared" si="38"/>
        <v>0.81748076498933964</v>
      </c>
      <c r="G287" s="36">
        <f t="shared" si="39"/>
        <v>507.16253584294952</v>
      </c>
      <c r="H287" s="36">
        <f t="shared" si="40"/>
        <v>133.75514977443223</v>
      </c>
      <c r="I287" s="59">
        <f t="shared" si="42"/>
        <v>640.91768561738172</v>
      </c>
      <c r="J287" s="67">
        <f t="shared" si="43"/>
        <v>-48.099932626718619</v>
      </c>
      <c r="K287" s="34">
        <f t="shared" si="41"/>
        <v>592.81775299066305</v>
      </c>
      <c r="L287" s="34">
        <f t="shared" si="44"/>
        <v>4660112.4921239829</v>
      </c>
      <c r="M287" s="34">
        <f t="shared" si="45"/>
        <v>4310377.8819951108</v>
      </c>
    </row>
    <row r="288" spans="1:13" s="31" customFormat="1" x14ac:dyDescent="0.2">
      <c r="A288" s="30">
        <v>5001</v>
      </c>
      <c r="B288" s="31" t="s">
        <v>339</v>
      </c>
      <c r="C288" s="33">
        <v>1043503793</v>
      </c>
      <c r="D288" s="66">
        <v>214565</v>
      </c>
      <c r="E288" s="34">
        <f t="shared" si="37"/>
        <v>4863.3458066320227</v>
      </c>
      <c r="F288" s="35">
        <f t="shared" si="38"/>
        <v>1.0501416332853752</v>
      </c>
      <c r="G288" s="36">
        <f t="shared" si="39"/>
        <v>-139.32755025426721</v>
      </c>
      <c r="H288" s="36">
        <f t="shared" si="40"/>
        <v>0</v>
      </c>
      <c r="I288" s="59">
        <f t="shared" si="42"/>
        <v>-139.32755025426721</v>
      </c>
      <c r="J288" s="67">
        <f t="shared" si="43"/>
        <v>-48.099932626718619</v>
      </c>
      <c r="K288" s="34">
        <f t="shared" si="41"/>
        <v>-187.42748288098582</v>
      </c>
      <c r="L288" s="34">
        <f t="shared" si="44"/>
        <v>-29894815.820306845</v>
      </c>
      <c r="M288" s="34">
        <f t="shared" si="45"/>
        <v>-40215377.864358723</v>
      </c>
    </row>
    <row r="289" spans="1:13" s="31" customFormat="1" x14ac:dyDescent="0.2">
      <c r="A289" s="30">
        <v>5006</v>
      </c>
      <c r="B289" s="31" t="s">
        <v>340</v>
      </c>
      <c r="C289" s="33">
        <v>84041949</v>
      </c>
      <c r="D289" s="66">
        <v>24032</v>
      </c>
      <c r="E289" s="34">
        <f t="shared" si="37"/>
        <v>3497.0850948735019</v>
      </c>
      <c r="F289" s="35">
        <f t="shared" si="38"/>
        <v>0.75512513386574198</v>
      </c>
      <c r="G289" s="36">
        <f t="shared" si="39"/>
        <v>680.42887680084516</v>
      </c>
      <c r="H289" s="36">
        <f t="shared" si="40"/>
        <v>234.82718199987136</v>
      </c>
      <c r="I289" s="59">
        <f t="shared" si="42"/>
        <v>915.25605880071657</v>
      </c>
      <c r="J289" s="67">
        <f t="shared" si="43"/>
        <v>-48.099932626718619</v>
      </c>
      <c r="K289" s="34">
        <f t="shared" si="41"/>
        <v>867.1561261739979</v>
      </c>
      <c r="L289" s="34">
        <f t="shared" si="44"/>
        <v>21995433.605098821</v>
      </c>
      <c r="M289" s="34">
        <f t="shared" si="45"/>
        <v>20839496.024213519</v>
      </c>
    </row>
    <row r="290" spans="1:13" s="31" customFormat="1" x14ac:dyDescent="0.2">
      <c r="A290" s="30">
        <v>5007</v>
      </c>
      <c r="B290" s="31" t="s">
        <v>341</v>
      </c>
      <c r="C290" s="33">
        <v>58002115</v>
      </c>
      <c r="D290" s="66">
        <v>15083</v>
      </c>
      <c r="E290" s="34">
        <f t="shared" si="37"/>
        <v>3845.5290724656898</v>
      </c>
      <c r="F290" s="35">
        <f t="shared" si="38"/>
        <v>0.83036459704315435</v>
      </c>
      <c r="G290" s="36">
        <f t="shared" si="39"/>
        <v>471.36249024553251</v>
      </c>
      <c r="H290" s="36">
        <f t="shared" si="40"/>
        <v>112.87178984260562</v>
      </c>
      <c r="I290" s="59">
        <f t="shared" si="42"/>
        <v>584.23428008813812</v>
      </c>
      <c r="J290" s="67">
        <f t="shared" si="43"/>
        <v>-48.099932626718619</v>
      </c>
      <c r="K290" s="34">
        <f t="shared" si="41"/>
        <v>536.13434746141945</v>
      </c>
      <c r="L290" s="34">
        <f t="shared" si="44"/>
        <v>8812005.646569388</v>
      </c>
      <c r="M290" s="34">
        <f t="shared" si="45"/>
        <v>8086514.3627605895</v>
      </c>
    </row>
    <row r="291" spans="1:13" s="31" customFormat="1" x14ac:dyDescent="0.2">
      <c r="A291" s="30">
        <v>5014</v>
      </c>
      <c r="B291" s="31" t="s">
        <v>343</v>
      </c>
      <c r="C291" s="33">
        <v>24694269</v>
      </c>
      <c r="D291" s="66">
        <v>5453</v>
      </c>
      <c r="E291" s="34">
        <f t="shared" si="37"/>
        <v>4528.5657436273614</v>
      </c>
      <c r="F291" s="35">
        <f t="shared" si="38"/>
        <v>0.97785261742397522</v>
      </c>
      <c r="G291" s="36">
        <f t="shared" si="39"/>
        <v>61.540487548529562</v>
      </c>
      <c r="H291" s="36">
        <f t="shared" si="40"/>
        <v>0</v>
      </c>
      <c r="I291" s="59">
        <f t="shared" si="42"/>
        <v>61.540487548529562</v>
      </c>
      <c r="J291" s="67">
        <f t="shared" si="43"/>
        <v>-48.099932626718619</v>
      </c>
      <c r="K291" s="34">
        <f t="shared" si="41"/>
        <v>13.440554921810943</v>
      </c>
      <c r="L291" s="34">
        <f t="shared" si="44"/>
        <v>335580.2786021317</v>
      </c>
      <c r="M291" s="34">
        <f t="shared" si="45"/>
        <v>73291.345988635076</v>
      </c>
    </row>
    <row r="292" spans="1:13" s="31" customFormat="1" x14ac:dyDescent="0.2">
      <c r="A292" s="30">
        <v>5020</v>
      </c>
      <c r="B292" s="31" t="s">
        <v>346</v>
      </c>
      <c r="C292" s="33">
        <v>3837058</v>
      </c>
      <c r="D292" s="66">
        <v>898</v>
      </c>
      <c r="E292" s="34">
        <f t="shared" si="37"/>
        <v>4272.8930957683742</v>
      </c>
      <c r="F292" s="35">
        <f t="shared" si="38"/>
        <v>0.92264525552038679</v>
      </c>
      <c r="G292" s="36">
        <f t="shared" si="39"/>
        <v>214.94407626392186</v>
      </c>
      <c r="H292" s="36">
        <f t="shared" si="40"/>
        <v>0</v>
      </c>
      <c r="I292" s="59">
        <f t="shared" si="42"/>
        <v>214.94407626392186</v>
      </c>
      <c r="J292" s="67">
        <f t="shared" si="43"/>
        <v>-48.099932626718619</v>
      </c>
      <c r="K292" s="34">
        <f t="shared" si="41"/>
        <v>166.84414363720325</v>
      </c>
      <c r="L292" s="34">
        <f t="shared" si="44"/>
        <v>193019.78048500183</v>
      </c>
      <c r="M292" s="34">
        <f t="shared" si="45"/>
        <v>149826.04098620851</v>
      </c>
    </row>
    <row r="293" spans="1:13" s="31" customFormat="1" x14ac:dyDescent="0.2">
      <c r="A293" s="30">
        <v>5021</v>
      </c>
      <c r="B293" s="31" t="s">
        <v>347</v>
      </c>
      <c r="C293" s="33">
        <v>26580669</v>
      </c>
      <c r="D293" s="66">
        <v>7389</v>
      </c>
      <c r="E293" s="34">
        <f t="shared" si="37"/>
        <v>3597.3296792529436</v>
      </c>
      <c r="F293" s="35">
        <f t="shared" si="38"/>
        <v>0.7767709340522484</v>
      </c>
      <c r="G293" s="36">
        <f t="shared" si="39"/>
        <v>620.28212617318025</v>
      </c>
      <c r="H293" s="36">
        <f t="shared" si="40"/>
        <v>199.74157746706678</v>
      </c>
      <c r="I293" s="59">
        <f t="shared" si="42"/>
        <v>820.02370364024705</v>
      </c>
      <c r="J293" s="67">
        <f t="shared" si="43"/>
        <v>-48.099932626718619</v>
      </c>
      <c r="K293" s="34">
        <f t="shared" si="41"/>
        <v>771.92377101352838</v>
      </c>
      <c r="L293" s="34">
        <f t="shared" si="44"/>
        <v>6059155.1461977856</v>
      </c>
      <c r="M293" s="34">
        <f t="shared" si="45"/>
        <v>5703744.7440189607</v>
      </c>
    </row>
    <row r="294" spans="1:13" s="31" customFormat="1" x14ac:dyDescent="0.2">
      <c r="A294" s="30">
        <v>5022</v>
      </c>
      <c r="B294" s="31" t="s">
        <v>348</v>
      </c>
      <c r="C294" s="33">
        <v>7350020</v>
      </c>
      <c r="D294" s="66">
        <v>2484</v>
      </c>
      <c r="E294" s="34">
        <f t="shared" si="37"/>
        <v>2958.9452495974233</v>
      </c>
      <c r="F294" s="35">
        <f t="shared" si="38"/>
        <v>0.63892466642550438</v>
      </c>
      <c r="G294" s="36">
        <f t="shared" si="39"/>
        <v>1003.3127839664924</v>
      </c>
      <c r="H294" s="36">
        <f t="shared" si="40"/>
        <v>423.17612784649884</v>
      </c>
      <c r="I294" s="59">
        <f t="shared" si="42"/>
        <v>1426.4889118129913</v>
      </c>
      <c r="J294" s="67">
        <f t="shared" si="43"/>
        <v>-48.099932626718619</v>
      </c>
      <c r="K294" s="34">
        <f t="shared" si="41"/>
        <v>1378.3889791862728</v>
      </c>
      <c r="L294" s="34">
        <f t="shared" si="44"/>
        <v>3543398.4569434705</v>
      </c>
      <c r="M294" s="34">
        <f t="shared" si="45"/>
        <v>3423918.2242987016</v>
      </c>
    </row>
    <row r="295" spans="1:13" s="31" customFormat="1" x14ac:dyDescent="0.2">
      <c r="A295" s="30">
        <v>5025</v>
      </c>
      <c r="B295" s="31" t="s">
        <v>349</v>
      </c>
      <c r="C295" s="33">
        <v>22614769</v>
      </c>
      <c r="D295" s="66">
        <v>5685</v>
      </c>
      <c r="E295" s="34">
        <f t="shared" si="37"/>
        <v>3977.971679859279</v>
      </c>
      <c r="F295" s="35">
        <f t="shared" si="38"/>
        <v>0.85896291218973775</v>
      </c>
      <c r="G295" s="36">
        <f t="shared" si="39"/>
        <v>391.89692580937896</v>
      </c>
      <c r="H295" s="36">
        <f t="shared" si="40"/>
        <v>66.516877254849391</v>
      </c>
      <c r="I295" s="59">
        <f t="shared" si="42"/>
        <v>458.41380306422832</v>
      </c>
      <c r="J295" s="67">
        <f t="shared" si="43"/>
        <v>-48.099932626718619</v>
      </c>
      <c r="K295" s="34">
        <f t="shared" si="41"/>
        <v>410.31387043750971</v>
      </c>
      <c r="L295" s="34">
        <f t="shared" si="44"/>
        <v>2606082.470420138</v>
      </c>
      <c r="M295" s="34">
        <f t="shared" si="45"/>
        <v>2332634.3534372426</v>
      </c>
    </row>
    <row r="296" spans="1:13" s="31" customFormat="1" x14ac:dyDescent="0.2">
      <c r="A296" s="30">
        <v>5026</v>
      </c>
      <c r="B296" s="31" t="s">
        <v>350</v>
      </c>
      <c r="C296" s="33">
        <v>6976222</v>
      </c>
      <c r="D296" s="66">
        <v>2035</v>
      </c>
      <c r="E296" s="34">
        <f t="shared" si="37"/>
        <v>3428.118918918919</v>
      </c>
      <c r="F296" s="35">
        <f t="shared" si="38"/>
        <v>0.74023327637955849</v>
      </c>
      <c r="G296" s="36">
        <f t="shared" si="39"/>
        <v>721.80858237359496</v>
      </c>
      <c r="H296" s="36">
        <f t="shared" si="40"/>
        <v>258.96534358397537</v>
      </c>
      <c r="I296" s="59">
        <f t="shared" si="42"/>
        <v>980.77392595757033</v>
      </c>
      <c r="J296" s="67">
        <f t="shared" si="43"/>
        <v>-48.099932626718619</v>
      </c>
      <c r="K296" s="34">
        <f t="shared" si="41"/>
        <v>932.67399333085166</v>
      </c>
      <c r="L296" s="34">
        <f t="shared" si="44"/>
        <v>1995874.9393236556</v>
      </c>
      <c r="M296" s="34">
        <f t="shared" si="45"/>
        <v>1897991.5764282832</v>
      </c>
    </row>
    <row r="297" spans="1:13" s="31" customFormat="1" x14ac:dyDescent="0.2">
      <c r="A297" s="30">
        <v>5027</v>
      </c>
      <c r="B297" s="31" t="s">
        <v>351</v>
      </c>
      <c r="C297" s="33">
        <v>20128342</v>
      </c>
      <c r="D297" s="66">
        <v>6140</v>
      </c>
      <c r="E297" s="34">
        <f t="shared" si="37"/>
        <v>3278.2315960912051</v>
      </c>
      <c r="F297" s="35">
        <f t="shared" si="38"/>
        <v>0.70786812607738969</v>
      </c>
      <c r="G297" s="36">
        <f t="shared" si="39"/>
        <v>811.74097607022327</v>
      </c>
      <c r="H297" s="36">
        <f t="shared" si="40"/>
        <v>311.42590657367521</v>
      </c>
      <c r="I297" s="59">
        <f t="shared" si="42"/>
        <v>1123.1668826438986</v>
      </c>
      <c r="J297" s="67">
        <f t="shared" si="43"/>
        <v>-48.099932626718619</v>
      </c>
      <c r="K297" s="34">
        <f t="shared" si="41"/>
        <v>1075.06695001718</v>
      </c>
      <c r="L297" s="34">
        <f t="shared" si="44"/>
        <v>6896244.6594335372</v>
      </c>
      <c r="M297" s="34">
        <f t="shared" si="45"/>
        <v>6600911.0731054852</v>
      </c>
    </row>
    <row r="298" spans="1:13" s="31" customFormat="1" x14ac:dyDescent="0.2">
      <c r="A298" s="30">
        <v>5028</v>
      </c>
      <c r="B298" s="31" t="s">
        <v>352</v>
      </c>
      <c r="C298" s="33">
        <v>66940689</v>
      </c>
      <c r="D298" s="66">
        <v>17560</v>
      </c>
      <c r="E298" s="34">
        <f t="shared" si="37"/>
        <v>3812.1121298405469</v>
      </c>
      <c r="F298" s="35">
        <f t="shared" si="38"/>
        <v>0.82314888092855754</v>
      </c>
      <c r="G298" s="36">
        <f t="shared" si="39"/>
        <v>491.41265582061823</v>
      </c>
      <c r="H298" s="36">
        <f t="shared" si="40"/>
        <v>124.56771976140561</v>
      </c>
      <c r="I298" s="59">
        <f t="shared" si="42"/>
        <v>615.98037558202384</v>
      </c>
      <c r="J298" s="67">
        <f t="shared" si="43"/>
        <v>-48.099932626718619</v>
      </c>
      <c r="K298" s="34">
        <f t="shared" si="41"/>
        <v>567.88044295530517</v>
      </c>
      <c r="L298" s="34">
        <f t="shared" si="44"/>
        <v>10816615.395220339</v>
      </c>
      <c r="M298" s="34">
        <f t="shared" si="45"/>
        <v>9971980.5782951582</v>
      </c>
    </row>
    <row r="299" spans="1:13" s="31" customFormat="1" x14ac:dyDescent="0.2">
      <c r="A299" s="30">
        <v>5029</v>
      </c>
      <c r="B299" s="31" t="s">
        <v>353</v>
      </c>
      <c r="C299" s="33">
        <v>33261835</v>
      </c>
      <c r="D299" s="66">
        <v>8484</v>
      </c>
      <c r="E299" s="34">
        <f t="shared" si="37"/>
        <v>3920.5368929750116</v>
      </c>
      <c r="F299" s="35">
        <f t="shared" si="38"/>
        <v>0.84656102605945427</v>
      </c>
      <c r="G299" s="36">
        <f t="shared" si="39"/>
        <v>426.35779793993942</v>
      </c>
      <c r="H299" s="36">
        <f t="shared" si="40"/>
        <v>86.619052664342973</v>
      </c>
      <c r="I299" s="59">
        <f t="shared" si="42"/>
        <v>512.97685060428239</v>
      </c>
      <c r="J299" s="67">
        <f t="shared" si="43"/>
        <v>-48.099932626718619</v>
      </c>
      <c r="K299" s="34">
        <f t="shared" si="41"/>
        <v>464.87691797756378</v>
      </c>
      <c r="L299" s="34">
        <f t="shared" si="44"/>
        <v>4352095.6005267315</v>
      </c>
      <c r="M299" s="34">
        <f t="shared" si="45"/>
        <v>3944015.7721216511</v>
      </c>
    </row>
    <row r="300" spans="1:13" s="31" customFormat="1" x14ac:dyDescent="0.2">
      <c r="A300" s="30">
        <v>5031</v>
      </c>
      <c r="B300" s="31" t="s">
        <v>354</v>
      </c>
      <c r="C300" s="33">
        <v>65472993</v>
      </c>
      <c r="D300" s="66">
        <v>14783</v>
      </c>
      <c r="E300" s="34">
        <f t="shared" si="37"/>
        <v>4428.9381722248527</v>
      </c>
      <c r="F300" s="35">
        <f t="shared" si="38"/>
        <v>0.95634004877006329</v>
      </c>
      <c r="G300" s="36">
        <f t="shared" si="39"/>
        <v>121.31703039003477</v>
      </c>
      <c r="H300" s="36">
        <f t="shared" si="40"/>
        <v>0</v>
      </c>
      <c r="I300" s="59">
        <f t="shared" si="42"/>
        <v>121.31703039003477</v>
      </c>
      <c r="J300" s="67">
        <f t="shared" si="43"/>
        <v>-48.099932626718619</v>
      </c>
      <c r="K300" s="34">
        <f t="shared" si="41"/>
        <v>73.217097763316161</v>
      </c>
      <c r="L300" s="34">
        <f t="shared" si="44"/>
        <v>1793429.6602558841</v>
      </c>
      <c r="M300" s="34">
        <f t="shared" si="45"/>
        <v>1082368.3562351028</v>
      </c>
    </row>
    <row r="301" spans="1:13" s="31" customFormat="1" x14ac:dyDescent="0.2">
      <c r="A301" s="30">
        <v>5032</v>
      </c>
      <c r="B301" s="31" t="s">
        <v>355</v>
      </c>
      <c r="C301" s="33">
        <v>14675784</v>
      </c>
      <c r="D301" s="66">
        <v>4216</v>
      </c>
      <c r="E301" s="34">
        <f t="shared" si="37"/>
        <v>3480.9734345351044</v>
      </c>
      <c r="F301" s="35">
        <f t="shared" si="38"/>
        <v>0.75164614512518579</v>
      </c>
      <c r="G301" s="36">
        <f t="shared" si="39"/>
        <v>690.09587300388375</v>
      </c>
      <c r="H301" s="36">
        <f t="shared" si="40"/>
        <v>240.46626311831048</v>
      </c>
      <c r="I301" s="59">
        <f t="shared" si="42"/>
        <v>930.56213612219426</v>
      </c>
      <c r="J301" s="67">
        <f t="shared" si="43"/>
        <v>-48.099932626718619</v>
      </c>
      <c r="K301" s="34">
        <f t="shared" si="41"/>
        <v>882.46220349547559</v>
      </c>
      <c r="L301" s="34">
        <f t="shared" si="44"/>
        <v>3923249.9658911708</v>
      </c>
      <c r="M301" s="34">
        <f t="shared" si="45"/>
        <v>3720460.6499369252</v>
      </c>
    </row>
    <row r="302" spans="1:13" s="31" customFormat="1" x14ac:dyDescent="0.2">
      <c r="A302" s="30">
        <v>5033</v>
      </c>
      <c r="B302" s="31" t="s">
        <v>356</v>
      </c>
      <c r="C302" s="33">
        <v>2712882</v>
      </c>
      <c r="D302" s="66">
        <v>773</v>
      </c>
      <c r="E302" s="34">
        <f t="shared" si="37"/>
        <v>3509.5498059508409</v>
      </c>
      <c r="F302" s="35">
        <f t="shared" si="38"/>
        <v>0.75781663732234106</v>
      </c>
      <c r="G302" s="36">
        <f t="shared" si="39"/>
        <v>672.95005015444178</v>
      </c>
      <c r="H302" s="36">
        <f t="shared" si="40"/>
        <v>230.46453312280272</v>
      </c>
      <c r="I302" s="59">
        <f t="shared" si="42"/>
        <v>903.41458327724445</v>
      </c>
      <c r="J302" s="67">
        <f t="shared" si="43"/>
        <v>-48.099932626718619</v>
      </c>
      <c r="K302" s="34">
        <f t="shared" si="41"/>
        <v>855.31465065052578</v>
      </c>
      <c r="L302" s="34">
        <f t="shared" si="44"/>
        <v>698339.47287330998</v>
      </c>
      <c r="M302" s="34">
        <f t="shared" si="45"/>
        <v>661158.22495285643</v>
      </c>
    </row>
    <row r="303" spans="1:13" s="31" customFormat="1" x14ac:dyDescent="0.2">
      <c r="A303" s="30">
        <v>5034</v>
      </c>
      <c r="B303" s="31" t="s">
        <v>357</v>
      </c>
      <c r="C303" s="33">
        <v>7472113</v>
      </c>
      <c r="D303" s="66">
        <v>2454</v>
      </c>
      <c r="E303" s="34">
        <f t="shared" si="37"/>
        <v>3044.8708231458841</v>
      </c>
      <c r="F303" s="35">
        <f t="shared" si="38"/>
        <v>0.65747856444857178</v>
      </c>
      <c r="G303" s="36">
        <f t="shared" si="39"/>
        <v>951.75743983741586</v>
      </c>
      <c r="H303" s="36">
        <f t="shared" si="40"/>
        <v>393.10217710453759</v>
      </c>
      <c r="I303" s="59">
        <f t="shared" si="42"/>
        <v>1344.8596169419534</v>
      </c>
      <c r="J303" s="67">
        <f t="shared" si="43"/>
        <v>-48.099932626718619</v>
      </c>
      <c r="K303" s="34">
        <f t="shared" si="41"/>
        <v>1296.7596843152348</v>
      </c>
      <c r="L303" s="34">
        <f t="shared" si="44"/>
        <v>3300285.4999755537</v>
      </c>
      <c r="M303" s="34">
        <f t="shared" si="45"/>
        <v>3182248.2653095862</v>
      </c>
    </row>
    <row r="304" spans="1:13" s="31" customFormat="1" x14ac:dyDescent="0.2">
      <c r="A304" s="30">
        <v>5035</v>
      </c>
      <c r="B304" s="31" t="s">
        <v>358</v>
      </c>
      <c r="C304" s="33">
        <v>95378151</v>
      </c>
      <c r="D304" s="66">
        <v>24717</v>
      </c>
      <c r="E304" s="34">
        <f t="shared" si="37"/>
        <v>3858.8077436582112</v>
      </c>
      <c r="F304" s="35">
        <f t="shared" si="38"/>
        <v>0.83323185880252959</v>
      </c>
      <c r="G304" s="36">
        <f t="shared" si="39"/>
        <v>463.39528753001969</v>
      </c>
      <c r="H304" s="36">
        <f t="shared" si="40"/>
        <v>108.22425492522314</v>
      </c>
      <c r="I304" s="59">
        <f t="shared" si="42"/>
        <v>571.61954245524282</v>
      </c>
      <c r="J304" s="67">
        <f t="shared" si="43"/>
        <v>-48.099932626718619</v>
      </c>
      <c r="K304" s="34">
        <f t="shared" si="41"/>
        <v>523.51960982852415</v>
      </c>
      <c r="L304" s="34">
        <f t="shared" si="44"/>
        <v>14128720.230866237</v>
      </c>
      <c r="M304" s="34">
        <f t="shared" si="45"/>
        <v>12939834.196131632</v>
      </c>
    </row>
    <row r="305" spans="1:13" s="31" customFormat="1" x14ac:dyDescent="0.2">
      <c r="A305" s="30">
        <v>5036</v>
      </c>
      <c r="B305" s="31" t="s">
        <v>359</v>
      </c>
      <c r="C305" s="33">
        <v>9247298</v>
      </c>
      <c r="D305" s="66">
        <v>2645</v>
      </c>
      <c r="E305" s="34">
        <f t="shared" si="37"/>
        <v>3496.1429111531193</v>
      </c>
      <c r="F305" s="35">
        <f t="shared" si="38"/>
        <v>0.75492168825641925</v>
      </c>
      <c r="G305" s="36">
        <f t="shared" si="39"/>
        <v>680.99418703307481</v>
      </c>
      <c r="H305" s="36">
        <f t="shared" si="40"/>
        <v>235.15694630200528</v>
      </c>
      <c r="I305" s="59">
        <f t="shared" si="42"/>
        <v>916.15113333508009</v>
      </c>
      <c r="J305" s="67">
        <f t="shared" si="43"/>
        <v>-48.099932626718619</v>
      </c>
      <c r="K305" s="34">
        <f t="shared" si="41"/>
        <v>868.05120070836142</v>
      </c>
      <c r="L305" s="34">
        <f t="shared" si="44"/>
        <v>2423219.747671287</v>
      </c>
      <c r="M305" s="34">
        <f t="shared" si="45"/>
        <v>2295995.4258736158</v>
      </c>
    </row>
    <row r="306" spans="1:13" s="31" customFormat="1" x14ac:dyDescent="0.2">
      <c r="A306" s="30">
        <v>5037</v>
      </c>
      <c r="B306" s="31" t="s">
        <v>360</v>
      </c>
      <c r="C306" s="33">
        <v>75921249</v>
      </c>
      <c r="D306" s="66">
        <v>20574</v>
      </c>
      <c r="E306" s="34">
        <f t="shared" si="37"/>
        <v>3690.1550014581512</v>
      </c>
      <c r="F306" s="35">
        <f t="shared" si="38"/>
        <v>0.79681469391359472</v>
      </c>
      <c r="G306" s="36">
        <f t="shared" si="39"/>
        <v>564.58693285005563</v>
      </c>
      <c r="H306" s="36">
        <f t="shared" si="40"/>
        <v>167.25271469524409</v>
      </c>
      <c r="I306" s="59">
        <f t="shared" si="42"/>
        <v>731.83964754529973</v>
      </c>
      <c r="J306" s="67">
        <f t="shared" si="43"/>
        <v>-48.099932626718619</v>
      </c>
      <c r="K306" s="34">
        <f t="shared" si="41"/>
        <v>683.73971491858106</v>
      </c>
      <c r="L306" s="34">
        <f t="shared" si="44"/>
        <v>15056868.908596996</v>
      </c>
      <c r="M306" s="34">
        <f t="shared" si="45"/>
        <v>14067260.894734887</v>
      </c>
    </row>
    <row r="307" spans="1:13" s="31" customFormat="1" x14ac:dyDescent="0.2">
      <c r="A307" s="30">
        <v>5038</v>
      </c>
      <c r="B307" s="31" t="s">
        <v>361</v>
      </c>
      <c r="C307" s="33">
        <v>54191779</v>
      </c>
      <c r="D307" s="66">
        <v>15193</v>
      </c>
      <c r="E307" s="34">
        <f t="shared" si="37"/>
        <v>3566.8912657144738</v>
      </c>
      <c r="F307" s="35">
        <f t="shared" si="38"/>
        <v>0.77019837133949309</v>
      </c>
      <c r="G307" s="36">
        <f t="shared" si="39"/>
        <v>638.54517429626208</v>
      </c>
      <c r="H307" s="36">
        <f t="shared" si="40"/>
        <v>210.39502220553121</v>
      </c>
      <c r="I307" s="59">
        <f t="shared" si="42"/>
        <v>848.94019650179325</v>
      </c>
      <c r="J307" s="67">
        <f t="shared" si="43"/>
        <v>-48.099932626718619</v>
      </c>
      <c r="K307" s="34">
        <f t="shared" si="41"/>
        <v>800.84026387507458</v>
      </c>
      <c r="L307" s="34">
        <f t="shared" si="44"/>
        <v>12897948.405451745</v>
      </c>
      <c r="M307" s="34">
        <f t="shared" si="45"/>
        <v>12167166.129054008</v>
      </c>
    </row>
    <row r="308" spans="1:13" s="31" customFormat="1" x14ac:dyDescent="0.2">
      <c r="A308" s="30">
        <v>5041</v>
      </c>
      <c r="B308" s="31" t="s">
        <v>376</v>
      </c>
      <c r="C308" s="33">
        <v>6733181</v>
      </c>
      <c r="D308" s="66">
        <v>2114</v>
      </c>
      <c r="E308" s="34">
        <f t="shared" si="37"/>
        <v>3185.0430463576158</v>
      </c>
      <c r="F308" s="35">
        <f t="shared" si="38"/>
        <v>0.6877459345426491</v>
      </c>
      <c r="G308" s="36">
        <f t="shared" si="39"/>
        <v>867.65410591037687</v>
      </c>
      <c r="H308" s="36">
        <f t="shared" si="40"/>
        <v>344.04189898043148</v>
      </c>
      <c r="I308" s="59">
        <f t="shared" si="42"/>
        <v>1211.6960048908084</v>
      </c>
      <c r="J308" s="67">
        <f t="shared" si="43"/>
        <v>-48.099932626718619</v>
      </c>
      <c r="K308" s="34">
        <f t="shared" si="41"/>
        <v>1163.5960722640898</v>
      </c>
      <c r="L308" s="34">
        <f t="shared" si="44"/>
        <v>2561525.3543391689</v>
      </c>
      <c r="M308" s="34">
        <f t="shared" si="45"/>
        <v>2459842.0967662861</v>
      </c>
    </row>
    <row r="309" spans="1:13" s="31" customFormat="1" x14ac:dyDescent="0.2">
      <c r="A309" s="30">
        <v>5042</v>
      </c>
      <c r="B309" s="31" t="s">
        <v>362</v>
      </c>
      <c r="C309" s="33">
        <v>4395421</v>
      </c>
      <c r="D309" s="66">
        <v>1301</v>
      </c>
      <c r="E309" s="34">
        <f t="shared" si="37"/>
        <v>3378.4942352036896</v>
      </c>
      <c r="F309" s="35">
        <f t="shared" si="38"/>
        <v>0.72951782482007521</v>
      </c>
      <c r="G309" s="36">
        <f t="shared" si="39"/>
        <v>751.5833926027326</v>
      </c>
      <c r="H309" s="36">
        <f t="shared" si="40"/>
        <v>276.33398288430567</v>
      </c>
      <c r="I309" s="59">
        <f t="shared" si="42"/>
        <v>1027.9173754870383</v>
      </c>
      <c r="J309" s="67">
        <f t="shared" si="43"/>
        <v>-48.099932626718619</v>
      </c>
      <c r="K309" s="34">
        <f t="shared" si="41"/>
        <v>979.8174428603196</v>
      </c>
      <c r="L309" s="34">
        <f t="shared" si="44"/>
        <v>1337320.5055086368</v>
      </c>
      <c r="M309" s="34">
        <f t="shared" si="45"/>
        <v>1274742.4931612758</v>
      </c>
    </row>
    <row r="310" spans="1:13" s="31" customFormat="1" x14ac:dyDescent="0.2">
      <c r="A310" s="30">
        <v>5043</v>
      </c>
      <c r="B310" s="31" t="s">
        <v>377</v>
      </c>
      <c r="C310" s="33">
        <v>1342444</v>
      </c>
      <c r="D310" s="66">
        <v>423</v>
      </c>
      <c r="E310" s="34">
        <f t="shared" si="37"/>
        <v>3173.6264775413711</v>
      </c>
      <c r="F310" s="35">
        <f t="shared" si="38"/>
        <v>0.68528075630941365</v>
      </c>
      <c r="G310" s="36">
        <f t="shared" si="39"/>
        <v>874.50404720012375</v>
      </c>
      <c r="H310" s="36">
        <f t="shared" si="40"/>
        <v>348.03769806611717</v>
      </c>
      <c r="I310" s="59">
        <f t="shared" si="42"/>
        <v>1222.5417452662409</v>
      </c>
      <c r="J310" s="67">
        <f t="shared" si="43"/>
        <v>-48.099932626718619</v>
      </c>
      <c r="K310" s="34">
        <f t="shared" si="41"/>
        <v>1174.4418126395224</v>
      </c>
      <c r="L310" s="34">
        <f t="shared" si="44"/>
        <v>517135.15824761993</v>
      </c>
      <c r="M310" s="34">
        <f t="shared" si="45"/>
        <v>496788.88674651796</v>
      </c>
    </row>
    <row r="311" spans="1:13" s="31" customFormat="1" x14ac:dyDescent="0.2">
      <c r="A311" s="30">
        <v>5044</v>
      </c>
      <c r="B311" s="31" t="s">
        <v>363</v>
      </c>
      <c r="C311" s="33">
        <v>3321009</v>
      </c>
      <c r="D311" s="66">
        <v>810</v>
      </c>
      <c r="E311" s="34">
        <f t="shared" si="37"/>
        <v>4100.0111111111109</v>
      </c>
      <c r="F311" s="35">
        <f t="shared" si="38"/>
        <v>0.88531487085269156</v>
      </c>
      <c r="G311" s="36">
        <f t="shared" si="39"/>
        <v>318.67326705827981</v>
      </c>
      <c r="H311" s="36">
        <f t="shared" si="40"/>
        <v>23.803076316708211</v>
      </c>
      <c r="I311" s="59">
        <f t="shared" si="42"/>
        <v>342.47634337498801</v>
      </c>
      <c r="J311" s="67">
        <f t="shared" si="43"/>
        <v>-48.099932626718619</v>
      </c>
      <c r="K311" s="34">
        <f t="shared" si="41"/>
        <v>294.37641074826939</v>
      </c>
      <c r="L311" s="34">
        <f t="shared" si="44"/>
        <v>277405.8381337403</v>
      </c>
      <c r="M311" s="34">
        <f t="shared" si="45"/>
        <v>238444.89270609821</v>
      </c>
    </row>
    <row r="312" spans="1:13" s="31" customFormat="1" x14ac:dyDescent="0.2">
      <c r="A312" s="30">
        <v>5045</v>
      </c>
      <c r="B312" s="31" t="s">
        <v>364</v>
      </c>
      <c r="C312" s="33">
        <v>7695829</v>
      </c>
      <c r="D312" s="66">
        <v>2322</v>
      </c>
      <c r="E312" s="34">
        <f t="shared" si="37"/>
        <v>3314.3105081826011</v>
      </c>
      <c r="F312" s="35">
        <f t="shared" si="38"/>
        <v>0.71565864091578568</v>
      </c>
      <c r="G312" s="36">
        <f t="shared" si="39"/>
        <v>790.09362881538573</v>
      </c>
      <c r="H312" s="36">
        <f t="shared" si="40"/>
        <v>298.79828734168666</v>
      </c>
      <c r="I312" s="59">
        <f t="shared" si="42"/>
        <v>1088.8919161570725</v>
      </c>
      <c r="J312" s="67">
        <f t="shared" si="43"/>
        <v>-48.099932626718619</v>
      </c>
      <c r="K312" s="34">
        <f t="shared" si="41"/>
        <v>1040.7919835303539</v>
      </c>
      <c r="L312" s="34">
        <f t="shared" si="44"/>
        <v>2528407.0293167224</v>
      </c>
      <c r="M312" s="34">
        <f t="shared" si="45"/>
        <v>2416718.9857574818</v>
      </c>
    </row>
    <row r="313" spans="1:13" s="31" customFormat="1" x14ac:dyDescent="0.2">
      <c r="A313" s="30">
        <v>5046</v>
      </c>
      <c r="B313" s="31" t="s">
        <v>365</v>
      </c>
      <c r="C313" s="33">
        <v>3915785</v>
      </c>
      <c r="D313" s="66">
        <v>1222</v>
      </c>
      <c r="E313" s="34">
        <f t="shared" si="37"/>
        <v>3204.4067103109655</v>
      </c>
      <c r="F313" s="35">
        <f t="shared" si="38"/>
        <v>0.69192712800469536</v>
      </c>
      <c r="G313" s="36">
        <f t="shared" si="39"/>
        <v>856.03590753836704</v>
      </c>
      <c r="H313" s="36">
        <f t="shared" si="40"/>
        <v>337.26461659675908</v>
      </c>
      <c r="I313" s="59">
        <f t="shared" si="42"/>
        <v>1193.3005241351261</v>
      </c>
      <c r="J313" s="67">
        <f t="shared" si="43"/>
        <v>-48.099932626718619</v>
      </c>
      <c r="K313" s="34">
        <f t="shared" si="41"/>
        <v>1145.2005915084076</v>
      </c>
      <c r="L313" s="34">
        <f t="shared" si="44"/>
        <v>1458213.2404931241</v>
      </c>
      <c r="M313" s="34">
        <f t="shared" si="45"/>
        <v>1399435.122823274</v>
      </c>
    </row>
    <row r="314" spans="1:13" s="31" customFormat="1" x14ac:dyDescent="0.2">
      <c r="A314" s="30">
        <v>5047</v>
      </c>
      <c r="B314" s="31" t="s">
        <v>366</v>
      </c>
      <c r="C314" s="33">
        <v>13867471</v>
      </c>
      <c r="D314" s="66">
        <v>3924</v>
      </c>
      <c r="E314" s="34">
        <f t="shared" si="37"/>
        <v>3534.0140163098877</v>
      </c>
      <c r="F314" s="35">
        <f t="shared" si="38"/>
        <v>0.76309919111246072</v>
      </c>
      <c r="G314" s="36">
        <f t="shared" si="39"/>
        <v>658.27152393901372</v>
      </c>
      <c r="H314" s="36">
        <f t="shared" si="40"/>
        <v>221.90205949713635</v>
      </c>
      <c r="I314" s="59">
        <f t="shared" si="42"/>
        <v>880.17358343615001</v>
      </c>
      <c r="J314" s="67">
        <f t="shared" si="43"/>
        <v>-48.099932626718619</v>
      </c>
      <c r="K314" s="34">
        <f t="shared" si="41"/>
        <v>832.07365080943134</v>
      </c>
      <c r="L314" s="34">
        <f t="shared" si="44"/>
        <v>3453801.1414034525</v>
      </c>
      <c r="M314" s="34">
        <f t="shared" si="45"/>
        <v>3265057.0057762084</v>
      </c>
    </row>
    <row r="315" spans="1:13" s="31" customFormat="1" x14ac:dyDescent="0.2">
      <c r="A315" s="30">
        <v>5049</v>
      </c>
      <c r="B315" s="31" t="s">
        <v>367</v>
      </c>
      <c r="C315" s="33">
        <v>4657859</v>
      </c>
      <c r="D315" s="66">
        <v>1116</v>
      </c>
      <c r="E315" s="34">
        <f t="shared" si="37"/>
        <v>4173.7087813620074</v>
      </c>
      <c r="F315" s="35">
        <f t="shared" si="38"/>
        <v>0.90122839929252918</v>
      </c>
      <c r="G315" s="36">
        <f t="shared" si="39"/>
        <v>274.45466490774197</v>
      </c>
      <c r="H315" s="36">
        <f t="shared" si="40"/>
        <v>0</v>
      </c>
      <c r="I315" s="59">
        <f t="shared" si="42"/>
        <v>274.45466490774197</v>
      </c>
      <c r="J315" s="67">
        <f t="shared" si="43"/>
        <v>-48.099932626718619</v>
      </c>
      <c r="K315" s="34">
        <f t="shared" si="41"/>
        <v>226.35473228102336</v>
      </c>
      <c r="L315" s="34">
        <f t="shared" si="44"/>
        <v>306291.40603704005</v>
      </c>
      <c r="M315" s="34">
        <f t="shared" si="45"/>
        <v>252611.88122562206</v>
      </c>
    </row>
    <row r="316" spans="1:13" s="31" customFormat="1" x14ac:dyDescent="0.2">
      <c r="A316" s="30">
        <v>5052</v>
      </c>
      <c r="B316" s="31" t="s">
        <v>368</v>
      </c>
      <c r="C316" s="33">
        <v>2021327</v>
      </c>
      <c r="D316" s="66">
        <v>604</v>
      </c>
      <c r="E316" s="34">
        <f t="shared" si="37"/>
        <v>3346.567880794702</v>
      </c>
      <c r="F316" s="35">
        <f t="shared" si="38"/>
        <v>0.72262397122690036</v>
      </c>
      <c r="G316" s="36">
        <f t="shared" si="39"/>
        <v>770.73920524812513</v>
      </c>
      <c r="H316" s="36">
        <f t="shared" si="40"/>
        <v>287.50820692745134</v>
      </c>
      <c r="I316" s="59">
        <f t="shared" si="42"/>
        <v>1058.2474121755765</v>
      </c>
      <c r="J316" s="67">
        <f t="shared" si="43"/>
        <v>-48.099932626718619</v>
      </c>
      <c r="K316" s="34">
        <f t="shared" si="41"/>
        <v>1010.1474795488579</v>
      </c>
      <c r="L316" s="34">
        <f t="shared" si="44"/>
        <v>639181.43695404823</v>
      </c>
      <c r="M316" s="34">
        <f t="shared" si="45"/>
        <v>610129.0776475101</v>
      </c>
    </row>
    <row r="317" spans="1:13" s="31" customFormat="1" x14ac:dyDescent="0.2">
      <c r="A317" s="30">
        <v>5053</v>
      </c>
      <c r="B317" s="31" t="s">
        <v>369</v>
      </c>
      <c r="C317" s="33">
        <v>26129440</v>
      </c>
      <c r="D317" s="66">
        <v>6938</v>
      </c>
      <c r="E317" s="34">
        <f t="shared" si="37"/>
        <v>3766.1343326607093</v>
      </c>
      <c r="F317" s="35">
        <f t="shared" si="38"/>
        <v>0.81322090110868628</v>
      </c>
      <c r="G317" s="36">
        <f t="shared" si="39"/>
        <v>518.99933412852079</v>
      </c>
      <c r="H317" s="36">
        <f t="shared" si="40"/>
        <v>140.65994877434878</v>
      </c>
      <c r="I317" s="59">
        <f t="shared" si="42"/>
        <v>659.65928290286956</v>
      </c>
      <c r="J317" s="67">
        <f t="shared" si="43"/>
        <v>-48.099932626718619</v>
      </c>
      <c r="K317" s="34">
        <f t="shared" si="41"/>
        <v>611.55935027615089</v>
      </c>
      <c r="L317" s="34">
        <f t="shared" si="44"/>
        <v>4576716.1047801087</v>
      </c>
      <c r="M317" s="34">
        <f t="shared" si="45"/>
        <v>4242998.7722159345</v>
      </c>
    </row>
    <row r="318" spans="1:13" s="31" customFormat="1" x14ac:dyDescent="0.2">
      <c r="A318" s="30">
        <v>5054</v>
      </c>
      <c r="B318" s="31" t="s">
        <v>370</v>
      </c>
      <c r="C318" s="33">
        <v>34385727</v>
      </c>
      <c r="D318" s="66">
        <v>10023</v>
      </c>
      <c r="E318" s="34">
        <f t="shared" si="37"/>
        <v>3430.6821310984733</v>
      </c>
      <c r="F318" s="35">
        <f t="shared" si="38"/>
        <v>0.74078675045516773</v>
      </c>
      <c r="G318" s="36">
        <f t="shared" si="39"/>
        <v>720.27065506586234</v>
      </c>
      <c r="H318" s="36">
        <f t="shared" si="40"/>
        <v>258.06821932113138</v>
      </c>
      <c r="I318" s="59">
        <f t="shared" si="42"/>
        <v>978.33887438699367</v>
      </c>
      <c r="J318" s="67">
        <f t="shared" si="43"/>
        <v>-48.099932626718619</v>
      </c>
      <c r="K318" s="34">
        <f t="shared" si="41"/>
        <v>930.238941760275</v>
      </c>
      <c r="L318" s="34">
        <f t="shared" si="44"/>
        <v>9805890.5379808377</v>
      </c>
      <c r="M318" s="34">
        <f t="shared" si="45"/>
        <v>9323784.9132632371</v>
      </c>
    </row>
    <row r="319" spans="1:13" s="31" customFormat="1" x14ac:dyDescent="0.2">
      <c r="A319" s="30">
        <v>5055</v>
      </c>
      <c r="B319" s="31" t="s">
        <v>393</v>
      </c>
      <c r="C319" s="33">
        <v>25147562</v>
      </c>
      <c r="D319" s="66">
        <v>6093</v>
      </c>
      <c r="E319" s="34">
        <f t="shared" si="37"/>
        <v>4127.2873789594614</v>
      </c>
      <c r="F319" s="35">
        <f t="shared" si="38"/>
        <v>0.89120463185408594</v>
      </c>
      <c r="G319" s="36">
        <f t="shared" si="39"/>
        <v>302.30750634926954</v>
      </c>
      <c r="H319" s="36">
        <f t="shared" si="40"/>
        <v>14.256382569785545</v>
      </c>
      <c r="I319" s="59">
        <f t="shared" si="42"/>
        <v>316.5638889190551</v>
      </c>
      <c r="J319" s="67">
        <f t="shared" si="43"/>
        <v>-48.099932626718619</v>
      </c>
      <c r="K319" s="34">
        <f t="shared" si="41"/>
        <v>268.46395629233649</v>
      </c>
      <c r="L319" s="34">
        <f t="shared" si="44"/>
        <v>1928823.7751838027</v>
      </c>
      <c r="M319" s="34">
        <f t="shared" si="45"/>
        <v>1635750.8856892062</v>
      </c>
    </row>
    <row r="320" spans="1:13" s="31" customFormat="1" x14ac:dyDescent="0.2">
      <c r="A320" s="30">
        <v>5056</v>
      </c>
      <c r="B320" s="31" t="s">
        <v>342</v>
      </c>
      <c r="C320" s="33">
        <v>27168808</v>
      </c>
      <c r="D320" s="66">
        <v>5323</v>
      </c>
      <c r="E320" s="34">
        <f t="shared" si="37"/>
        <v>5104.0405786210786</v>
      </c>
      <c r="F320" s="35">
        <f t="shared" si="38"/>
        <v>1.1021148243825725</v>
      </c>
      <c r="G320" s="36">
        <f t="shared" si="39"/>
        <v>-283.74441344770077</v>
      </c>
      <c r="H320" s="36">
        <f t="shared" si="40"/>
        <v>0</v>
      </c>
      <c r="I320" s="59">
        <f t="shared" si="42"/>
        <v>-283.74441344770077</v>
      </c>
      <c r="J320" s="67">
        <f t="shared" si="43"/>
        <v>-48.099932626718619</v>
      </c>
      <c r="K320" s="34">
        <f t="shared" si="41"/>
        <v>-331.84434607441938</v>
      </c>
      <c r="L320" s="34">
        <f t="shared" si="44"/>
        <v>-1510371.5127821111</v>
      </c>
      <c r="M320" s="34">
        <f t="shared" si="45"/>
        <v>-1766407.4541541343</v>
      </c>
    </row>
    <row r="321" spans="1:13" s="31" customFormat="1" x14ac:dyDescent="0.2">
      <c r="A321" s="30">
        <v>5057</v>
      </c>
      <c r="B321" s="31" t="s">
        <v>344</v>
      </c>
      <c r="C321" s="33">
        <v>42253410</v>
      </c>
      <c r="D321" s="66">
        <v>10522</v>
      </c>
      <c r="E321" s="34">
        <f t="shared" si="37"/>
        <v>4015.7203953620983</v>
      </c>
      <c r="F321" s="35">
        <f t="shared" si="38"/>
        <v>0.86711398746357438</v>
      </c>
      <c r="G321" s="36">
        <f t="shared" si="39"/>
        <v>369.24769650768741</v>
      </c>
      <c r="H321" s="36">
        <f t="shared" si="40"/>
        <v>53.30482682886263</v>
      </c>
      <c r="I321" s="59">
        <f t="shared" si="42"/>
        <v>422.55252333655005</v>
      </c>
      <c r="J321" s="67">
        <f t="shared" si="43"/>
        <v>-48.099932626718619</v>
      </c>
      <c r="K321" s="34">
        <f t="shared" si="41"/>
        <v>374.45259070983144</v>
      </c>
      <c r="L321" s="34">
        <f t="shared" si="44"/>
        <v>4446097.6505471794</v>
      </c>
      <c r="M321" s="34">
        <f t="shared" si="45"/>
        <v>3939990.1594488462</v>
      </c>
    </row>
    <row r="322" spans="1:13" s="31" customFormat="1" x14ac:dyDescent="0.2">
      <c r="A322" s="30">
        <v>5058</v>
      </c>
      <c r="B322" s="31" t="s">
        <v>345</v>
      </c>
      <c r="C322" s="33">
        <v>17295260</v>
      </c>
      <c r="D322" s="66">
        <v>4339</v>
      </c>
      <c r="E322" s="34">
        <f t="shared" si="37"/>
        <v>3986.0013828070983</v>
      </c>
      <c r="F322" s="35">
        <f t="shared" si="38"/>
        <v>0.86069676491247038</v>
      </c>
      <c r="G322" s="36">
        <f t="shared" si="39"/>
        <v>387.07910404068741</v>
      </c>
      <c r="H322" s="36">
        <f t="shared" si="40"/>
        <v>63.706481223112654</v>
      </c>
      <c r="I322" s="59">
        <f t="shared" si="42"/>
        <v>450.78558526380004</v>
      </c>
      <c r="J322" s="67">
        <f t="shared" si="43"/>
        <v>-48.099932626718619</v>
      </c>
      <c r="K322" s="34">
        <f t="shared" si="41"/>
        <v>402.68565263708143</v>
      </c>
      <c r="L322" s="34">
        <f t="shared" si="44"/>
        <v>1955958.6544596283</v>
      </c>
      <c r="M322" s="34">
        <f t="shared" si="45"/>
        <v>1747253.0467922962</v>
      </c>
    </row>
    <row r="323" spans="1:13" s="31" customFormat="1" x14ac:dyDescent="0.2">
      <c r="A323" s="30">
        <v>5059</v>
      </c>
      <c r="B323" s="31" t="s">
        <v>394</v>
      </c>
      <c r="C323" s="33">
        <v>69892200</v>
      </c>
      <c r="D323" s="66">
        <v>18793</v>
      </c>
      <c r="E323" s="34">
        <f t="shared" si="37"/>
        <v>3719.0549672750494</v>
      </c>
      <c r="F323" s="35">
        <f t="shared" si="38"/>
        <v>0.80305505980809122</v>
      </c>
      <c r="G323" s="36">
        <f t="shared" si="39"/>
        <v>547.24695335991669</v>
      </c>
      <c r="H323" s="36">
        <f t="shared" si="40"/>
        <v>157.13772665932973</v>
      </c>
      <c r="I323" s="59">
        <f t="shared" si="42"/>
        <v>704.38468001924639</v>
      </c>
      <c r="J323" s="67">
        <f t="shared" si="43"/>
        <v>-48.099932626718619</v>
      </c>
      <c r="K323" s="34">
        <f t="shared" si="41"/>
        <v>656.28474739252772</v>
      </c>
      <c r="L323" s="34">
        <f t="shared" si="44"/>
        <v>13237501.291601697</v>
      </c>
      <c r="M323" s="34">
        <f t="shared" si="45"/>
        <v>12333559.257747773</v>
      </c>
    </row>
    <row r="324" spans="1:13" s="31" customFormat="1" x14ac:dyDescent="0.2">
      <c r="A324" s="30">
        <v>5060</v>
      </c>
      <c r="B324" s="31" t="s">
        <v>395</v>
      </c>
      <c r="C324" s="33">
        <v>48392543</v>
      </c>
      <c r="D324" s="66">
        <v>9968</v>
      </c>
      <c r="E324" s="34">
        <f t="shared" si="37"/>
        <v>4854.7896268057784</v>
      </c>
      <c r="F324" s="35">
        <f t="shared" si="38"/>
        <v>1.0482940984781315</v>
      </c>
      <c r="G324" s="36">
        <f t="shared" si="39"/>
        <v>-134.19384235852067</v>
      </c>
      <c r="H324" s="36">
        <f t="shared" si="40"/>
        <v>0</v>
      </c>
      <c r="I324" s="59">
        <f t="shared" si="42"/>
        <v>-134.19384235852067</v>
      </c>
      <c r="J324" s="67">
        <f t="shared" si="43"/>
        <v>-48.099932626718619</v>
      </c>
      <c r="K324" s="34">
        <f t="shared" si="41"/>
        <v>-182.29377498523928</v>
      </c>
      <c r="L324" s="34">
        <f t="shared" si="44"/>
        <v>-1337644.220629734</v>
      </c>
      <c r="M324" s="34">
        <f t="shared" si="45"/>
        <v>-1817104.3490528651</v>
      </c>
    </row>
    <row r="325" spans="1:13" s="31" customFormat="1" x14ac:dyDescent="0.2">
      <c r="A325" s="30">
        <v>5061</v>
      </c>
      <c r="B325" s="31" t="s">
        <v>273</v>
      </c>
      <c r="C325" s="33">
        <v>6372642</v>
      </c>
      <c r="D325" s="66">
        <v>1958</v>
      </c>
      <c r="E325" s="34">
        <f t="shared" si="37"/>
        <v>3254.6690500510726</v>
      </c>
      <c r="F325" s="35">
        <f t="shared" si="38"/>
        <v>0.70278026854745546</v>
      </c>
      <c r="G325" s="36">
        <f t="shared" si="39"/>
        <v>825.87850369430282</v>
      </c>
      <c r="H325" s="36">
        <f t="shared" si="40"/>
        <v>319.67279768772158</v>
      </c>
      <c r="I325" s="59">
        <f t="shared" si="42"/>
        <v>1145.5513013820243</v>
      </c>
      <c r="J325" s="67">
        <f t="shared" si="43"/>
        <v>-48.099932626718619</v>
      </c>
      <c r="K325" s="34">
        <f t="shared" si="41"/>
        <v>1097.4513687553058</v>
      </c>
      <c r="L325" s="34">
        <f t="shared" si="44"/>
        <v>2242989.4481060035</v>
      </c>
      <c r="M325" s="34">
        <f t="shared" si="45"/>
        <v>2148809.7800228889</v>
      </c>
    </row>
    <row r="326" spans="1:13" s="31" customFormat="1" x14ac:dyDescent="0.2">
      <c r="A326" s="30">
        <v>5501</v>
      </c>
      <c r="B326" s="31" t="s">
        <v>311</v>
      </c>
      <c r="C326" s="33">
        <v>377847710</v>
      </c>
      <c r="D326" s="66">
        <v>78745</v>
      </c>
      <c r="E326" s="34">
        <f t="shared" si="37"/>
        <v>4798.3708171947428</v>
      </c>
      <c r="F326" s="35">
        <f t="shared" si="38"/>
        <v>1.0361115921895279</v>
      </c>
      <c r="G326" s="36">
        <f t="shared" si="39"/>
        <v>-100.3425565918993</v>
      </c>
      <c r="H326" s="36">
        <f t="shared" si="40"/>
        <v>0</v>
      </c>
      <c r="I326" s="59">
        <f t="shared" si="42"/>
        <v>-100.3425565918993</v>
      </c>
      <c r="J326" s="67">
        <f t="shared" si="43"/>
        <v>-48.099932626718619</v>
      </c>
      <c r="K326" s="34">
        <f t="shared" si="41"/>
        <v>-148.44248921861791</v>
      </c>
      <c r="L326" s="34">
        <f t="shared" si="44"/>
        <v>-7901474.6188291097</v>
      </c>
      <c r="M326" s="34">
        <f t="shared" si="45"/>
        <v>-11689103.813520066</v>
      </c>
    </row>
    <row r="327" spans="1:13" s="31" customFormat="1" x14ac:dyDescent="0.2">
      <c r="A327" s="30">
        <v>5503</v>
      </c>
      <c r="B327" s="31" t="s">
        <v>372</v>
      </c>
      <c r="C327" s="33">
        <v>108226256</v>
      </c>
      <c r="D327" s="66">
        <v>25056</v>
      </c>
      <c r="E327" s="34">
        <f t="shared" si="37"/>
        <v>4319.3748403575992</v>
      </c>
      <c r="F327" s="35">
        <f t="shared" si="38"/>
        <v>0.93268205263942328</v>
      </c>
      <c r="G327" s="36">
        <f t="shared" si="39"/>
        <v>187.05502951038687</v>
      </c>
      <c r="H327" s="36">
        <f t="shared" si="40"/>
        <v>0</v>
      </c>
      <c r="I327" s="59">
        <f t="shared" si="42"/>
        <v>187.05502951038687</v>
      </c>
      <c r="J327" s="67">
        <f t="shared" si="43"/>
        <v>-48.099932626718619</v>
      </c>
      <c r="K327" s="34">
        <f t="shared" si="41"/>
        <v>138.95509688366826</v>
      </c>
      <c r="L327" s="34">
        <f t="shared" si="44"/>
        <v>4686850.8194122538</v>
      </c>
      <c r="M327" s="34">
        <f t="shared" si="45"/>
        <v>3481658.907517192</v>
      </c>
    </row>
    <row r="328" spans="1:13" s="31" customFormat="1" x14ac:dyDescent="0.2">
      <c r="A328" s="30">
        <v>5510</v>
      </c>
      <c r="B328" s="31" t="s">
        <v>312</v>
      </c>
      <c r="C328" s="33">
        <v>10005397</v>
      </c>
      <c r="D328" s="66">
        <v>2845</v>
      </c>
      <c r="E328" s="34">
        <f t="shared" ref="E328:E363" si="46">(C328)/D328</f>
        <v>3516.8355008787348</v>
      </c>
      <c r="F328" s="35">
        <f t="shared" ref="F328:F363" si="47">IF(ISNUMBER(C328),E328/E$366,"")</f>
        <v>0.75938983648921177</v>
      </c>
      <c r="G328" s="36">
        <f t="shared" ref="G328:G363" si="48">(E$366-E328)*0.6</f>
        <v>668.57863319770547</v>
      </c>
      <c r="H328" s="36">
        <f t="shared" ref="H328:H363" si="49">IF(E328&gt;=E$366*0.9,0,IF(E328&lt;0.9*E$366,(E$366*0.9-E328)*0.35))</f>
        <v>227.91453989803983</v>
      </c>
      <c r="I328" s="59">
        <f t="shared" si="42"/>
        <v>896.49317309574531</v>
      </c>
      <c r="J328" s="67">
        <f t="shared" si="43"/>
        <v>-48.099932626718619</v>
      </c>
      <c r="K328" s="34">
        <f t="shared" ref="K328:K363" si="50">I328+J328</f>
        <v>848.39324046902664</v>
      </c>
      <c r="L328" s="34">
        <f t="shared" si="44"/>
        <v>2550523.0774573954</v>
      </c>
      <c r="M328" s="34">
        <f t="shared" si="45"/>
        <v>2413678.7691343809</v>
      </c>
    </row>
    <row r="329" spans="1:13" s="31" customFormat="1" x14ac:dyDescent="0.2">
      <c r="A329" s="30">
        <v>5512</v>
      </c>
      <c r="B329" s="31" t="s">
        <v>301</v>
      </c>
      <c r="C329" s="33">
        <v>15900686</v>
      </c>
      <c r="D329" s="66">
        <v>4281</v>
      </c>
      <c r="E329" s="34">
        <f t="shared" si="46"/>
        <v>3714.2457369773419</v>
      </c>
      <c r="F329" s="35">
        <f t="shared" si="47"/>
        <v>0.80201660332967395</v>
      </c>
      <c r="G329" s="36">
        <f t="shared" si="48"/>
        <v>550.13249153854122</v>
      </c>
      <c r="H329" s="36">
        <f t="shared" si="49"/>
        <v>158.82095726352736</v>
      </c>
      <c r="I329" s="59">
        <f t="shared" ref="I329:I363" si="51">G329+H329</f>
        <v>708.95344880206858</v>
      </c>
      <c r="J329" s="67">
        <f t="shared" ref="J329:J363" si="52">I$368</f>
        <v>-48.099932626718619</v>
      </c>
      <c r="K329" s="34">
        <f t="shared" si="50"/>
        <v>660.85351617534991</v>
      </c>
      <c r="L329" s="34">
        <f t="shared" ref="L329:L363" si="53">(I329*D329)</f>
        <v>3035029.7143216557</v>
      </c>
      <c r="M329" s="34">
        <f t="shared" ref="M329:M363" si="54">(K329*D329)</f>
        <v>2829113.9027466727</v>
      </c>
    </row>
    <row r="330" spans="1:13" s="31" customFormat="1" x14ac:dyDescent="0.2">
      <c r="A330" s="30">
        <v>5514</v>
      </c>
      <c r="B330" s="31" t="s">
        <v>313</v>
      </c>
      <c r="C330" s="33">
        <v>4784613</v>
      </c>
      <c r="D330" s="66">
        <v>1311</v>
      </c>
      <c r="E330" s="34">
        <f t="shared" si="46"/>
        <v>3649.5903890160184</v>
      </c>
      <c r="F330" s="35">
        <f t="shared" si="47"/>
        <v>0.78805558237653739</v>
      </c>
      <c r="G330" s="36">
        <f t="shared" si="48"/>
        <v>588.92570031533535</v>
      </c>
      <c r="H330" s="36">
        <f t="shared" si="49"/>
        <v>181.45032904999059</v>
      </c>
      <c r="I330" s="59">
        <f t="shared" si="51"/>
        <v>770.37602936532596</v>
      </c>
      <c r="J330" s="67">
        <f t="shared" si="52"/>
        <v>-48.099932626718619</v>
      </c>
      <c r="K330" s="34">
        <f t="shared" si="50"/>
        <v>722.27609673860729</v>
      </c>
      <c r="L330" s="34">
        <f t="shared" si="53"/>
        <v>1009962.9744979424</v>
      </c>
      <c r="M330" s="34">
        <f t="shared" si="54"/>
        <v>946903.96282431413</v>
      </c>
    </row>
    <row r="331" spans="1:13" s="31" customFormat="1" x14ac:dyDescent="0.2">
      <c r="A331" s="30">
        <v>5516</v>
      </c>
      <c r="B331" s="31" t="s">
        <v>314</v>
      </c>
      <c r="C331" s="33">
        <v>4414770</v>
      </c>
      <c r="D331" s="66">
        <v>1070</v>
      </c>
      <c r="E331" s="34">
        <f t="shared" si="46"/>
        <v>4125.9532710280373</v>
      </c>
      <c r="F331" s="35">
        <f t="shared" si="47"/>
        <v>0.8909165581003804</v>
      </c>
      <c r="G331" s="36">
        <f t="shared" si="48"/>
        <v>303.10797110812399</v>
      </c>
      <c r="H331" s="36">
        <f t="shared" si="49"/>
        <v>14.723320345783986</v>
      </c>
      <c r="I331" s="59">
        <f t="shared" si="51"/>
        <v>317.83129145390797</v>
      </c>
      <c r="J331" s="67">
        <f t="shared" si="52"/>
        <v>-48.099932626718619</v>
      </c>
      <c r="K331" s="34">
        <f t="shared" si="50"/>
        <v>269.73135882718935</v>
      </c>
      <c r="L331" s="34">
        <f t="shared" si="53"/>
        <v>340079.48185568152</v>
      </c>
      <c r="M331" s="34">
        <f t="shared" si="54"/>
        <v>288612.5539450926</v>
      </c>
    </row>
    <row r="332" spans="1:13" s="31" customFormat="1" x14ac:dyDescent="0.2">
      <c r="A332" s="30">
        <v>5518</v>
      </c>
      <c r="B332" s="31" t="s">
        <v>373</v>
      </c>
      <c r="C332" s="33">
        <v>2830304</v>
      </c>
      <c r="D332" s="66">
        <v>986</v>
      </c>
      <c r="E332" s="34">
        <f t="shared" si="46"/>
        <v>2870.4908722109535</v>
      </c>
      <c r="F332" s="35">
        <f t="shared" si="47"/>
        <v>0.61982472411558331</v>
      </c>
      <c r="G332" s="36">
        <f t="shared" si="48"/>
        <v>1056.3854103983742</v>
      </c>
      <c r="H332" s="36">
        <f t="shared" si="49"/>
        <v>454.13515993176327</v>
      </c>
      <c r="I332" s="59">
        <f t="shared" si="51"/>
        <v>1510.5205703301376</v>
      </c>
      <c r="J332" s="67">
        <f t="shared" si="52"/>
        <v>-48.099932626718619</v>
      </c>
      <c r="K332" s="34">
        <f t="shared" si="50"/>
        <v>1462.4206377034191</v>
      </c>
      <c r="L332" s="34">
        <f t="shared" si="53"/>
        <v>1489373.2823455157</v>
      </c>
      <c r="M332" s="34">
        <f t="shared" si="54"/>
        <v>1441946.7487755711</v>
      </c>
    </row>
    <row r="333" spans="1:13" s="31" customFormat="1" x14ac:dyDescent="0.2">
      <c r="A333" s="30">
        <v>5520</v>
      </c>
      <c r="B333" s="31" t="s">
        <v>315</v>
      </c>
      <c r="C333" s="33">
        <v>17974018</v>
      </c>
      <c r="D333" s="66">
        <v>3986</v>
      </c>
      <c r="E333" s="34">
        <f t="shared" si="46"/>
        <v>4509.2870045158052</v>
      </c>
      <c r="F333" s="35">
        <f t="shared" si="47"/>
        <v>0.97368976177207311</v>
      </c>
      <c r="G333" s="36">
        <f t="shared" si="48"/>
        <v>73.107731015463287</v>
      </c>
      <c r="H333" s="36">
        <f t="shared" si="49"/>
        <v>0</v>
      </c>
      <c r="I333" s="59">
        <f t="shared" si="51"/>
        <v>73.107731015463287</v>
      </c>
      <c r="J333" s="67">
        <f t="shared" si="52"/>
        <v>-48.099932626718619</v>
      </c>
      <c r="K333" s="34">
        <f t="shared" si="50"/>
        <v>25.007798388744668</v>
      </c>
      <c r="L333" s="34">
        <f t="shared" si="53"/>
        <v>291407.41582763667</v>
      </c>
      <c r="M333" s="34">
        <f t="shared" si="54"/>
        <v>99681.084377536245</v>
      </c>
    </row>
    <row r="334" spans="1:13" s="31" customFormat="1" x14ac:dyDescent="0.2">
      <c r="A334" s="30">
        <v>5522</v>
      </c>
      <c r="B334" s="31" t="s">
        <v>316</v>
      </c>
      <c r="C334" s="33">
        <v>7652294</v>
      </c>
      <c r="D334" s="66">
        <v>2069</v>
      </c>
      <c r="E334" s="34">
        <f t="shared" si="46"/>
        <v>3698.5471242145964</v>
      </c>
      <c r="F334" s="35">
        <f t="shared" si="47"/>
        <v>0.79862680389889873</v>
      </c>
      <c r="G334" s="36">
        <f t="shared" si="48"/>
        <v>559.55165919618855</v>
      </c>
      <c r="H334" s="36">
        <f t="shared" si="49"/>
        <v>164.3154717304883</v>
      </c>
      <c r="I334" s="59">
        <f t="shared" si="51"/>
        <v>723.86713092667685</v>
      </c>
      <c r="J334" s="67">
        <f t="shared" si="52"/>
        <v>-48.099932626718619</v>
      </c>
      <c r="K334" s="34">
        <f t="shared" si="50"/>
        <v>675.76719829995818</v>
      </c>
      <c r="L334" s="34">
        <f t="shared" si="53"/>
        <v>1497681.0938872944</v>
      </c>
      <c r="M334" s="34">
        <f t="shared" si="54"/>
        <v>1398162.3332826134</v>
      </c>
    </row>
    <row r="335" spans="1:13" s="31" customFormat="1" x14ac:dyDescent="0.2">
      <c r="A335" s="30">
        <v>5524</v>
      </c>
      <c r="B335" s="31" t="s">
        <v>317</v>
      </c>
      <c r="C335" s="33">
        <v>29661058</v>
      </c>
      <c r="D335" s="66">
        <v>6714</v>
      </c>
      <c r="E335" s="34">
        <f t="shared" si="46"/>
        <v>4417.7923741435807</v>
      </c>
      <c r="F335" s="35">
        <f t="shared" si="47"/>
        <v>0.9539333380267363</v>
      </c>
      <c r="G335" s="36">
        <f t="shared" si="48"/>
        <v>128.00450923879797</v>
      </c>
      <c r="H335" s="36">
        <f t="shared" si="49"/>
        <v>0</v>
      </c>
      <c r="I335" s="59">
        <f t="shared" si="51"/>
        <v>128.00450923879797</v>
      </c>
      <c r="J335" s="67">
        <f t="shared" si="52"/>
        <v>-48.099932626718619</v>
      </c>
      <c r="K335" s="34">
        <f t="shared" si="50"/>
        <v>79.904576612079353</v>
      </c>
      <c r="L335" s="34">
        <f t="shared" si="53"/>
        <v>859422.27502928954</v>
      </c>
      <c r="M335" s="34">
        <f t="shared" si="54"/>
        <v>536479.3273735008</v>
      </c>
    </row>
    <row r="336" spans="1:13" s="31" customFormat="1" x14ac:dyDescent="0.2">
      <c r="A336" s="30">
        <v>5526</v>
      </c>
      <c r="B336" s="31" t="s">
        <v>318</v>
      </c>
      <c r="C336" s="33">
        <v>14489720</v>
      </c>
      <c r="D336" s="66">
        <v>3485</v>
      </c>
      <c r="E336" s="34">
        <f t="shared" si="46"/>
        <v>4157.7388809182212</v>
      </c>
      <c r="F336" s="35">
        <f t="shared" si="47"/>
        <v>0.89778002074774776</v>
      </c>
      <c r="G336" s="36">
        <f t="shared" si="48"/>
        <v>284.03660517401369</v>
      </c>
      <c r="H336" s="36">
        <f t="shared" si="49"/>
        <v>3.598356884219629</v>
      </c>
      <c r="I336" s="59">
        <f t="shared" si="51"/>
        <v>287.63496205823333</v>
      </c>
      <c r="J336" s="67">
        <f t="shared" si="52"/>
        <v>-48.099932626718619</v>
      </c>
      <c r="K336" s="34">
        <f t="shared" si="50"/>
        <v>239.53502943151472</v>
      </c>
      <c r="L336" s="34">
        <f t="shared" si="53"/>
        <v>1002407.8427729432</v>
      </c>
      <c r="M336" s="34">
        <f t="shared" si="54"/>
        <v>834779.57756882883</v>
      </c>
    </row>
    <row r="337" spans="1:13" s="31" customFormat="1" x14ac:dyDescent="0.2">
      <c r="A337" s="30">
        <v>5528</v>
      </c>
      <c r="B337" s="31" t="s">
        <v>319</v>
      </c>
      <c r="C337" s="33">
        <v>4080215</v>
      </c>
      <c r="D337" s="66">
        <v>1073</v>
      </c>
      <c r="E337" s="34">
        <f t="shared" si="46"/>
        <v>3802.6234855545199</v>
      </c>
      <c r="F337" s="35">
        <f t="shared" si="47"/>
        <v>0.82109999919067989</v>
      </c>
      <c r="G337" s="36">
        <f t="shared" si="48"/>
        <v>497.10584239223442</v>
      </c>
      <c r="H337" s="36">
        <f t="shared" si="49"/>
        <v>127.88874526151507</v>
      </c>
      <c r="I337" s="59">
        <f t="shared" si="51"/>
        <v>624.99458765374948</v>
      </c>
      <c r="J337" s="67">
        <f t="shared" si="52"/>
        <v>-48.099932626718619</v>
      </c>
      <c r="K337" s="34">
        <f t="shared" si="50"/>
        <v>576.89465502703081</v>
      </c>
      <c r="L337" s="34">
        <f t="shared" si="53"/>
        <v>670619.19255247316</v>
      </c>
      <c r="M337" s="34">
        <f t="shared" si="54"/>
        <v>619007.96484400402</v>
      </c>
    </row>
    <row r="338" spans="1:13" s="31" customFormat="1" x14ac:dyDescent="0.2">
      <c r="A338" s="30">
        <v>5530</v>
      </c>
      <c r="B338" s="31" t="s">
        <v>396</v>
      </c>
      <c r="C338" s="33">
        <v>68402897</v>
      </c>
      <c r="D338" s="66">
        <v>14894</v>
      </c>
      <c r="E338" s="34">
        <f t="shared" si="46"/>
        <v>4592.6478447697064</v>
      </c>
      <c r="F338" s="35">
        <f t="shared" si="47"/>
        <v>0.99168985726536418</v>
      </c>
      <c r="G338" s="36">
        <f t="shared" si="48"/>
        <v>23.091226863122575</v>
      </c>
      <c r="H338" s="36">
        <f t="shared" si="49"/>
        <v>0</v>
      </c>
      <c r="I338" s="59">
        <f t="shared" si="51"/>
        <v>23.091226863122575</v>
      </c>
      <c r="J338" s="67">
        <f t="shared" si="52"/>
        <v>-48.099932626718619</v>
      </c>
      <c r="K338" s="34">
        <f t="shared" si="50"/>
        <v>-25.008705763596044</v>
      </c>
      <c r="L338" s="34">
        <f t="shared" si="53"/>
        <v>343920.73289934761</v>
      </c>
      <c r="M338" s="34">
        <f t="shared" si="54"/>
        <v>-372479.66364299948</v>
      </c>
    </row>
    <row r="339" spans="1:13" s="31" customFormat="1" x14ac:dyDescent="0.2">
      <c r="A339" s="30">
        <v>5532</v>
      </c>
      <c r="B339" s="31" t="s">
        <v>320</v>
      </c>
      <c r="C339" s="33">
        <v>20081400</v>
      </c>
      <c r="D339" s="66">
        <v>5571</v>
      </c>
      <c r="E339" s="34">
        <f t="shared" si="46"/>
        <v>3604.63112547119</v>
      </c>
      <c r="F339" s="35">
        <f t="shared" si="47"/>
        <v>0.77834753439321491</v>
      </c>
      <c r="G339" s="36">
        <f t="shared" si="48"/>
        <v>615.90125844223235</v>
      </c>
      <c r="H339" s="36">
        <f t="shared" si="49"/>
        <v>197.18607129068053</v>
      </c>
      <c r="I339" s="59">
        <f t="shared" si="51"/>
        <v>813.08732973291285</v>
      </c>
      <c r="J339" s="67">
        <f t="shared" si="52"/>
        <v>-48.099932626718619</v>
      </c>
      <c r="K339" s="34">
        <f t="shared" si="50"/>
        <v>764.98739710619418</v>
      </c>
      <c r="L339" s="34">
        <f t="shared" si="53"/>
        <v>4529709.5139420573</v>
      </c>
      <c r="M339" s="34">
        <f t="shared" si="54"/>
        <v>4261744.7892786078</v>
      </c>
    </row>
    <row r="340" spans="1:13" s="31" customFormat="1" x14ac:dyDescent="0.2">
      <c r="A340" s="30">
        <v>5534</v>
      </c>
      <c r="B340" s="31" t="s">
        <v>321</v>
      </c>
      <c r="C340" s="33">
        <v>9113328</v>
      </c>
      <c r="D340" s="66">
        <v>2237</v>
      </c>
      <c r="E340" s="34">
        <f t="shared" si="46"/>
        <v>4073.9061242735806</v>
      </c>
      <c r="F340" s="35">
        <f t="shared" si="47"/>
        <v>0.87967802440902032</v>
      </c>
      <c r="G340" s="36">
        <f t="shared" si="48"/>
        <v>334.33625916079797</v>
      </c>
      <c r="H340" s="36">
        <f t="shared" si="49"/>
        <v>32.93982170984382</v>
      </c>
      <c r="I340" s="59">
        <f t="shared" si="51"/>
        <v>367.27608087064181</v>
      </c>
      <c r="J340" s="67">
        <f t="shared" si="52"/>
        <v>-48.099932626718619</v>
      </c>
      <c r="K340" s="34">
        <f t="shared" si="50"/>
        <v>319.17614824392319</v>
      </c>
      <c r="L340" s="34">
        <f t="shared" si="53"/>
        <v>821596.59290762572</v>
      </c>
      <c r="M340" s="34">
        <f t="shared" si="54"/>
        <v>713997.04362165614</v>
      </c>
    </row>
    <row r="341" spans="1:13" s="31" customFormat="1" x14ac:dyDescent="0.2">
      <c r="A341" s="30">
        <v>5536</v>
      </c>
      <c r="B341" s="31" t="s">
        <v>322</v>
      </c>
      <c r="C341" s="33">
        <v>10324489</v>
      </c>
      <c r="D341" s="66">
        <v>2743</v>
      </c>
      <c r="E341" s="34">
        <f t="shared" si="46"/>
        <v>3763.9405760116661</v>
      </c>
      <c r="F341" s="35">
        <f t="shared" si="47"/>
        <v>0.81274720351816843</v>
      </c>
      <c r="G341" s="36">
        <f t="shared" si="48"/>
        <v>520.31558811794673</v>
      </c>
      <c r="H341" s="36">
        <f t="shared" si="49"/>
        <v>141.4277636015139</v>
      </c>
      <c r="I341" s="59">
        <f t="shared" si="51"/>
        <v>661.74335171946063</v>
      </c>
      <c r="J341" s="67">
        <f t="shared" si="52"/>
        <v>-48.099932626718619</v>
      </c>
      <c r="K341" s="34">
        <f t="shared" si="50"/>
        <v>613.64341909274196</v>
      </c>
      <c r="L341" s="34">
        <f t="shared" si="53"/>
        <v>1815162.0137664806</v>
      </c>
      <c r="M341" s="34">
        <f t="shared" si="54"/>
        <v>1683223.8985713911</v>
      </c>
    </row>
    <row r="342" spans="1:13" s="31" customFormat="1" x14ac:dyDescent="0.2">
      <c r="A342" s="30">
        <v>5538</v>
      </c>
      <c r="B342" s="31" t="s">
        <v>397</v>
      </c>
      <c r="C342" s="33">
        <v>6154904</v>
      </c>
      <c r="D342" s="66">
        <v>1825</v>
      </c>
      <c r="E342" s="34">
        <f t="shared" si="46"/>
        <v>3372.5501369863014</v>
      </c>
      <c r="F342" s="35">
        <f t="shared" si="47"/>
        <v>0.72823431645801218</v>
      </c>
      <c r="G342" s="36">
        <f t="shared" si="48"/>
        <v>755.14985153316559</v>
      </c>
      <c r="H342" s="36">
        <f t="shared" si="49"/>
        <v>278.41441726039153</v>
      </c>
      <c r="I342" s="59">
        <f t="shared" si="51"/>
        <v>1033.5642687935572</v>
      </c>
      <c r="J342" s="67">
        <f t="shared" si="52"/>
        <v>-48.099932626718619</v>
      </c>
      <c r="K342" s="34">
        <f t="shared" si="50"/>
        <v>985.46433616683851</v>
      </c>
      <c r="L342" s="34">
        <f t="shared" si="53"/>
        <v>1886254.7905482419</v>
      </c>
      <c r="M342" s="34">
        <f t="shared" si="54"/>
        <v>1798472.4135044804</v>
      </c>
    </row>
    <row r="343" spans="1:13" s="31" customFormat="1" x14ac:dyDescent="0.2">
      <c r="A343" s="30">
        <v>5540</v>
      </c>
      <c r="B343" s="31" t="s">
        <v>398</v>
      </c>
      <c r="C343" s="33">
        <v>6582804</v>
      </c>
      <c r="D343" s="66">
        <v>1974</v>
      </c>
      <c r="E343" s="34">
        <f t="shared" si="46"/>
        <v>3334.7537993920973</v>
      </c>
      <c r="F343" s="35">
        <f t="shared" si="47"/>
        <v>0.7200729581521198</v>
      </c>
      <c r="G343" s="36">
        <f t="shared" si="48"/>
        <v>777.82765408968794</v>
      </c>
      <c r="H343" s="36">
        <f t="shared" si="49"/>
        <v>291.64313541836293</v>
      </c>
      <c r="I343" s="59">
        <f t="shared" si="51"/>
        <v>1069.470789508051</v>
      </c>
      <c r="J343" s="67">
        <f t="shared" si="52"/>
        <v>-48.099932626718619</v>
      </c>
      <c r="K343" s="34">
        <f t="shared" si="50"/>
        <v>1021.3708568813323</v>
      </c>
      <c r="L343" s="34">
        <f t="shared" si="53"/>
        <v>2111135.3384888927</v>
      </c>
      <c r="M343" s="34">
        <f t="shared" si="54"/>
        <v>2016186.0714837499</v>
      </c>
    </row>
    <row r="344" spans="1:13" s="31" customFormat="1" x14ac:dyDescent="0.2">
      <c r="A344" s="30">
        <v>5542</v>
      </c>
      <c r="B344" s="31" t="s">
        <v>323</v>
      </c>
      <c r="C344" s="33">
        <v>11791706</v>
      </c>
      <c r="D344" s="66">
        <v>2794</v>
      </c>
      <c r="E344" s="34">
        <f t="shared" si="46"/>
        <v>4220.3672154617034</v>
      </c>
      <c r="F344" s="35">
        <f t="shared" si="47"/>
        <v>0.91130334895479159</v>
      </c>
      <c r="G344" s="36">
        <f t="shared" si="48"/>
        <v>246.45960444792433</v>
      </c>
      <c r="H344" s="36">
        <f t="shared" si="49"/>
        <v>0</v>
      </c>
      <c r="I344" s="59">
        <f t="shared" si="51"/>
        <v>246.45960444792433</v>
      </c>
      <c r="J344" s="67">
        <f t="shared" si="52"/>
        <v>-48.099932626718619</v>
      </c>
      <c r="K344" s="34">
        <f t="shared" si="50"/>
        <v>198.35967182120572</v>
      </c>
      <c r="L344" s="34">
        <f t="shared" si="53"/>
        <v>688608.13482750056</v>
      </c>
      <c r="M344" s="34">
        <f t="shared" si="54"/>
        <v>554216.92306844878</v>
      </c>
    </row>
    <row r="345" spans="1:13" s="31" customFormat="1" x14ac:dyDescent="0.2">
      <c r="A345" s="30">
        <v>5544</v>
      </c>
      <c r="B345" s="31" t="s">
        <v>324</v>
      </c>
      <c r="C345" s="33">
        <v>18964286</v>
      </c>
      <c r="D345" s="66">
        <v>4794</v>
      </c>
      <c r="E345" s="34">
        <f t="shared" si="46"/>
        <v>3955.8377138089277</v>
      </c>
      <c r="F345" s="35">
        <f t="shared" si="47"/>
        <v>0.85418352775289552</v>
      </c>
      <c r="G345" s="36">
        <f t="shared" si="48"/>
        <v>405.17730543958976</v>
      </c>
      <c r="H345" s="36">
        <f t="shared" si="49"/>
        <v>74.263765372472349</v>
      </c>
      <c r="I345" s="59">
        <f t="shared" si="51"/>
        <v>479.44107081206209</v>
      </c>
      <c r="J345" s="67">
        <f t="shared" si="52"/>
        <v>-48.099932626718619</v>
      </c>
      <c r="K345" s="34">
        <f t="shared" si="50"/>
        <v>431.34113818534348</v>
      </c>
      <c r="L345" s="34">
        <f t="shared" si="53"/>
        <v>2298440.4934730255</v>
      </c>
      <c r="M345" s="34">
        <f t="shared" si="54"/>
        <v>2067849.4164605367</v>
      </c>
    </row>
    <row r="346" spans="1:13" s="31" customFormat="1" x14ac:dyDescent="0.2">
      <c r="A346" s="30">
        <v>5546</v>
      </c>
      <c r="B346" s="31" t="s">
        <v>325</v>
      </c>
      <c r="C346" s="33">
        <v>3713558</v>
      </c>
      <c r="D346" s="66">
        <v>1157</v>
      </c>
      <c r="E346" s="34">
        <f t="shared" si="46"/>
        <v>3209.6439066551425</v>
      </c>
      <c r="F346" s="35">
        <f t="shared" si="47"/>
        <v>0.69305799513637456</v>
      </c>
      <c r="G346" s="36">
        <f t="shared" si="48"/>
        <v>852.89358973186086</v>
      </c>
      <c r="H346" s="36">
        <f t="shared" si="49"/>
        <v>335.43159787629713</v>
      </c>
      <c r="I346" s="59">
        <f t="shared" si="51"/>
        <v>1188.3251876081581</v>
      </c>
      <c r="J346" s="67">
        <f t="shared" si="52"/>
        <v>-48.099932626718619</v>
      </c>
      <c r="K346" s="34">
        <f t="shared" si="50"/>
        <v>1140.2252549814395</v>
      </c>
      <c r="L346" s="34">
        <f t="shared" si="53"/>
        <v>1374892.242062639</v>
      </c>
      <c r="M346" s="34">
        <f t="shared" si="54"/>
        <v>1319240.6200135255</v>
      </c>
    </row>
    <row r="347" spans="1:13" s="31" customFormat="1" x14ac:dyDescent="0.2">
      <c r="A347" s="30">
        <v>5601</v>
      </c>
      <c r="B347" s="31" t="s">
        <v>329</v>
      </c>
      <c r="C347" s="33">
        <v>93807295</v>
      </c>
      <c r="D347" s="66">
        <v>21708</v>
      </c>
      <c r="E347" s="34">
        <f t="shared" si="46"/>
        <v>4321.3237055463424</v>
      </c>
      <c r="F347" s="35">
        <f t="shared" si="47"/>
        <v>0.93310287084847776</v>
      </c>
      <c r="G347" s="36">
        <f t="shared" si="48"/>
        <v>185.88571039714097</v>
      </c>
      <c r="H347" s="36">
        <f t="shared" si="49"/>
        <v>0</v>
      </c>
      <c r="I347" s="59">
        <f t="shared" si="51"/>
        <v>185.88571039714097</v>
      </c>
      <c r="J347" s="67">
        <f t="shared" si="52"/>
        <v>-48.099932626718619</v>
      </c>
      <c r="K347" s="34">
        <f t="shared" si="50"/>
        <v>137.78577777042236</v>
      </c>
      <c r="L347" s="34">
        <f t="shared" si="53"/>
        <v>4035207.0013011363</v>
      </c>
      <c r="M347" s="34">
        <f t="shared" si="54"/>
        <v>2991053.6638403283</v>
      </c>
    </row>
    <row r="348" spans="1:13" s="31" customFormat="1" x14ac:dyDescent="0.2">
      <c r="A348" s="30">
        <v>5603</v>
      </c>
      <c r="B348" s="31" t="s">
        <v>328</v>
      </c>
      <c r="C348" s="33">
        <v>55844964</v>
      </c>
      <c r="D348" s="66">
        <v>11338</v>
      </c>
      <c r="E348" s="34">
        <f t="shared" si="46"/>
        <v>4925.4686893632033</v>
      </c>
      <c r="F348" s="35">
        <f t="shared" si="47"/>
        <v>1.0635558193477266</v>
      </c>
      <c r="G348" s="36">
        <f t="shared" si="48"/>
        <v>-176.60127989297561</v>
      </c>
      <c r="H348" s="36">
        <f t="shared" si="49"/>
        <v>0</v>
      </c>
      <c r="I348" s="59">
        <f t="shared" si="51"/>
        <v>-176.60127989297561</v>
      </c>
      <c r="J348" s="67">
        <f t="shared" si="52"/>
        <v>-48.099932626718619</v>
      </c>
      <c r="K348" s="34">
        <f t="shared" si="50"/>
        <v>-224.70121251969422</v>
      </c>
      <c r="L348" s="34">
        <f t="shared" si="53"/>
        <v>-2002305.3114265576</v>
      </c>
      <c r="M348" s="34">
        <f t="shared" si="54"/>
        <v>-2547662.3475482929</v>
      </c>
    </row>
    <row r="349" spans="1:13" s="31" customFormat="1" x14ac:dyDescent="0.2">
      <c r="A349" s="30">
        <v>5605</v>
      </c>
      <c r="B349" s="31" t="s">
        <v>338</v>
      </c>
      <c r="C349" s="33">
        <v>42079764</v>
      </c>
      <c r="D349" s="66">
        <v>10063</v>
      </c>
      <c r="E349" s="34">
        <f t="shared" si="46"/>
        <v>4181.6321176587498</v>
      </c>
      <c r="F349" s="35">
        <f t="shared" si="47"/>
        <v>0.9029392842780023</v>
      </c>
      <c r="G349" s="36">
        <f t="shared" si="48"/>
        <v>269.70066312969647</v>
      </c>
      <c r="H349" s="36">
        <f t="shared" si="49"/>
        <v>0</v>
      </c>
      <c r="I349" s="59">
        <f t="shared" si="51"/>
        <v>269.70066312969647</v>
      </c>
      <c r="J349" s="67">
        <f t="shared" si="52"/>
        <v>-48.099932626718619</v>
      </c>
      <c r="K349" s="34">
        <f t="shared" si="50"/>
        <v>221.60073050297785</v>
      </c>
      <c r="L349" s="34">
        <f t="shared" si="53"/>
        <v>2713997.7730741356</v>
      </c>
      <c r="M349" s="34">
        <f t="shared" si="54"/>
        <v>2229968.1510514664</v>
      </c>
    </row>
    <row r="350" spans="1:13" s="31" customFormat="1" x14ac:dyDescent="0.2">
      <c r="A350" s="30">
        <v>5607</v>
      </c>
      <c r="B350" s="31" t="s">
        <v>327</v>
      </c>
      <c r="C350" s="33">
        <v>23515540</v>
      </c>
      <c r="D350" s="66">
        <v>5807</v>
      </c>
      <c r="E350" s="34">
        <f t="shared" si="46"/>
        <v>4049.5161012571034</v>
      </c>
      <c r="F350" s="35">
        <f t="shared" si="47"/>
        <v>0.87441148988222117</v>
      </c>
      <c r="G350" s="36">
        <f t="shared" si="48"/>
        <v>348.97027297068433</v>
      </c>
      <c r="H350" s="36">
        <f t="shared" si="49"/>
        <v>41.476329765610849</v>
      </c>
      <c r="I350" s="59">
        <f t="shared" si="51"/>
        <v>390.44660273629518</v>
      </c>
      <c r="J350" s="67">
        <f t="shared" si="52"/>
        <v>-48.099932626718619</v>
      </c>
      <c r="K350" s="34">
        <f t="shared" si="50"/>
        <v>342.34667010957656</v>
      </c>
      <c r="L350" s="34">
        <f t="shared" si="53"/>
        <v>2267323.4220896661</v>
      </c>
      <c r="M350" s="34">
        <f t="shared" si="54"/>
        <v>1988007.1133263111</v>
      </c>
    </row>
    <row r="351" spans="1:13" s="31" customFormat="1" x14ac:dyDescent="0.2">
      <c r="A351" s="30">
        <v>5610</v>
      </c>
      <c r="B351" s="31" t="s">
        <v>426</v>
      </c>
      <c r="C351" s="33">
        <v>9436753</v>
      </c>
      <c r="D351" s="66">
        <v>2565</v>
      </c>
      <c r="E351" s="34">
        <f t="shared" si="46"/>
        <v>3679.0460038986353</v>
      </c>
      <c r="F351" s="35">
        <f t="shared" si="47"/>
        <v>0.79441592950218787</v>
      </c>
      <c r="G351" s="36">
        <f t="shared" si="48"/>
        <v>571.25233138576516</v>
      </c>
      <c r="H351" s="36">
        <f t="shared" si="49"/>
        <v>171.14086384107469</v>
      </c>
      <c r="I351" s="59">
        <f t="shared" si="51"/>
        <v>742.39319522683991</v>
      </c>
      <c r="J351" s="67">
        <f t="shared" si="52"/>
        <v>-48.099932626718619</v>
      </c>
      <c r="K351" s="34">
        <f t="shared" si="50"/>
        <v>694.29326260012124</v>
      </c>
      <c r="L351" s="34">
        <f t="shared" si="53"/>
        <v>1904238.5457568443</v>
      </c>
      <c r="M351" s="34">
        <f t="shared" si="54"/>
        <v>1780862.2185693111</v>
      </c>
    </row>
    <row r="352" spans="1:13" s="31" customFormat="1" x14ac:dyDescent="0.2">
      <c r="A352" s="30">
        <v>5612</v>
      </c>
      <c r="B352" s="31" t="s">
        <v>399</v>
      </c>
      <c r="C352" s="33">
        <v>9004237</v>
      </c>
      <c r="D352" s="66">
        <v>2848</v>
      </c>
      <c r="E352" s="34">
        <f t="shared" si="46"/>
        <v>3161.6000702247193</v>
      </c>
      <c r="F352" s="35">
        <f t="shared" si="47"/>
        <v>0.68268389572737531</v>
      </c>
      <c r="G352" s="36">
        <f t="shared" si="48"/>
        <v>881.7198915901148</v>
      </c>
      <c r="H352" s="36">
        <f t="shared" si="49"/>
        <v>352.24694062694527</v>
      </c>
      <c r="I352" s="59">
        <f t="shared" si="51"/>
        <v>1233.9668322170601</v>
      </c>
      <c r="J352" s="67">
        <f t="shared" si="52"/>
        <v>-48.099932626718619</v>
      </c>
      <c r="K352" s="34">
        <f t="shared" si="50"/>
        <v>1185.8668995903415</v>
      </c>
      <c r="L352" s="34">
        <f t="shared" si="53"/>
        <v>3514337.5381541871</v>
      </c>
      <c r="M352" s="34">
        <f t="shared" si="54"/>
        <v>3377348.9300332926</v>
      </c>
    </row>
    <row r="353" spans="1:13" s="31" customFormat="1" x14ac:dyDescent="0.2">
      <c r="A353" s="30">
        <v>5614</v>
      </c>
      <c r="B353" s="31" t="s">
        <v>330</v>
      </c>
      <c r="C353" s="33">
        <v>3178787</v>
      </c>
      <c r="D353" s="66">
        <v>864</v>
      </c>
      <c r="E353" s="34">
        <f t="shared" si="46"/>
        <v>3679.1516203703704</v>
      </c>
      <c r="F353" s="35">
        <f t="shared" si="47"/>
        <v>0.79443873525331887</v>
      </c>
      <c r="G353" s="36">
        <f t="shared" si="48"/>
        <v>571.18896150272406</v>
      </c>
      <c r="H353" s="36">
        <f t="shared" si="49"/>
        <v>171.10389807596738</v>
      </c>
      <c r="I353" s="59">
        <f t="shared" si="51"/>
        <v>742.29285957869138</v>
      </c>
      <c r="J353" s="67">
        <f t="shared" si="52"/>
        <v>-48.099932626718619</v>
      </c>
      <c r="K353" s="34">
        <f t="shared" si="50"/>
        <v>694.19292695197271</v>
      </c>
      <c r="L353" s="34">
        <f t="shared" si="53"/>
        <v>641341.03067598934</v>
      </c>
      <c r="M353" s="34">
        <f t="shared" si="54"/>
        <v>599782.68888650439</v>
      </c>
    </row>
    <row r="354" spans="1:13" s="31" customFormat="1" x14ac:dyDescent="0.2">
      <c r="A354" s="30">
        <v>5616</v>
      </c>
      <c r="B354" s="31" t="s">
        <v>331</v>
      </c>
      <c r="C354" s="33">
        <v>3828227</v>
      </c>
      <c r="D354" s="66">
        <v>979</v>
      </c>
      <c r="E354" s="34">
        <f t="shared" si="46"/>
        <v>3910.3442288049027</v>
      </c>
      <c r="F354" s="35">
        <f t="shared" si="47"/>
        <v>0.84436012539873406</v>
      </c>
      <c r="G354" s="36">
        <f t="shared" si="48"/>
        <v>432.47339644200474</v>
      </c>
      <c r="H354" s="36">
        <f t="shared" si="49"/>
        <v>90.186485123881084</v>
      </c>
      <c r="I354" s="59">
        <f t="shared" si="51"/>
        <v>522.65988156588583</v>
      </c>
      <c r="J354" s="67">
        <f t="shared" si="52"/>
        <v>-48.099932626718619</v>
      </c>
      <c r="K354" s="34">
        <f t="shared" si="50"/>
        <v>474.55994893916721</v>
      </c>
      <c r="L354" s="34">
        <f t="shared" si="53"/>
        <v>511684.02405300224</v>
      </c>
      <c r="M354" s="34">
        <f t="shared" si="54"/>
        <v>464594.19001144468</v>
      </c>
    </row>
    <row r="355" spans="1:13" s="31" customFormat="1" x14ac:dyDescent="0.2">
      <c r="A355" s="30">
        <v>5618</v>
      </c>
      <c r="B355" s="31" t="s">
        <v>332</v>
      </c>
      <c r="C355" s="33">
        <v>5158260</v>
      </c>
      <c r="D355" s="66">
        <v>1113</v>
      </c>
      <c r="E355" s="34">
        <f t="shared" si="46"/>
        <v>4634.5552560646902</v>
      </c>
      <c r="F355" s="35">
        <f t="shared" si="47"/>
        <v>1.0007389191856708</v>
      </c>
      <c r="G355" s="36">
        <f t="shared" si="48"/>
        <v>-2.0532199138677241</v>
      </c>
      <c r="H355" s="36">
        <f t="shared" si="49"/>
        <v>0</v>
      </c>
      <c r="I355" s="59">
        <f t="shared" si="51"/>
        <v>-2.0532199138677241</v>
      </c>
      <c r="J355" s="67">
        <f t="shared" si="52"/>
        <v>-48.099932626718619</v>
      </c>
      <c r="K355" s="34">
        <f t="shared" si="50"/>
        <v>-50.153152540586341</v>
      </c>
      <c r="L355" s="34">
        <f t="shared" si="53"/>
        <v>-2285.2337641347767</v>
      </c>
      <c r="M355" s="34">
        <f t="shared" si="54"/>
        <v>-55820.458777672597</v>
      </c>
    </row>
    <row r="356" spans="1:13" s="31" customFormat="1" x14ac:dyDescent="0.2">
      <c r="A356" s="30">
        <v>5620</v>
      </c>
      <c r="B356" s="31" t="s">
        <v>333</v>
      </c>
      <c r="C356" s="33">
        <v>13572004</v>
      </c>
      <c r="D356" s="66">
        <v>2951</v>
      </c>
      <c r="E356" s="34">
        <f t="shared" si="46"/>
        <v>4599.1202982039986</v>
      </c>
      <c r="F356" s="35">
        <f t="shared" si="47"/>
        <v>0.99308745330132409</v>
      </c>
      <c r="G356" s="36">
        <f t="shared" si="48"/>
        <v>19.207754802547242</v>
      </c>
      <c r="H356" s="36">
        <f t="shared" si="49"/>
        <v>0</v>
      </c>
      <c r="I356" s="59">
        <f t="shared" si="51"/>
        <v>19.207754802547242</v>
      </c>
      <c r="J356" s="67">
        <f t="shared" si="52"/>
        <v>-48.099932626718619</v>
      </c>
      <c r="K356" s="34">
        <f t="shared" si="50"/>
        <v>-28.892177824171377</v>
      </c>
      <c r="L356" s="34">
        <f t="shared" si="53"/>
        <v>56682.084422316912</v>
      </c>
      <c r="M356" s="34">
        <f t="shared" si="54"/>
        <v>-85260.816759129739</v>
      </c>
    </row>
    <row r="357" spans="1:13" s="31" customFormat="1" x14ac:dyDescent="0.2">
      <c r="A357" s="30">
        <v>5622</v>
      </c>
      <c r="B357" s="31" t="s">
        <v>425</v>
      </c>
      <c r="C357" s="33">
        <v>16088092</v>
      </c>
      <c r="D357" s="66">
        <v>3889</v>
      </c>
      <c r="E357" s="34">
        <f t="shared" si="46"/>
        <v>4136.8197480071995</v>
      </c>
      <c r="F357" s="35">
        <f t="shared" si="47"/>
        <v>0.89326295507412512</v>
      </c>
      <c r="G357" s="36">
        <f t="shared" si="48"/>
        <v>296.58808492062673</v>
      </c>
      <c r="H357" s="36">
        <f t="shared" si="49"/>
        <v>10.920053403077235</v>
      </c>
      <c r="I357" s="59">
        <f t="shared" si="51"/>
        <v>307.50813832370397</v>
      </c>
      <c r="J357" s="67">
        <f t="shared" si="52"/>
        <v>-48.099932626718619</v>
      </c>
      <c r="K357" s="34">
        <f t="shared" si="50"/>
        <v>259.40820569698536</v>
      </c>
      <c r="L357" s="34">
        <f t="shared" si="53"/>
        <v>1195899.1499408847</v>
      </c>
      <c r="M357" s="34">
        <f t="shared" si="54"/>
        <v>1008838.511955576</v>
      </c>
    </row>
    <row r="358" spans="1:13" s="31" customFormat="1" x14ac:dyDescent="0.2">
      <c r="A358" s="30">
        <v>5624</v>
      </c>
      <c r="B358" s="31" t="s">
        <v>334</v>
      </c>
      <c r="C358" s="33">
        <v>5171433</v>
      </c>
      <c r="D358" s="66">
        <v>1215</v>
      </c>
      <c r="E358" s="34">
        <f t="shared" si="46"/>
        <v>4256.3234567901236</v>
      </c>
      <c r="F358" s="35">
        <f t="shared" si="47"/>
        <v>0.91906737551114692</v>
      </c>
      <c r="G358" s="36">
        <f t="shared" si="48"/>
        <v>224.88585965087222</v>
      </c>
      <c r="H358" s="36">
        <f t="shared" si="49"/>
        <v>0</v>
      </c>
      <c r="I358" s="59">
        <f t="shared" si="51"/>
        <v>224.88585965087222</v>
      </c>
      <c r="J358" s="67">
        <f t="shared" si="52"/>
        <v>-48.099932626718619</v>
      </c>
      <c r="K358" s="34">
        <f t="shared" si="50"/>
        <v>176.78592702415361</v>
      </c>
      <c r="L358" s="34">
        <f t="shared" si="53"/>
        <v>273236.31947580975</v>
      </c>
      <c r="M358" s="34">
        <f t="shared" si="54"/>
        <v>214794.90133434662</v>
      </c>
    </row>
    <row r="359" spans="1:13" s="31" customFormat="1" x14ac:dyDescent="0.2">
      <c r="A359" s="30">
        <v>5626</v>
      </c>
      <c r="B359" s="31" t="s">
        <v>335</v>
      </c>
      <c r="C359" s="33">
        <v>4133657</v>
      </c>
      <c r="D359" s="66">
        <v>1070</v>
      </c>
      <c r="E359" s="34">
        <f t="shared" si="46"/>
        <v>3863.2308411214954</v>
      </c>
      <c r="F359" s="35">
        <f t="shared" si="47"/>
        <v>0.83418693766777074</v>
      </c>
      <c r="G359" s="36">
        <f t="shared" si="48"/>
        <v>460.74142905204917</v>
      </c>
      <c r="H359" s="36">
        <f t="shared" si="49"/>
        <v>106.67617081307367</v>
      </c>
      <c r="I359" s="59">
        <f t="shared" si="51"/>
        <v>567.41759986512284</v>
      </c>
      <c r="J359" s="67">
        <f t="shared" si="52"/>
        <v>-48.099932626718619</v>
      </c>
      <c r="K359" s="34">
        <f t="shared" si="50"/>
        <v>519.31766723840417</v>
      </c>
      <c r="L359" s="34">
        <f t="shared" si="53"/>
        <v>607136.83185568149</v>
      </c>
      <c r="M359" s="34">
        <f t="shared" si="54"/>
        <v>555669.90394509246</v>
      </c>
    </row>
    <row r="360" spans="1:13" s="31" customFormat="1" x14ac:dyDescent="0.2">
      <c r="A360" s="30">
        <v>5628</v>
      </c>
      <c r="B360" s="31" t="s">
        <v>374</v>
      </c>
      <c r="C360" s="33">
        <v>10598826</v>
      </c>
      <c r="D360" s="66">
        <v>2807</v>
      </c>
      <c r="E360" s="34">
        <f t="shared" si="46"/>
        <v>3775.85536159601</v>
      </c>
      <c r="F360" s="35">
        <f t="shared" si="47"/>
        <v>0.81531996163393416</v>
      </c>
      <c r="G360" s="36">
        <f t="shared" si="48"/>
        <v>513.1667167673404</v>
      </c>
      <c r="H360" s="36">
        <f t="shared" si="49"/>
        <v>137.25758864699355</v>
      </c>
      <c r="I360" s="59">
        <f t="shared" si="51"/>
        <v>650.42430541433396</v>
      </c>
      <c r="J360" s="67">
        <f t="shared" si="52"/>
        <v>-48.099932626718619</v>
      </c>
      <c r="K360" s="34">
        <f t="shared" si="50"/>
        <v>602.32437278761529</v>
      </c>
      <c r="L360" s="34">
        <f t="shared" si="53"/>
        <v>1825741.0252980355</v>
      </c>
      <c r="M360" s="34">
        <f t="shared" si="54"/>
        <v>1690724.5144148362</v>
      </c>
    </row>
    <row r="361" spans="1:13" s="31" customFormat="1" x14ac:dyDescent="0.2">
      <c r="A361" s="30">
        <v>5630</v>
      </c>
      <c r="B361" s="31" t="s">
        <v>336</v>
      </c>
      <c r="C361" s="33">
        <v>4086747</v>
      </c>
      <c r="D361" s="66">
        <v>892</v>
      </c>
      <c r="E361" s="34">
        <f t="shared" si="46"/>
        <v>4581.5549327354256</v>
      </c>
      <c r="F361" s="35">
        <f t="shared" si="47"/>
        <v>0.98929456619934852</v>
      </c>
      <c r="G361" s="36">
        <f t="shared" si="48"/>
        <v>29.746974083691018</v>
      </c>
      <c r="H361" s="36">
        <f t="shared" si="49"/>
        <v>0</v>
      </c>
      <c r="I361" s="59">
        <f t="shared" si="51"/>
        <v>29.746974083691018</v>
      </c>
      <c r="J361" s="67">
        <f t="shared" si="52"/>
        <v>-48.099932626718619</v>
      </c>
      <c r="K361" s="34">
        <f t="shared" si="50"/>
        <v>-18.352958543027601</v>
      </c>
      <c r="L361" s="34">
        <f t="shared" si="53"/>
        <v>26534.300882652387</v>
      </c>
      <c r="M361" s="34">
        <f t="shared" si="54"/>
        <v>-16370.839020380619</v>
      </c>
    </row>
    <row r="362" spans="1:13" s="31" customFormat="1" x14ac:dyDescent="0.2">
      <c r="A362" s="30">
        <v>5632</v>
      </c>
      <c r="B362" s="31" t="s">
        <v>337</v>
      </c>
      <c r="C362" s="33">
        <v>9756652</v>
      </c>
      <c r="D362" s="66">
        <v>2113</v>
      </c>
      <c r="E362" s="34">
        <f t="shared" si="46"/>
        <v>4617.4406057737815</v>
      </c>
      <c r="F362" s="35">
        <f t="shared" si="47"/>
        <v>0.99704335495392438</v>
      </c>
      <c r="G362" s="36">
        <f t="shared" si="48"/>
        <v>8.2155702606774863</v>
      </c>
      <c r="H362" s="36">
        <f t="shared" si="49"/>
        <v>0</v>
      </c>
      <c r="I362" s="59">
        <f t="shared" si="51"/>
        <v>8.2155702606774863</v>
      </c>
      <c r="J362" s="67">
        <f t="shared" si="52"/>
        <v>-48.099932626718619</v>
      </c>
      <c r="K362" s="34">
        <f t="shared" si="50"/>
        <v>-39.884362366041131</v>
      </c>
      <c r="L362" s="34">
        <f t="shared" si="53"/>
        <v>17359.499960811529</v>
      </c>
      <c r="M362" s="34">
        <f t="shared" si="54"/>
        <v>-84275.657679444907</v>
      </c>
    </row>
    <row r="363" spans="1:13" s="31" customFormat="1" x14ac:dyDescent="0.2">
      <c r="A363" s="30">
        <v>5634</v>
      </c>
      <c r="B363" s="31" t="s">
        <v>326</v>
      </c>
      <c r="C363" s="33">
        <v>6839955</v>
      </c>
      <c r="D363" s="66">
        <v>1972</v>
      </c>
      <c r="E363" s="34">
        <f t="shared" si="46"/>
        <v>3468.537018255578</v>
      </c>
      <c r="F363" s="35">
        <f t="shared" si="47"/>
        <v>0.74896075136063189</v>
      </c>
      <c r="G363" s="36">
        <f t="shared" si="48"/>
        <v>697.55772277159951</v>
      </c>
      <c r="H363" s="36">
        <f t="shared" si="49"/>
        <v>244.81900881614473</v>
      </c>
      <c r="I363" s="59">
        <f t="shared" si="51"/>
        <v>942.37673158774419</v>
      </c>
      <c r="J363" s="67">
        <f t="shared" si="52"/>
        <v>-48.099932626718619</v>
      </c>
      <c r="K363" s="34">
        <f t="shared" si="50"/>
        <v>894.27679896102552</v>
      </c>
      <c r="L363" s="34">
        <f t="shared" si="53"/>
        <v>1858366.9146910314</v>
      </c>
      <c r="M363" s="34">
        <f t="shared" si="54"/>
        <v>1763513.8475511423</v>
      </c>
    </row>
    <row r="364" spans="1:13" s="31" customFormat="1" x14ac:dyDescent="0.2">
      <c r="A364" s="30">
        <v>5636</v>
      </c>
      <c r="B364" s="31" t="s">
        <v>375</v>
      </c>
      <c r="C364" s="33">
        <v>3313813</v>
      </c>
      <c r="D364" s="33">
        <v>859</v>
      </c>
      <c r="E364" s="34">
        <f t="shared" ref="E364" si="55">(C364)/D364</f>
        <v>3857.7566938300351</v>
      </c>
      <c r="F364" s="35">
        <f t="shared" ref="F364" si="56">IF(ISNUMBER(C364),E364/E$366,"")</f>
        <v>0.83300490574858055</v>
      </c>
      <c r="G364" s="36">
        <f t="shared" ref="G364" si="57">(E$366-E364)*0.6</f>
        <v>464.02591742692528</v>
      </c>
      <c r="H364" s="36">
        <f t="shared" ref="H364" si="58">IF(E364&gt;=E$366*0.9,0,IF(E364&lt;0.9*E$366,(E$366*0.9-E364)*0.35))</f>
        <v>108.59212236508473</v>
      </c>
      <c r="I364" s="59">
        <f t="shared" ref="I364" si="59">G364+H364</f>
        <v>572.61803979200999</v>
      </c>
      <c r="J364" s="67">
        <f t="shared" ref="J364" si="60">I$368</f>
        <v>-48.099932626718619</v>
      </c>
      <c r="K364" s="34">
        <f t="shared" ref="K364" si="61">I364+J364</f>
        <v>524.51810716529133</v>
      </c>
      <c r="L364" s="34">
        <f t="shared" ref="L364" si="62">(I364*D364)</f>
        <v>491878.8961813366</v>
      </c>
      <c r="M364" s="34">
        <f t="shared" ref="M364" si="63">(K364*D364)</f>
        <v>450561.05405498523</v>
      </c>
    </row>
    <row r="365" spans="1:13" s="31" customFormat="1" x14ac:dyDescent="0.2">
      <c r="A365" s="30"/>
      <c r="C365" s="33"/>
      <c r="D365" s="33"/>
      <c r="E365" s="34"/>
      <c r="F365" s="35"/>
      <c r="G365" s="36"/>
      <c r="H365" s="36"/>
      <c r="I365" s="34"/>
      <c r="J365" s="37"/>
      <c r="K365" s="34"/>
      <c r="L365" s="34"/>
      <c r="M365" s="34"/>
    </row>
    <row r="366" spans="1:13" s="31" customFormat="1" ht="13.5" thickBot="1" x14ac:dyDescent="0.25">
      <c r="A366" s="39"/>
      <c r="B366" s="39" t="s">
        <v>30</v>
      </c>
      <c r="C366" s="40">
        <f>SUM(C8:C364)</f>
        <v>25703729507</v>
      </c>
      <c r="D366" s="41">
        <f>SUM(D8:D364)</f>
        <v>5550203</v>
      </c>
      <c r="E366" s="41">
        <f>(C366)/D366</f>
        <v>4631.1332228749106</v>
      </c>
      <c r="F366" s="42">
        <f>IF(C366&gt;0,E366/E$366,"")</f>
        <v>1</v>
      </c>
      <c r="G366" s="43"/>
      <c r="H366" s="43"/>
      <c r="I366" s="41"/>
      <c r="J366" s="44"/>
      <c r="K366" s="41"/>
      <c r="L366" s="41">
        <f>SUM(L8:L364)</f>
        <v>266964390.36461157</v>
      </c>
      <c r="M366" s="41">
        <f>SUM(M8:M364)</f>
        <v>1.3065873645246029E-6</v>
      </c>
    </row>
    <row r="367" spans="1:13" s="31" customFormat="1" ht="13.5" thickTop="1" x14ac:dyDescent="0.2">
      <c r="A367" s="45"/>
      <c r="B367" s="45"/>
      <c r="C367" s="45"/>
      <c r="D367" s="2"/>
      <c r="E367" s="34"/>
      <c r="F367" s="35"/>
      <c r="G367" s="36"/>
      <c r="H367" s="36"/>
      <c r="I367" s="34"/>
      <c r="J367" s="37"/>
      <c r="K367" s="34"/>
      <c r="L367" s="34"/>
      <c r="M367" s="34"/>
    </row>
    <row r="368" spans="1:13" s="31" customFormat="1" x14ac:dyDescent="0.2">
      <c r="A368" s="47" t="s">
        <v>31</v>
      </c>
      <c r="B368" s="47"/>
      <c r="C368" s="47"/>
      <c r="D368" s="48">
        <f>L366</f>
        <v>266964390.36461157</v>
      </c>
      <c r="E368" s="49" t="s">
        <v>32</v>
      </c>
      <c r="F368" s="50">
        <f>D366</f>
        <v>5550203</v>
      </c>
      <c r="G368" s="49" t="s">
        <v>33</v>
      </c>
      <c r="H368" s="49"/>
      <c r="I368" s="51">
        <f>-L366/D366</f>
        <v>-48.099932626718619</v>
      </c>
      <c r="J368" s="52" t="s">
        <v>34</v>
      </c>
      <c r="M368" s="53"/>
    </row>
    <row r="369" spans="1:13" s="31" customFormat="1" x14ac:dyDescent="0.2">
      <c r="A369" s="2"/>
      <c r="B369" s="32"/>
      <c r="C369" s="2"/>
      <c r="D369" s="2"/>
      <c r="E369" s="2"/>
      <c r="F369" s="2"/>
      <c r="G369" s="56"/>
      <c r="H369" s="56"/>
      <c r="I369" s="2"/>
      <c r="J369" s="57"/>
      <c r="K369" s="2"/>
      <c r="L369" s="2"/>
      <c r="M369" s="2"/>
    </row>
    <row r="370" spans="1:13" s="31" customFormat="1" ht="13.5" thickBot="1" x14ac:dyDescent="0.25">
      <c r="A370" s="2"/>
      <c r="B370" s="32"/>
      <c r="C370" s="2"/>
      <c r="D370" s="2"/>
      <c r="E370" s="2"/>
      <c r="F370" s="2"/>
      <c r="G370" s="56"/>
      <c r="H370" s="56"/>
      <c r="I370" s="2"/>
      <c r="J370" s="57"/>
      <c r="K370" s="2"/>
      <c r="L370" s="2"/>
      <c r="M370" s="2"/>
    </row>
    <row r="371" spans="1:13" s="31" customFormat="1" x14ac:dyDescent="0.2">
      <c r="A371" s="2"/>
      <c r="B371" s="32"/>
      <c r="C371" s="85" t="s">
        <v>428</v>
      </c>
      <c r="D371" s="86"/>
      <c r="E371" s="86"/>
      <c r="F371" s="86"/>
      <c r="G371" s="86"/>
      <c r="H371" s="86"/>
      <c r="I371" s="86"/>
      <c r="J371" s="86"/>
      <c r="K371" s="86"/>
      <c r="L371" s="86"/>
      <c r="M371" s="86"/>
    </row>
    <row r="372" spans="1:13" s="31" customFormat="1" x14ac:dyDescent="0.2">
      <c r="A372" s="2"/>
      <c r="B372" s="32"/>
      <c r="C372" s="88"/>
      <c r="D372" s="89"/>
      <c r="E372" s="89"/>
      <c r="F372" s="89"/>
      <c r="G372" s="89"/>
      <c r="H372" s="89"/>
      <c r="I372" s="89"/>
      <c r="J372" s="89"/>
      <c r="K372" s="89"/>
      <c r="L372" s="89"/>
      <c r="M372" s="89"/>
    </row>
    <row r="373" spans="1:13" s="31" customFormat="1" x14ac:dyDescent="0.2">
      <c r="A373" s="2"/>
      <c r="B373" s="32"/>
      <c r="C373" s="88"/>
      <c r="D373" s="89"/>
      <c r="E373" s="89"/>
      <c r="F373" s="89"/>
      <c r="G373" s="89"/>
      <c r="H373" s="89"/>
      <c r="I373" s="89"/>
      <c r="J373" s="89"/>
      <c r="K373" s="89"/>
      <c r="L373" s="89"/>
      <c r="M373" s="89"/>
    </row>
    <row r="374" spans="1:13" s="31" customFormat="1" x14ac:dyDescent="0.2">
      <c r="A374" s="2"/>
      <c r="B374" s="32"/>
      <c r="C374" s="88" t="s">
        <v>433</v>
      </c>
      <c r="D374" s="89"/>
      <c r="E374" s="89"/>
      <c r="F374" s="89"/>
      <c r="G374" s="89"/>
      <c r="H374" s="89"/>
      <c r="I374" s="89"/>
      <c r="J374" s="89"/>
      <c r="K374" s="89"/>
      <c r="L374" s="89"/>
      <c r="M374" s="89"/>
    </row>
    <row r="375" spans="1:13" s="31" customFormat="1" ht="13.5" thickBot="1" x14ac:dyDescent="0.25">
      <c r="A375" s="2"/>
      <c r="B375" s="32"/>
      <c r="C375" s="91"/>
      <c r="D375" s="92"/>
      <c r="E375" s="92"/>
      <c r="F375" s="92"/>
      <c r="G375" s="92"/>
      <c r="H375" s="92"/>
      <c r="I375" s="92"/>
      <c r="J375" s="92"/>
      <c r="K375" s="92"/>
      <c r="L375" s="92"/>
      <c r="M375" s="92"/>
    </row>
    <row r="376" spans="1:13" s="31" customFormat="1" x14ac:dyDescent="0.2">
      <c r="A376" s="2"/>
      <c r="B376" s="32"/>
      <c r="C376" s="2"/>
      <c r="D376" s="2"/>
      <c r="E376" s="2"/>
      <c r="F376" s="2"/>
      <c r="G376" s="56"/>
      <c r="H376" s="56"/>
      <c r="I376" s="2"/>
      <c r="J376" s="57"/>
      <c r="K376" s="2"/>
      <c r="L376" s="2"/>
      <c r="M376" s="2"/>
    </row>
    <row r="377" spans="1:13" s="31" customFormat="1" x14ac:dyDescent="0.2">
      <c r="A377" s="2"/>
      <c r="B377" s="32"/>
      <c r="C377" s="2"/>
      <c r="D377" s="2"/>
      <c r="E377" s="2"/>
      <c r="F377" s="2"/>
      <c r="G377" s="56"/>
      <c r="H377" s="56"/>
      <c r="I377" s="2"/>
      <c r="J377" s="57"/>
      <c r="K377" s="2"/>
      <c r="L377" s="2"/>
      <c r="M377" s="2"/>
    </row>
    <row r="378" spans="1:13" s="31" customFormat="1" x14ac:dyDescent="0.2">
      <c r="A378" s="2"/>
      <c r="B378" s="32"/>
      <c r="C378" s="2"/>
      <c r="D378" s="2"/>
      <c r="E378" s="2"/>
      <c r="F378" s="2"/>
      <c r="G378" s="56"/>
      <c r="H378" s="56"/>
      <c r="I378" s="2"/>
      <c r="J378" s="57"/>
      <c r="K378" s="2"/>
      <c r="L378" s="2"/>
      <c r="M378" s="2"/>
    </row>
    <row r="379" spans="1:13" s="31" customFormat="1" x14ac:dyDescent="0.2">
      <c r="A379" s="2"/>
      <c r="B379" s="2"/>
      <c r="C379" s="2"/>
      <c r="D379" s="2"/>
      <c r="E379" s="2"/>
      <c r="F379" s="2"/>
      <c r="G379" s="56"/>
      <c r="H379" s="56"/>
      <c r="I379" s="2"/>
      <c r="J379" s="57"/>
      <c r="K379" s="2"/>
      <c r="L379" s="2"/>
      <c r="M379" s="2"/>
    </row>
    <row r="380" spans="1:13" s="31" customFormat="1" x14ac:dyDescent="0.2">
      <c r="A380" s="2"/>
      <c r="B380" s="2"/>
      <c r="C380" s="2"/>
      <c r="D380" s="2"/>
      <c r="E380" s="2"/>
      <c r="F380" s="2"/>
      <c r="G380" s="56"/>
      <c r="H380" s="56"/>
      <c r="I380" s="2"/>
      <c r="J380" s="57"/>
      <c r="K380" s="2"/>
      <c r="L380" s="2"/>
      <c r="M380" s="2"/>
    </row>
    <row r="381" spans="1:13" s="31" customFormat="1" x14ac:dyDescent="0.2">
      <c r="A381" s="2"/>
      <c r="B381" s="2"/>
      <c r="C381" s="2"/>
      <c r="D381" s="2"/>
      <c r="E381" s="2"/>
      <c r="F381" s="2"/>
      <c r="G381" s="56"/>
      <c r="H381" s="56"/>
      <c r="I381" s="2"/>
      <c r="J381" s="57"/>
      <c r="K381" s="2"/>
      <c r="L381" s="2"/>
      <c r="M381" s="2"/>
    </row>
    <row r="382" spans="1:13" s="31" customFormat="1" x14ac:dyDescent="0.2">
      <c r="A382" s="2"/>
      <c r="B382" s="2"/>
      <c r="C382" s="2"/>
      <c r="D382" s="2"/>
      <c r="E382" s="2"/>
      <c r="F382" s="2"/>
      <c r="G382" s="56"/>
      <c r="H382" s="56"/>
      <c r="I382" s="2"/>
      <c r="J382" s="57"/>
      <c r="K382" s="2"/>
      <c r="L382" s="2"/>
      <c r="M382" s="2"/>
    </row>
    <row r="383" spans="1:13" s="31" customFormat="1" x14ac:dyDescent="0.2">
      <c r="A383" s="2"/>
      <c r="B383" s="2"/>
      <c r="C383" s="2"/>
      <c r="D383" s="2"/>
      <c r="E383" s="2"/>
      <c r="F383" s="2"/>
      <c r="G383" s="56"/>
      <c r="H383" s="56"/>
      <c r="I383" s="2"/>
      <c r="J383" s="57"/>
      <c r="K383" s="2"/>
      <c r="L383" s="2"/>
      <c r="M383" s="2"/>
    </row>
    <row r="384" spans="1:13" s="31" customFormat="1" x14ac:dyDescent="0.2">
      <c r="A384" s="2"/>
      <c r="B384" s="2"/>
      <c r="C384" s="2"/>
      <c r="D384" s="2"/>
      <c r="E384" s="2"/>
      <c r="F384" s="2"/>
      <c r="G384" s="56"/>
      <c r="H384" s="56"/>
      <c r="I384" s="2"/>
      <c r="J384" s="57"/>
      <c r="K384" s="2"/>
      <c r="L384" s="2"/>
      <c r="M384" s="2"/>
    </row>
    <row r="385" spans="1:13" s="31" customFormat="1" x14ac:dyDescent="0.2">
      <c r="A385" s="2"/>
      <c r="B385" s="2"/>
      <c r="C385" s="2"/>
      <c r="D385" s="2"/>
      <c r="E385" s="2"/>
      <c r="F385" s="2"/>
      <c r="G385" s="56"/>
      <c r="H385" s="56"/>
      <c r="I385" s="2"/>
      <c r="J385" s="57"/>
      <c r="K385" s="2"/>
      <c r="L385" s="2"/>
      <c r="M385" s="2"/>
    </row>
    <row r="386" spans="1:13" s="31" customFormat="1" x14ac:dyDescent="0.2">
      <c r="A386" s="2"/>
      <c r="B386" s="2"/>
      <c r="C386" s="2"/>
      <c r="D386" s="2"/>
      <c r="E386" s="2"/>
      <c r="F386" s="2"/>
      <c r="G386" s="56"/>
      <c r="H386" s="56"/>
      <c r="I386" s="2"/>
      <c r="J386" s="57"/>
      <c r="K386" s="2"/>
      <c r="L386" s="2"/>
      <c r="M386" s="2"/>
    </row>
    <row r="387" spans="1:13" s="31" customFormat="1" x14ac:dyDescent="0.2">
      <c r="A387" s="2"/>
      <c r="B387" s="2"/>
      <c r="C387" s="2"/>
      <c r="D387" s="2"/>
      <c r="E387" s="2"/>
      <c r="F387" s="2"/>
      <c r="G387" s="56"/>
      <c r="H387" s="56"/>
      <c r="I387" s="2"/>
      <c r="J387" s="57"/>
      <c r="K387" s="2"/>
      <c r="L387" s="2"/>
      <c r="M387" s="2"/>
    </row>
    <row r="388" spans="1:13" s="31" customFormat="1" x14ac:dyDescent="0.2">
      <c r="A388" s="2"/>
      <c r="B388" s="2"/>
      <c r="C388" s="2"/>
      <c r="D388" s="2"/>
      <c r="E388" s="2"/>
      <c r="F388" s="2"/>
      <c r="G388" s="56"/>
      <c r="H388" s="56"/>
      <c r="I388" s="2"/>
      <c r="J388" s="57"/>
      <c r="K388" s="2"/>
      <c r="L388" s="2"/>
      <c r="M388" s="2"/>
    </row>
    <row r="389" spans="1:13" s="31" customFormat="1" x14ac:dyDescent="0.2">
      <c r="A389" s="2"/>
      <c r="B389" s="2"/>
      <c r="C389" s="2"/>
      <c r="D389" s="2"/>
      <c r="E389" s="2"/>
      <c r="F389" s="2"/>
      <c r="G389" s="56"/>
      <c r="H389" s="56"/>
      <c r="I389" s="2"/>
      <c r="J389" s="57"/>
      <c r="K389" s="2"/>
      <c r="L389" s="2"/>
      <c r="M389" s="2"/>
    </row>
    <row r="390" spans="1:13" s="31" customFormat="1" x14ac:dyDescent="0.2">
      <c r="A390" s="2"/>
      <c r="B390" s="2"/>
      <c r="C390" s="2"/>
      <c r="D390" s="2"/>
      <c r="E390" s="2"/>
      <c r="F390" s="2"/>
      <c r="G390" s="56"/>
      <c r="H390" s="56"/>
      <c r="I390" s="2"/>
      <c r="J390" s="57"/>
      <c r="K390" s="2"/>
      <c r="L390" s="2"/>
      <c r="M390" s="2"/>
    </row>
    <row r="391" spans="1:13" s="31" customFormat="1" x14ac:dyDescent="0.2">
      <c r="A391" s="2"/>
      <c r="B391" s="2"/>
      <c r="C391" s="2"/>
      <c r="D391" s="2"/>
      <c r="E391" s="2"/>
      <c r="F391" s="2"/>
      <c r="G391" s="56"/>
      <c r="H391" s="56"/>
      <c r="I391" s="2"/>
      <c r="J391" s="57"/>
      <c r="K391" s="2"/>
      <c r="L391" s="2"/>
      <c r="M391" s="2"/>
    </row>
    <row r="392" spans="1:13" s="31" customFormat="1" x14ac:dyDescent="0.2">
      <c r="A392" s="2"/>
      <c r="B392" s="2"/>
      <c r="C392" s="2"/>
      <c r="D392" s="2"/>
      <c r="E392" s="2"/>
      <c r="F392" s="2"/>
      <c r="G392" s="56"/>
      <c r="H392" s="56"/>
      <c r="I392" s="2"/>
      <c r="J392" s="57"/>
      <c r="K392" s="2"/>
      <c r="L392" s="2"/>
      <c r="M392" s="2"/>
    </row>
    <row r="393" spans="1:13" s="31" customFormat="1" x14ac:dyDescent="0.2">
      <c r="A393" s="2"/>
      <c r="B393" s="2"/>
      <c r="C393" s="2"/>
      <c r="D393" s="2"/>
      <c r="E393" s="2"/>
      <c r="F393" s="2"/>
      <c r="G393" s="56"/>
      <c r="H393" s="56"/>
      <c r="I393" s="2"/>
      <c r="J393" s="57"/>
      <c r="K393" s="2"/>
      <c r="L393" s="2"/>
      <c r="M393" s="2"/>
    </row>
    <row r="394" spans="1:13" s="31" customFormat="1" x14ac:dyDescent="0.2">
      <c r="A394" s="2"/>
      <c r="B394" s="2"/>
      <c r="C394" s="2"/>
      <c r="D394" s="2"/>
      <c r="E394" s="2"/>
      <c r="F394" s="2"/>
      <c r="G394" s="56"/>
      <c r="H394" s="56"/>
      <c r="I394" s="2"/>
      <c r="J394" s="57"/>
      <c r="K394" s="2"/>
      <c r="L394" s="2"/>
      <c r="M394" s="2"/>
    </row>
    <row r="395" spans="1:13" s="31" customFormat="1" x14ac:dyDescent="0.2">
      <c r="A395" s="2"/>
      <c r="B395" s="2"/>
      <c r="C395" s="2"/>
      <c r="D395" s="2"/>
      <c r="E395" s="2"/>
      <c r="F395" s="2"/>
      <c r="G395" s="56"/>
      <c r="H395" s="56"/>
      <c r="I395" s="2"/>
      <c r="J395" s="57"/>
      <c r="K395" s="2"/>
      <c r="L395" s="2"/>
      <c r="M395" s="2"/>
    </row>
    <row r="396" spans="1:13" s="31" customFormat="1" x14ac:dyDescent="0.2">
      <c r="A396" s="2"/>
      <c r="B396" s="2"/>
      <c r="C396" s="2"/>
      <c r="D396" s="2"/>
      <c r="E396" s="2"/>
      <c r="F396" s="2"/>
      <c r="G396" s="56"/>
      <c r="H396" s="56"/>
      <c r="I396" s="2"/>
      <c r="J396" s="57"/>
      <c r="K396" s="2"/>
      <c r="L396" s="2"/>
      <c r="M396" s="2"/>
    </row>
    <row r="397" spans="1:13" s="31" customFormat="1" x14ac:dyDescent="0.2">
      <c r="A397" s="2"/>
      <c r="B397" s="2"/>
      <c r="C397" s="2"/>
      <c r="D397" s="2"/>
      <c r="E397" s="2"/>
      <c r="F397" s="2"/>
      <c r="G397" s="56"/>
      <c r="H397" s="56"/>
      <c r="I397" s="2"/>
      <c r="J397" s="57"/>
      <c r="K397" s="2"/>
      <c r="L397" s="2"/>
      <c r="M397" s="2"/>
    </row>
    <row r="398" spans="1:13" s="31" customFormat="1" x14ac:dyDescent="0.2">
      <c r="A398" s="2"/>
      <c r="B398" s="2"/>
      <c r="C398" s="2"/>
      <c r="D398" s="2"/>
      <c r="E398" s="2"/>
      <c r="F398" s="2"/>
      <c r="G398" s="56"/>
      <c r="H398" s="56"/>
      <c r="I398" s="2"/>
      <c r="J398" s="57"/>
      <c r="K398" s="2"/>
      <c r="L398" s="2"/>
      <c r="M398" s="2"/>
    </row>
    <row r="399" spans="1:13" s="31" customFormat="1" x14ac:dyDescent="0.2">
      <c r="A399" s="2"/>
      <c r="B399" s="2"/>
      <c r="C399" s="2"/>
      <c r="D399" s="2"/>
      <c r="E399" s="2"/>
      <c r="F399" s="2"/>
      <c r="G399" s="56"/>
      <c r="H399" s="56"/>
      <c r="I399" s="2"/>
      <c r="J399" s="57"/>
      <c r="K399" s="2"/>
      <c r="L399" s="2"/>
      <c r="M399" s="2"/>
    </row>
    <row r="400" spans="1:13" s="31" customFormat="1" x14ac:dyDescent="0.2">
      <c r="A400" s="2"/>
      <c r="B400" s="2"/>
      <c r="C400" s="2"/>
      <c r="D400" s="2"/>
      <c r="E400" s="2"/>
      <c r="F400" s="2"/>
      <c r="G400" s="56"/>
      <c r="H400" s="56"/>
      <c r="I400" s="2"/>
      <c r="J400" s="57"/>
      <c r="K400" s="2"/>
      <c r="L400" s="2"/>
      <c r="M400" s="2"/>
    </row>
    <row r="401" spans="1:13" s="31" customFormat="1" x14ac:dyDescent="0.2">
      <c r="A401" s="2"/>
      <c r="B401" s="2"/>
      <c r="C401" s="2"/>
      <c r="D401" s="2"/>
      <c r="E401" s="2"/>
      <c r="F401" s="2"/>
      <c r="G401" s="56"/>
      <c r="H401" s="56"/>
      <c r="I401" s="2"/>
      <c r="J401" s="57"/>
      <c r="K401" s="2"/>
      <c r="L401" s="2"/>
      <c r="M401" s="2"/>
    </row>
    <row r="402" spans="1:13" s="31" customFormat="1" x14ac:dyDescent="0.2">
      <c r="A402" s="2"/>
      <c r="B402" s="2"/>
      <c r="C402" s="2"/>
      <c r="D402" s="2"/>
      <c r="E402" s="2"/>
      <c r="F402" s="2"/>
      <c r="G402" s="56"/>
      <c r="H402" s="56"/>
      <c r="I402" s="2"/>
      <c r="J402" s="57"/>
      <c r="K402" s="2"/>
      <c r="L402" s="2"/>
      <c r="M402" s="2"/>
    </row>
    <row r="403" spans="1:13" s="31" customFormat="1" x14ac:dyDescent="0.2">
      <c r="A403" s="2"/>
      <c r="B403" s="2"/>
      <c r="C403" s="2"/>
      <c r="D403" s="2"/>
      <c r="E403" s="2"/>
      <c r="F403" s="2"/>
      <c r="G403" s="56"/>
      <c r="H403" s="56"/>
      <c r="I403" s="2"/>
      <c r="J403" s="57"/>
      <c r="K403" s="2"/>
      <c r="L403" s="2"/>
      <c r="M403" s="2"/>
    </row>
    <row r="404" spans="1:13" s="31" customFormat="1" x14ac:dyDescent="0.2">
      <c r="A404" s="2"/>
      <c r="B404" s="2"/>
      <c r="C404" s="2"/>
      <c r="D404" s="2"/>
      <c r="E404" s="2"/>
      <c r="F404" s="2"/>
      <c r="G404" s="56"/>
      <c r="H404" s="56"/>
      <c r="I404" s="2"/>
      <c r="J404" s="57"/>
      <c r="K404" s="2"/>
      <c r="L404" s="2"/>
      <c r="M404" s="2"/>
    </row>
    <row r="405" spans="1:13" s="31" customFormat="1" x14ac:dyDescent="0.2">
      <c r="A405" s="2"/>
      <c r="B405" s="2"/>
      <c r="C405" s="2"/>
      <c r="D405" s="2"/>
      <c r="E405" s="2"/>
      <c r="F405" s="2"/>
      <c r="G405" s="56"/>
      <c r="H405" s="56"/>
      <c r="I405" s="2"/>
      <c r="J405" s="57"/>
      <c r="K405" s="2"/>
      <c r="L405" s="2"/>
      <c r="M405" s="2"/>
    </row>
    <row r="406" spans="1:13" s="31" customFormat="1" x14ac:dyDescent="0.2">
      <c r="A406" s="2"/>
      <c r="B406" s="2"/>
      <c r="C406" s="2"/>
      <c r="D406" s="2"/>
      <c r="E406" s="2"/>
      <c r="F406" s="2"/>
      <c r="G406" s="56"/>
      <c r="H406" s="56"/>
      <c r="I406" s="2"/>
      <c r="J406" s="57"/>
      <c r="K406" s="2"/>
      <c r="L406" s="2"/>
      <c r="M406" s="2"/>
    </row>
    <row r="407" spans="1:13" s="31" customFormat="1" x14ac:dyDescent="0.2">
      <c r="A407" s="2"/>
      <c r="B407" s="2"/>
      <c r="C407" s="2"/>
      <c r="D407" s="2"/>
      <c r="E407" s="2"/>
      <c r="F407" s="2"/>
      <c r="G407" s="56"/>
      <c r="H407" s="56"/>
      <c r="I407" s="2"/>
      <c r="J407" s="57"/>
      <c r="K407" s="2"/>
      <c r="L407" s="2"/>
      <c r="M407" s="2"/>
    </row>
    <row r="408" spans="1:13" s="31" customFormat="1" x14ac:dyDescent="0.2">
      <c r="A408" s="2"/>
      <c r="B408" s="2"/>
      <c r="C408" s="2"/>
      <c r="D408" s="2"/>
      <c r="E408" s="2"/>
      <c r="F408" s="2"/>
      <c r="G408" s="56"/>
      <c r="H408" s="56"/>
      <c r="I408" s="2"/>
      <c r="J408" s="57"/>
      <c r="K408" s="2"/>
      <c r="L408" s="2"/>
      <c r="M408" s="2"/>
    </row>
    <row r="409" spans="1:13" s="31" customFormat="1" x14ac:dyDescent="0.2">
      <c r="A409" s="2"/>
      <c r="B409" s="2"/>
      <c r="C409" s="2"/>
      <c r="D409" s="2"/>
      <c r="E409" s="2"/>
      <c r="F409" s="2"/>
      <c r="G409" s="56"/>
      <c r="H409" s="56"/>
      <c r="I409" s="2"/>
      <c r="J409" s="57"/>
      <c r="K409" s="2"/>
      <c r="L409" s="2"/>
      <c r="M409" s="2"/>
    </row>
    <row r="410" spans="1:13" s="31" customFormat="1" x14ac:dyDescent="0.2">
      <c r="A410" s="2"/>
      <c r="B410" s="2"/>
      <c r="C410" s="2"/>
      <c r="D410" s="2"/>
      <c r="E410" s="2"/>
      <c r="F410" s="2"/>
      <c r="G410" s="56"/>
      <c r="H410" s="56"/>
      <c r="I410" s="2"/>
      <c r="J410" s="57"/>
      <c r="K410" s="2"/>
      <c r="L410" s="2"/>
      <c r="M410" s="2"/>
    </row>
    <row r="411" spans="1:13" s="31" customFormat="1" x14ac:dyDescent="0.2">
      <c r="A411" s="2"/>
      <c r="B411" s="2"/>
      <c r="C411" s="2"/>
      <c r="D411" s="2"/>
      <c r="E411" s="2"/>
      <c r="F411" s="2"/>
      <c r="G411" s="56"/>
      <c r="H411" s="56"/>
      <c r="I411" s="2"/>
      <c r="J411" s="57"/>
      <c r="K411" s="2"/>
      <c r="L411" s="2"/>
      <c r="M411" s="2"/>
    </row>
    <row r="412" spans="1:13" s="31" customFormat="1" x14ac:dyDescent="0.2">
      <c r="A412" s="2"/>
      <c r="B412" s="2"/>
      <c r="C412" s="2"/>
      <c r="D412" s="2"/>
      <c r="E412" s="2"/>
      <c r="F412" s="2"/>
      <c r="G412" s="56"/>
      <c r="H412" s="56"/>
      <c r="I412" s="2"/>
      <c r="J412" s="57"/>
      <c r="K412" s="2"/>
      <c r="L412" s="2"/>
      <c r="M412" s="2"/>
    </row>
    <row r="413" spans="1:13" s="31" customFormat="1" x14ac:dyDescent="0.2">
      <c r="A413" s="2"/>
      <c r="B413" s="2"/>
      <c r="C413" s="2"/>
      <c r="D413" s="2"/>
      <c r="E413" s="2"/>
      <c r="F413" s="2"/>
      <c r="G413" s="56"/>
      <c r="H413" s="56"/>
      <c r="I413" s="2"/>
      <c r="J413" s="57"/>
      <c r="K413" s="2"/>
      <c r="L413" s="2"/>
      <c r="M413" s="2"/>
    </row>
    <row r="414" spans="1:13" s="31" customFormat="1" x14ac:dyDescent="0.2">
      <c r="A414" s="2"/>
      <c r="B414" s="2"/>
      <c r="C414" s="2"/>
      <c r="D414" s="2"/>
      <c r="E414" s="2"/>
      <c r="F414" s="2"/>
      <c r="G414" s="56"/>
      <c r="H414" s="56"/>
      <c r="I414" s="2"/>
      <c r="J414" s="57"/>
      <c r="K414" s="2"/>
      <c r="L414" s="2"/>
      <c r="M414" s="2"/>
    </row>
    <row r="415" spans="1:13" s="31" customFormat="1" x14ac:dyDescent="0.2">
      <c r="A415" s="2"/>
      <c r="B415" s="2"/>
      <c r="C415" s="2"/>
      <c r="D415" s="2"/>
      <c r="E415" s="2"/>
      <c r="F415" s="2"/>
      <c r="G415" s="56"/>
      <c r="H415" s="56"/>
      <c r="I415" s="2"/>
      <c r="J415" s="57"/>
      <c r="K415" s="2"/>
      <c r="L415" s="2"/>
      <c r="M415" s="2"/>
    </row>
    <row r="416" spans="1:13" s="31" customFormat="1" x14ac:dyDescent="0.2">
      <c r="A416" s="2"/>
      <c r="B416" s="2"/>
      <c r="C416" s="2"/>
      <c r="D416" s="2"/>
      <c r="E416" s="2"/>
      <c r="F416" s="2"/>
      <c r="G416" s="56"/>
      <c r="H416" s="56"/>
      <c r="I416" s="2"/>
      <c r="J416" s="57"/>
      <c r="K416" s="2"/>
      <c r="L416" s="2"/>
      <c r="M416" s="2"/>
    </row>
    <row r="417" spans="1:13" s="31" customFormat="1" x14ac:dyDescent="0.2">
      <c r="A417" s="2"/>
      <c r="B417" s="2"/>
      <c r="C417" s="2"/>
      <c r="D417" s="2"/>
      <c r="E417" s="2"/>
      <c r="F417" s="2"/>
      <c r="G417" s="56"/>
      <c r="H417" s="56"/>
      <c r="I417" s="2"/>
      <c r="J417" s="57"/>
      <c r="K417" s="2"/>
      <c r="L417" s="2"/>
      <c r="M417" s="2"/>
    </row>
    <row r="418" spans="1:13" s="31" customFormat="1" x14ac:dyDescent="0.2">
      <c r="A418" s="2"/>
      <c r="B418" s="2"/>
      <c r="C418" s="2"/>
      <c r="D418" s="2"/>
      <c r="E418" s="2"/>
      <c r="F418" s="2"/>
      <c r="G418" s="56"/>
      <c r="H418" s="56"/>
      <c r="I418" s="2"/>
      <c r="J418" s="57"/>
      <c r="K418" s="2"/>
      <c r="L418" s="2"/>
      <c r="M418" s="2"/>
    </row>
    <row r="419" spans="1:13" s="31" customFormat="1" x14ac:dyDescent="0.2">
      <c r="A419" s="2"/>
      <c r="B419" s="2"/>
      <c r="C419" s="2"/>
      <c r="D419" s="2"/>
      <c r="E419" s="2"/>
      <c r="F419" s="2"/>
      <c r="G419" s="56"/>
      <c r="H419" s="56"/>
      <c r="I419" s="2"/>
      <c r="J419" s="57"/>
      <c r="K419" s="2"/>
      <c r="L419" s="2"/>
      <c r="M419" s="2"/>
    </row>
    <row r="420" spans="1:13" s="31" customFormat="1" x14ac:dyDescent="0.2">
      <c r="A420" s="2"/>
      <c r="B420" s="2"/>
      <c r="C420" s="2"/>
      <c r="D420" s="2"/>
      <c r="E420" s="2"/>
      <c r="F420" s="2"/>
      <c r="G420" s="56"/>
      <c r="H420" s="56"/>
      <c r="I420" s="2"/>
      <c r="J420" s="57"/>
      <c r="K420" s="2"/>
      <c r="L420" s="2"/>
      <c r="M420" s="2"/>
    </row>
    <row r="421" spans="1:13" s="31" customFormat="1" x14ac:dyDescent="0.2">
      <c r="A421" s="2"/>
      <c r="B421" s="2"/>
      <c r="C421" s="2"/>
      <c r="D421" s="2"/>
      <c r="E421" s="2"/>
      <c r="F421" s="2"/>
      <c r="G421" s="56"/>
      <c r="H421" s="56"/>
      <c r="I421" s="2"/>
      <c r="J421" s="57"/>
      <c r="K421" s="2"/>
      <c r="L421" s="2"/>
      <c r="M421" s="2"/>
    </row>
    <row r="422" spans="1:13" s="31" customFormat="1" x14ac:dyDescent="0.2">
      <c r="A422" s="2"/>
      <c r="B422" s="2"/>
      <c r="C422" s="2"/>
      <c r="D422" s="2"/>
      <c r="E422" s="2"/>
      <c r="F422" s="2"/>
      <c r="G422" s="56"/>
      <c r="H422" s="56"/>
      <c r="I422" s="2"/>
      <c r="J422" s="57"/>
      <c r="K422" s="2"/>
      <c r="L422" s="2"/>
      <c r="M422" s="2"/>
    </row>
    <row r="423" spans="1:13" s="31" customFormat="1" x14ac:dyDescent="0.2">
      <c r="A423" s="2"/>
      <c r="B423" s="2"/>
      <c r="C423" s="2"/>
      <c r="D423" s="2"/>
      <c r="E423" s="2"/>
      <c r="F423" s="2"/>
      <c r="G423" s="56"/>
      <c r="H423" s="56"/>
      <c r="I423" s="2"/>
      <c r="J423" s="57"/>
      <c r="K423" s="2"/>
      <c r="L423" s="2"/>
      <c r="M423" s="2"/>
    </row>
    <row r="424" spans="1:13" s="31" customFormat="1" x14ac:dyDescent="0.2">
      <c r="A424" s="2"/>
      <c r="B424" s="2"/>
      <c r="C424" s="2"/>
      <c r="D424" s="2"/>
      <c r="E424" s="2"/>
      <c r="F424" s="2"/>
      <c r="G424" s="56"/>
      <c r="H424" s="56"/>
      <c r="I424" s="2"/>
      <c r="J424" s="57"/>
      <c r="K424" s="2"/>
      <c r="L424" s="2"/>
      <c r="M424" s="2"/>
    </row>
    <row r="425" spans="1:13" s="31" customFormat="1" x14ac:dyDescent="0.2">
      <c r="A425" s="2"/>
      <c r="B425" s="2"/>
      <c r="C425" s="2"/>
      <c r="D425" s="2"/>
      <c r="E425" s="2"/>
      <c r="F425" s="2"/>
      <c r="G425" s="56"/>
      <c r="H425" s="56"/>
      <c r="I425" s="2"/>
      <c r="J425" s="57"/>
      <c r="K425" s="2"/>
      <c r="L425" s="2"/>
      <c r="M425" s="2"/>
    </row>
    <row r="426" spans="1:13" s="31" customFormat="1" x14ac:dyDescent="0.2">
      <c r="A426" s="2"/>
      <c r="B426" s="2"/>
      <c r="C426" s="2"/>
      <c r="D426" s="2"/>
      <c r="E426" s="2"/>
      <c r="F426" s="2"/>
      <c r="G426" s="56"/>
      <c r="H426" s="56"/>
      <c r="I426" s="2"/>
      <c r="J426" s="57"/>
      <c r="K426" s="2"/>
      <c r="L426" s="2"/>
      <c r="M426" s="2"/>
    </row>
    <row r="427" spans="1:13" s="31" customFormat="1" x14ac:dyDescent="0.2">
      <c r="A427" s="2"/>
      <c r="B427" s="2"/>
      <c r="C427" s="2"/>
      <c r="D427" s="2"/>
      <c r="E427" s="2"/>
      <c r="F427" s="2"/>
      <c r="G427" s="56"/>
      <c r="H427" s="56"/>
      <c r="I427" s="2"/>
      <c r="J427" s="57"/>
      <c r="K427" s="2"/>
      <c r="L427" s="2"/>
      <c r="M427" s="2"/>
    </row>
    <row r="428" spans="1:13" s="31" customFormat="1" x14ac:dyDescent="0.2">
      <c r="A428" s="2"/>
      <c r="B428" s="2"/>
      <c r="C428" s="2"/>
      <c r="D428" s="2"/>
      <c r="E428" s="2"/>
      <c r="F428" s="2"/>
      <c r="G428" s="56"/>
      <c r="H428" s="56"/>
      <c r="I428" s="2"/>
      <c r="J428" s="57"/>
      <c r="K428" s="2"/>
      <c r="L428" s="2"/>
      <c r="M428" s="2"/>
    </row>
    <row r="429" spans="1:13" s="31" customFormat="1" x14ac:dyDescent="0.2">
      <c r="A429" s="2"/>
      <c r="B429" s="2"/>
      <c r="C429" s="2"/>
      <c r="D429" s="2"/>
      <c r="E429" s="2"/>
      <c r="F429" s="2"/>
      <c r="G429" s="56"/>
      <c r="H429" s="56"/>
      <c r="I429" s="2"/>
      <c r="J429" s="57"/>
      <c r="K429" s="2"/>
      <c r="L429" s="2"/>
      <c r="M429" s="2"/>
    </row>
    <row r="430" spans="1:13" s="31" customFormat="1" x14ac:dyDescent="0.2">
      <c r="A430" s="2"/>
      <c r="B430" s="2"/>
      <c r="C430" s="2"/>
      <c r="D430" s="2"/>
      <c r="E430" s="2"/>
      <c r="F430" s="2"/>
      <c r="G430" s="56"/>
      <c r="H430" s="56"/>
      <c r="I430" s="2"/>
      <c r="J430" s="57"/>
      <c r="K430" s="2"/>
      <c r="L430" s="2"/>
      <c r="M430" s="2"/>
    </row>
    <row r="431" spans="1:13" s="31" customFormat="1" x14ac:dyDescent="0.2">
      <c r="A431" s="2"/>
      <c r="B431" s="2"/>
      <c r="C431" s="2"/>
      <c r="D431" s="2"/>
      <c r="E431" s="2"/>
      <c r="F431" s="2"/>
      <c r="G431" s="56"/>
      <c r="H431" s="56"/>
      <c r="I431" s="2"/>
      <c r="J431" s="57"/>
      <c r="K431" s="2"/>
      <c r="L431" s="2"/>
      <c r="M431" s="2"/>
    </row>
    <row r="432" spans="1:13" s="31" customFormat="1" x14ac:dyDescent="0.2">
      <c r="A432" s="2"/>
      <c r="B432" s="2"/>
      <c r="C432" s="2"/>
      <c r="D432" s="2"/>
      <c r="E432" s="2"/>
      <c r="F432" s="2"/>
      <c r="G432" s="56"/>
      <c r="H432" s="56"/>
      <c r="I432" s="2"/>
      <c r="J432" s="57"/>
      <c r="K432" s="2"/>
      <c r="L432" s="2"/>
      <c r="M432" s="2"/>
    </row>
    <row r="433" spans="1:13" s="31" customFormat="1" x14ac:dyDescent="0.2">
      <c r="A433" s="2"/>
      <c r="B433" s="2"/>
      <c r="C433" s="2"/>
      <c r="D433" s="2"/>
      <c r="E433" s="2"/>
      <c r="F433" s="2"/>
      <c r="G433" s="56"/>
      <c r="H433" s="56"/>
      <c r="I433" s="2"/>
      <c r="J433" s="57"/>
      <c r="K433" s="2"/>
      <c r="L433" s="2"/>
      <c r="M433" s="2"/>
    </row>
    <row r="434" spans="1:13" s="31" customFormat="1" x14ac:dyDescent="0.2">
      <c r="A434" s="2"/>
      <c r="B434" s="2"/>
      <c r="C434" s="2"/>
      <c r="D434" s="2"/>
      <c r="E434" s="2"/>
      <c r="F434" s="2"/>
      <c r="G434" s="56"/>
      <c r="H434" s="56"/>
      <c r="I434" s="2"/>
      <c r="J434" s="57"/>
      <c r="K434" s="2"/>
      <c r="L434" s="2"/>
      <c r="M434" s="2"/>
    </row>
    <row r="435" spans="1:13" s="31" customFormat="1" x14ac:dyDescent="0.2">
      <c r="A435" s="2"/>
      <c r="B435" s="2"/>
      <c r="C435" s="2"/>
      <c r="D435" s="2"/>
      <c r="E435" s="2"/>
      <c r="F435" s="2"/>
      <c r="G435" s="56"/>
      <c r="H435" s="56"/>
      <c r="I435" s="2"/>
      <c r="J435" s="57"/>
      <c r="K435" s="2"/>
      <c r="L435" s="2"/>
      <c r="M435" s="2"/>
    </row>
    <row r="436" spans="1:13" s="55" customFormat="1" x14ac:dyDescent="0.2">
      <c r="A436" s="2"/>
      <c r="B436" s="2"/>
      <c r="C436" s="2"/>
      <c r="D436" s="2"/>
      <c r="E436" s="2"/>
      <c r="F436" s="2"/>
      <c r="G436" s="56"/>
      <c r="H436" s="56"/>
      <c r="I436" s="2"/>
      <c r="J436" s="57"/>
      <c r="K436" s="2"/>
      <c r="L436" s="2"/>
      <c r="M436" s="2"/>
    </row>
    <row r="437" spans="1:13" s="31" customFormat="1" x14ac:dyDescent="0.2">
      <c r="A437" s="2"/>
      <c r="B437" s="2"/>
      <c r="C437" s="2"/>
      <c r="D437" s="2"/>
      <c r="E437" s="2"/>
      <c r="F437" s="2"/>
      <c r="G437" s="56"/>
      <c r="H437" s="56"/>
      <c r="I437" s="2"/>
      <c r="J437" s="57"/>
      <c r="K437" s="2"/>
      <c r="L437" s="2"/>
      <c r="M437" s="2"/>
    </row>
    <row r="438" spans="1:13" s="31" customFormat="1" x14ac:dyDescent="0.2">
      <c r="A438" s="2"/>
      <c r="B438" s="2"/>
      <c r="C438" s="2"/>
      <c r="D438" s="2"/>
      <c r="E438" s="2"/>
      <c r="F438" s="2"/>
      <c r="G438" s="56"/>
      <c r="H438" s="56"/>
      <c r="I438" s="2"/>
      <c r="J438" s="57"/>
      <c r="K438" s="2"/>
      <c r="L438" s="2"/>
      <c r="M438" s="2"/>
    </row>
  </sheetData>
  <sortState xmlns:xlrd2="http://schemas.microsoft.com/office/spreadsheetml/2017/richdata2" ref="A8:A364">
    <sortCondition ref="A8:A364"/>
  </sortState>
  <mergeCells count="8">
    <mergeCell ref="C371:M373"/>
    <mergeCell ref="C374:M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fitToHeight="14" orientation="landscape" r:id="rId1"/>
  <ignoredErrors>
    <ignoredError sqref="J8:J36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5"/>
  <sheetViews>
    <sheetView workbookViewId="0">
      <pane xSplit="2" ySplit="7" topLeftCell="C8"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42578125" style="2" customWidth="1"/>
    <col min="2" max="2" width="14" style="2" bestFit="1" customWidth="1"/>
    <col min="3" max="3" width="14.5703125" style="2"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3" width="13" style="2" bestFit="1" customWidth="1"/>
    <col min="14" max="14" width="12.85546875" style="2" customWidth="1"/>
    <col min="15" max="15" width="14.42578125" style="2" customWidth="1"/>
    <col min="16" max="202" width="11.42578125" style="2" customWidth="1"/>
    <col min="203" max="16384" width="8.85546875" style="2"/>
  </cols>
  <sheetData>
    <row r="1" spans="1:16" ht="22.5" customHeight="1" x14ac:dyDescent="0.2">
      <c r="A1" s="94" t="s">
        <v>417</v>
      </c>
      <c r="B1" s="94"/>
      <c r="C1" s="94"/>
      <c r="D1" s="94"/>
      <c r="E1" s="94"/>
      <c r="F1" s="94"/>
      <c r="G1" s="94"/>
      <c r="H1" s="94"/>
      <c r="I1" s="94"/>
      <c r="J1" s="94"/>
      <c r="K1" s="94"/>
      <c r="L1" s="94"/>
      <c r="M1" s="95"/>
      <c r="N1" s="3"/>
      <c r="O1" s="3"/>
    </row>
    <row r="2" spans="1:16" x14ac:dyDescent="0.2">
      <c r="A2" s="96" t="s">
        <v>0</v>
      </c>
      <c r="B2" s="96" t="s">
        <v>1</v>
      </c>
      <c r="C2" s="5" t="s">
        <v>2</v>
      </c>
      <c r="D2" s="6" t="s">
        <v>3</v>
      </c>
      <c r="E2" s="99" t="s">
        <v>418</v>
      </c>
      <c r="F2" s="100"/>
      <c r="G2" s="99" t="s">
        <v>4</v>
      </c>
      <c r="H2" s="101"/>
      <c r="I2" s="101"/>
      <c r="J2" s="101"/>
      <c r="K2" s="100"/>
      <c r="L2" s="99" t="s">
        <v>5</v>
      </c>
      <c r="M2" s="100"/>
      <c r="N2" s="79" t="s">
        <v>6</v>
      </c>
      <c r="O2" s="79" t="s">
        <v>7</v>
      </c>
    </row>
    <row r="3" spans="1:16" x14ac:dyDescent="0.2">
      <c r="A3" s="97"/>
      <c r="B3" s="97"/>
      <c r="C3" s="7" t="s">
        <v>48</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46</v>
      </c>
      <c r="O4" s="80" t="s">
        <v>442</v>
      </c>
      <c r="P4" s="75"/>
    </row>
    <row r="5" spans="1:16" s="31" customFormat="1" x14ac:dyDescent="0.2">
      <c r="A5" s="98"/>
      <c r="B5" s="98"/>
      <c r="C5" s="1"/>
      <c r="D5" s="19"/>
      <c r="E5" s="19"/>
      <c r="F5" s="20" t="s">
        <v>24</v>
      </c>
      <c r="G5" s="21" t="s">
        <v>25</v>
      </c>
      <c r="H5" s="22" t="s">
        <v>26</v>
      </c>
      <c r="I5" s="19"/>
      <c r="J5" s="23" t="s">
        <v>27</v>
      </c>
      <c r="K5" s="19"/>
      <c r="L5" s="20" t="s">
        <v>28</v>
      </c>
      <c r="M5" s="20" t="s">
        <v>49</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'jan-sep'!M8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'jan-sep'!M9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'jan-sep'!M10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'jan-sep'!M11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'jan-sep'!M12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'jan-sep'!M13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'jan-sep'!M14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'jan-sep'!M15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'jan-sep'!M16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'jan-sep'!M17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'jan-sep'!M18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'jan-sep'!M19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'jan-sep'!M20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'jan-sep'!M21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'jan-sep'!M22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'jan-sep'!M23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'jan-sep'!M24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'jan-sep'!M25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'jan-sep'!M26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'jan-sep'!M27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'jan-sep'!M28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'jan-sep'!M29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'jan-sep'!M30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'jan-sep'!M31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'jan-sep'!M32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'jan-sep'!M33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'jan-sep'!M34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'jan-sep'!M35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'jan-sep'!M36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'jan-sep'!M37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'jan-sep'!M38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'jan-sep'!M39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'jan-sep'!M40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'jan-sep'!M41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'jan-sep'!M42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'jan-sep'!M43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'jan-sep'!M44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'jan-sep'!M45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'jan-sep'!M46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'jan-sep'!M47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'jan-sep'!M48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'jan-sep'!M49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'jan-sep'!M50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'jan-sep'!M51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'jan-sep'!M52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'jan-sep'!M53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'jan-sep'!M54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'jan-sep'!M55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'jan-sep'!M56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'jan-sep'!M57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'jan-sep'!M58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'jan-sep'!M59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'jan-sep'!M60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'jan-sep'!M61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'jan-sep'!M62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'jan-sep'!M63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'jan-sep'!M64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'jan-sep'!M65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'jan-sep'!M66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'jan-sep'!M67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'jan-sep'!M68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'jan-sep'!M69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'jan-sep'!M70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'jan-sep'!M71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'jan-sep'!M72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'jan-sep'!M73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'jan-sep'!M74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'jan-sep'!M75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'jan-sep'!M76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'jan-sep'!M77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'jan-sep'!M78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'jan-sep'!M79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'jan-sep'!M80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'jan-sep'!M81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'jan-sep'!M82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'jan-sep'!M83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'jan-sep'!M84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'jan-sep'!M85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'jan-sep'!M86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'jan-sep'!M87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'jan-sep'!M88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'jan-sep'!M89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'jan-sep'!M90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'jan-sep'!M91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'jan-sep'!M92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'jan-sep'!M93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'jan-sep'!M94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'jan-sep'!M95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'jan-sep'!M96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'jan-sep'!M97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'jan-sep'!M98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'jan-sep'!M99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'jan-sep'!M100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'jan-sep'!M101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'jan-sep'!M102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'jan-sep'!M103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'jan-sep'!M104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'jan-sep'!M105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'jan-sep'!M106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'jan-sep'!M107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'jan-sep'!M108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'jan-sep'!M109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'jan-sep'!M110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'jan-sep'!M111</f>
        <v/>
      </c>
      <c r="O111" s="38" t="str">
        <f t="shared" si="21"/>
        <v/>
      </c>
    </row>
    <row r="112" spans="1:15" s="31" customFormat="1"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'jan-sep'!M112</f>
        <v/>
      </c>
      <c r="O112" s="38" t="str">
        <f t="shared" si="21"/>
        <v/>
      </c>
    </row>
    <row r="113" spans="1:15" s="31" customFormat="1"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'jan-sep'!M113</f>
        <v/>
      </c>
      <c r="O113" s="38" t="str">
        <f t="shared" si="21"/>
        <v/>
      </c>
    </row>
    <row r="114" spans="1:15" s="31" customFormat="1"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'jan-sep'!M114</f>
        <v/>
      </c>
      <c r="O114" s="38" t="str">
        <f t="shared" si="21"/>
        <v/>
      </c>
    </row>
    <row r="115" spans="1:15" s="31" customFormat="1"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'jan-sep'!M115</f>
        <v/>
      </c>
      <c r="O115" s="38" t="str">
        <f t="shared" si="21"/>
        <v/>
      </c>
    </row>
    <row r="116" spans="1:15" s="31" customFormat="1"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'jan-sep'!M116</f>
        <v/>
      </c>
      <c r="O116" s="38" t="str">
        <f t="shared" si="21"/>
        <v/>
      </c>
    </row>
    <row r="117" spans="1:15" s="31" customFormat="1"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'jan-sep'!M117</f>
        <v/>
      </c>
      <c r="O117" s="38" t="str">
        <f t="shared" si="21"/>
        <v/>
      </c>
    </row>
    <row r="118" spans="1:15" s="31" customFormat="1"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'jan-sep'!M118</f>
        <v/>
      </c>
      <c r="O118" s="38" t="str">
        <f t="shared" si="21"/>
        <v/>
      </c>
    </row>
    <row r="119" spans="1:15" s="31" customFormat="1"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'jan-sep'!M119</f>
        <v/>
      </c>
      <c r="O119" s="38" t="str">
        <f t="shared" si="21"/>
        <v/>
      </c>
    </row>
    <row r="120" spans="1:15" s="31" customFormat="1"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'jan-sep'!M120</f>
        <v/>
      </c>
      <c r="O120" s="38" t="str">
        <f t="shared" si="21"/>
        <v/>
      </c>
    </row>
    <row r="121" spans="1:15" s="31" customFormat="1"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'jan-sep'!M121</f>
        <v/>
      </c>
      <c r="O121" s="38" t="str">
        <f t="shared" si="21"/>
        <v/>
      </c>
    </row>
    <row r="122" spans="1:15" s="31" customFormat="1"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'jan-sep'!M122</f>
        <v/>
      </c>
      <c r="O122" s="38" t="str">
        <f t="shared" si="21"/>
        <v/>
      </c>
    </row>
    <row r="123" spans="1:15" s="31" customFormat="1"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'jan-sep'!M123</f>
        <v/>
      </c>
      <c r="O123" s="38" t="str">
        <f t="shared" si="21"/>
        <v/>
      </c>
    </row>
    <row r="124" spans="1:15" s="31" customFormat="1"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'jan-sep'!M124</f>
        <v/>
      </c>
      <c r="O124" s="38" t="str">
        <f t="shared" si="21"/>
        <v/>
      </c>
    </row>
    <row r="125" spans="1:15" s="31" customFormat="1"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'jan-sep'!M125</f>
        <v/>
      </c>
      <c r="O125" s="38" t="str">
        <f t="shared" si="21"/>
        <v/>
      </c>
    </row>
    <row r="126" spans="1:15" s="31" customFormat="1"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'jan-sep'!M126</f>
        <v/>
      </c>
      <c r="O126" s="38" t="str">
        <f t="shared" si="21"/>
        <v/>
      </c>
    </row>
    <row r="127" spans="1:15" s="31" customFormat="1"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'jan-sep'!M127</f>
        <v/>
      </c>
      <c r="O127" s="38" t="str">
        <f t="shared" si="21"/>
        <v/>
      </c>
    </row>
    <row r="128" spans="1:15" s="31" customFormat="1"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'jan-sep'!M128</f>
        <v/>
      </c>
      <c r="O128" s="38" t="str">
        <f t="shared" si="21"/>
        <v/>
      </c>
    </row>
    <row r="129" spans="1:15" s="31" customFormat="1"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'jan-sep'!M129</f>
        <v/>
      </c>
      <c r="O129" s="38" t="str">
        <f t="shared" si="21"/>
        <v/>
      </c>
    </row>
    <row r="130" spans="1:15" s="31" customFormat="1"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'jan-sep'!M130</f>
        <v/>
      </c>
      <c r="O130" s="38" t="str">
        <f t="shared" si="21"/>
        <v/>
      </c>
    </row>
    <row r="131" spans="1:15" s="31" customFormat="1"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'jan-sep'!M131</f>
        <v/>
      </c>
      <c r="O131" s="38" t="str">
        <f t="shared" si="21"/>
        <v/>
      </c>
    </row>
    <row r="132" spans="1:15" s="31" customFormat="1"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'jan-sep'!M132</f>
        <v/>
      </c>
      <c r="O132" s="38" t="str">
        <f t="shared" si="21"/>
        <v/>
      </c>
    </row>
    <row r="133" spans="1:15" s="31" customFormat="1"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'jan-sep'!M133</f>
        <v/>
      </c>
      <c r="O133" s="38" t="str">
        <f t="shared" si="21"/>
        <v/>
      </c>
    </row>
    <row r="134" spans="1:15" s="31" customFormat="1"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'jan-sep'!M134</f>
        <v/>
      </c>
      <c r="O134" s="38" t="str">
        <f t="shared" si="21"/>
        <v/>
      </c>
    </row>
    <row r="135" spans="1:15" s="31" customFormat="1"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'jan-sep'!M135</f>
        <v/>
      </c>
      <c r="O135" s="38" t="str">
        <f t="shared" si="21"/>
        <v/>
      </c>
    </row>
    <row r="136" spans="1:15" s="31" customFormat="1"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'jan-sep'!M136</f>
        <v/>
      </c>
      <c r="O136" s="38" t="str">
        <f t="shared" si="21"/>
        <v/>
      </c>
    </row>
    <row r="137" spans="1:15" s="31" customFormat="1"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'jan-sep'!M137</f>
        <v/>
      </c>
      <c r="O137" s="38" t="str">
        <f t="shared" ref="O137:O200" si="31">IF(ISNUMBER(M137),(M137-N137),"")</f>
        <v/>
      </c>
    </row>
    <row r="138" spans="1:15" s="31" customFormat="1"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'jan-sep'!M138</f>
        <v/>
      </c>
      <c r="O138" s="38" t="str">
        <f t="shared" si="31"/>
        <v/>
      </c>
    </row>
    <row r="139" spans="1:15" s="31" customFormat="1"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'jan-sep'!M139</f>
        <v/>
      </c>
      <c r="O139" s="38" t="str">
        <f t="shared" si="31"/>
        <v/>
      </c>
    </row>
    <row r="140" spans="1:15" s="31" customFormat="1"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'jan-sep'!M140</f>
        <v/>
      </c>
      <c r="O140" s="38" t="str">
        <f t="shared" si="31"/>
        <v/>
      </c>
    </row>
    <row r="141" spans="1:15" s="31" customFormat="1"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'jan-sep'!M141</f>
        <v/>
      </c>
      <c r="O141" s="38" t="str">
        <f t="shared" si="31"/>
        <v/>
      </c>
    </row>
    <row r="142" spans="1:15" s="31" customFormat="1"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'jan-sep'!M142</f>
        <v/>
      </c>
      <c r="O142" s="38" t="str">
        <f t="shared" si="31"/>
        <v/>
      </c>
    </row>
    <row r="143" spans="1:15" s="31" customFormat="1"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'jan-sep'!M143</f>
        <v/>
      </c>
      <c r="O143" s="38" t="str">
        <f t="shared" si="31"/>
        <v/>
      </c>
    </row>
    <row r="144" spans="1:15" s="31" customFormat="1"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'jan-sep'!M144</f>
        <v/>
      </c>
      <c r="O144" s="38" t="str">
        <f t="shared" si="31"/>
        <v/>
      </c>
    </row>
    <row r="145" spans="1:15" s="31" customFormat="1"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'jan-sep'!M145</f>
        <v/>
      </c>
      <c r="O145" s="38" t="str">
        <f t="shared" si="31"/>
        <v/>
      </c>
    </row>
    <row r="146" spans="1:15" s="31" customFormat="1"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'jan-sep'!M146</f>
        <v/>
      </c>
      <c r="O146" s="38" t="str">
        <f t="shared" si="31"/>
        <v/>
      </c>
    </row>
    <row r="147" spans="1:15" s="31" customFormat="1"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'jan-sep'!M147</f>
        <v/>
      </c>
      <c r="O147" s="38" t="str">
        <f t="shared" si="31"/>
        <v/>
      </c>
    </row>
    <row r="148" spans="1:15" s="31" customFormat="1"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'jan-sep'!M148</f>
        <v/>
      </c>
      <c r="O148" s="38" t="str">
        <f t="shared" si="31"/>
        <v/>
      </c>
    </row>
    <row r="149" spans="1:15" s="31" customFormat="1"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'jan-sep'!M149</f>
        <v/>
      </c>
      <c r="O149" s="38" t="str">
        <f t="shared" si="31"/>
        <v/>
      </c>
    </row>
    <row r="150" spans="1:15" s="31" customFormat="1"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'jan-sep'!M150</f>
        <v/>
      </c>
      <c r="O150" s="38" t="str">
        <f t="shared" si="31"/>
        <v/>
      </c>
    </row>
    <row r="151" spans="1:15" s="31" customFormat="1"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'jan-sep'!M151</f>
        <v/>
      </c>
      <c r="O151" s="38" t="str">
        <f t="shared" si="31"/>
        <v/>
      </c>
    </row>
    <row r="152" spans="1:15" s="31" customFormat="1"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'jan-sep'!M152</f>
        <v/>
      </c>
      <c r="O152" s="38" t="str">
        <f t="shared" si="31"/>
        <v/>
      </c>
    </row>
    <row r="153" spans="1:15" s="31" customFormat="1"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'jan-sep'!M153</f>
        <v/>
      </c>
      <c r="O153" s="38" t="str">
        <f t="shared" si="31"/>
        <v/>
      </c>
    </row>
    <row r="154" spans="1:15" s="31" customFormat="1"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'jan-sep'!M154</f>
        <v/>
      </c>
      <c r="O154" s="38" t="str">
        <f t="shared" si="31"/>
        <v/>
      </c>
    </row>
    <row r="155" spans="1:15" s="31" customFormat="1"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'jan-sep'!M155</f>
        <v/>
      </c>
      <c r="O155" s="38" t="str">
        <f t="shared" si="31"/>
        <v/>
      </c>
    </row>
    <row r="156" spans="1:15" s="31" customFormat="1"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'jan-sep'!M156</f>
        <v/>
      </c>
      <c r="O156" s="38" t="str">
        <f t="shared" si="31"/>
        <v/>
      </c>
    </row>
    <row r="157" spans="1:15" s="31" customFormat="1"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'jan-sep'!M157</f>
        <v/>
      </c>
      <c r="O157" s="38" t="str">
        <f t="shared" si="31"/>
        <v/>
      </c>
    </row>
    <row r="158" spans="1:15" s="31" customFormat="1"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'jan-sep'!M158</f>
        <v/>
      </c>
      <c r="O158" s="38" t="str">
        <f t="shared" si="31"/>
        <v/>
      </c>
    </row>
    <row r="159" spans="1:15" s="31" customFormat="1"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'jan-sep'!M159</f>
        <v/>
      </c>
      <c r="O159" s="38" t="str">
        <f t="shared" si="31"/>
        <v/>
      </c>
    </row>
    <row r="160" spans="1:15" s="31" customFormat="1"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'jan-sep'!M160</f>
        <v/>
      </c>
      <c r="O160" s="38" t="str">
        <f t="shared" si="31"/>
        <v/>
      </c>
    </row>
    <row r="161" spans="1:15" s="31" customFormat="1"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'jan-sep'!M161</f>
        <v/>
      </c>
      <c r="O161" s="38" t="str">
        <f t="shared" si="31"/>
        <v/>
      </c>
    </row>
    <row r="162" spans="1:15" s="31" customFormat="1"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'jan-sep'!M162</f>
        <v/>
      </c>
      <c r="O162" s="38" t="str">
        <f t="shared" si="31"/>
        <v/>
      </c>
    </row>
    <row r="163" spans="1:15" s="31" customFormat="1"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'jan-sep'!M163</f>
        <v/>
      </c>
      <c r="O163" s="38" t="str">
        <f t="shared" si="31"/>
        <v/>
      </c>
    </row>
    <row r="164" spans="1:15" s="31" customFormat="1"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'jan-sep'!M164</f>
        <v/>
      </c>
      <c r="O164" s="38" t="str">
        <f t="shared" si="31"/>
        <v/>
      </c>
    </row>
    <row r="165" spans="1:15" s="31" customFormat="1"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'jan-sep'!M165</f>
        <v/>
      </c>
      <c r="O165" s="38" t="str">
        <f t="shared" si="31"/>
        <v/>
      </c>
    </row>
    <row r="166" spans="1:15" s="31" customFormat="1"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'jan-sep'!M166</f>
        <v/>
      </c>
      <c r="O166" s="38" t="str">
        <f t="shared" si="31"/>
        <v/>
      </c>
    </row>
    <row r="167" spans="1:15" s="31" customFormat="1"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'jan-sep'!M167</f>
        <v/>
      </c>
      <c r="O167" s="38" t="str">
        <f t="shared" si="31"/>
        <v/>
      </c>
    </row>
    <row r="168" spans="1:15" s="31" customFormat="1"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'jan-sep'!M168</f>
        <v/>
      </c>
      <c r="O168" s="38" t="str">
        <f t="shared" si="31"/>
        <v/>
      </c>
    </row>
    <row r="169" spans="1:15" s="31" customFormat="1"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'jan-sep'!M169</f>
        <v/>
      </c>
      <c r="O169" s="38" t="str">
        <f t="shared" si="31"/>
        <v/>
      </c>
    </row>
    <row r="170" spans="1:15" s="31" customFormat="1"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'jan-sep'!M170</f>
        <v/>
      </c>
      <c r="O170" s="38" t="str">
        <f t="shared" si="31"/>
        <v/>
      </c>
    </row>
    <row r="171" spans="1:15" s="31" customFormat="1"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'jan-sep'!M171</f>
        <v/>
      </c>
      <c r="O171" s="38" t="str">
        <f t="shared" si="31"/>
        <v/>
      </c>
    </row>
    <row r="172" spans="1:15" s="31" customFormat="1"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'jan-sep'!M172</f>
        <v/>
      </c>
      <c r="O172" s="38" t="str">
        <f t="shared" si="31"/>
        <v/>
      </c>
    </row>
    <row r="173" spans="1:15" s="31" customFormat="1"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'jan-sep'!M173</f>
        <v/>
      </c>
      <c r="O173" s="38" t="str">
        <f t="shared" si="31"/>
        <v/>
      </c>
    </row>
    <row r="174" spans="1:15" s="31" customFormat="1"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'jan-sep'!M174</f>
        <v/>
      </c>
      <c r="O174" s="38" t="str">
        <f t="shared" si="31"/>
        <v/>
      </c>
    </row>
    <row r="175" spans="1:15" s="31" customFormat="1"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'jan-sep'!M175</f>
        <v/>
      </c>
      <c r="O175" s="38" t="str">
        <f t="shared" si="31"/>
        <v/>
      </c>
    </row>
    <row r="176" spans="1:15" s="31" customFormat="1"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'jan-sep'!M176</f>
        <v/>
      </c>
      <c r="O176" s="38" t="str">
        <f t="shared" si="31"/>
        <v/>
      </c>
    </row>
    <row r="177" spans="1:15" s="31" customFormat="1"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'jan-sep'!M177</f>
        <v/>
      </c>
      <c r="O177" s="38" t="str">
        <f t="shared" si="31"/>
        <v/>
      </c>
    </row>
    <row r="178" spans="1:15" s="31" customFormat="1"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'jan-sep'!M178</f>
        <v/>
      </c>
      <c r="O178" s="38" t="str">
        <f t="shared" si="31"/>
        <v/>
      </c>
    </row>
    <row r="179" spans="1:15" s="31" customFormat="1"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'jan-sep'!M179</f>
        <v/>
      </c>
      <c r="O179" s="38" t="str">
        <f t="shared" si="31"/>
        <v/>
      </c>
    </row>
    <row r="180" spans="1:15" s="31" customFormat="1"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'jan-sep'!M180</f>
        <v/>
      </c>
      <c r="O180" s="38" t="str">
        <f t="shared" si="31"/>
        <v/>
      </c>
    </row>
    <row r="181" spans="1:15" s="31" customFormat="1"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'jan-sep'!M181</f>
        <v/>
      </c>
      <c r="O181" s="38" t="str">
        <f t="shared" si="31"/>
        <v/>
      </c>
    </row>
    <row r="182" spans="1:15" s="31" customFormat="1"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'jan-sep'!M182</f>
        <v/>
      </c>
      <c r="O182" s="38" t="str">
        <f t="shared" si="31"/>
        <v/>
      </c>
    </row>
    <row r="183" spans="1:15" s="31" customFormat="1"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'jan-sep'!M183</f>
        <v/>
      </c>
      <c r="O183" s="38" t="str">
        <f t="shared" si="31"/>
        <v/>
      </c>
    </row>
    <row r="184" spans="1:15" s="31" customFormat="1"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'jan-sep'!M184</f>
        <v/>
      </c>
      <c r="O184" s="38" t="str">
        <f t="shared" si="31"/>
        <v/>
      </c>
    </row>
    <row r="185" spans="1:15" s="31" customFormat="1"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'jan-sep'!M185</f>
        <v/>
      </c>
      <c r="O185" s="38" t="str">
        <f t="shared" si="31"/>
        <v/>
      </c>
    </row>
    <row r="186" spans="1:15" s="31" customFormat="1"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'jan-sep'!M186</f>
        <v/>
      </c>
      <c r="O186" s="38" t="str">
        <f t="shared" si="31"/>
        <v/>
      </c>
    </row>
    <row r="187" spans="1:15" s="31" customFormat="1"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'jan-sep'!M187</f>
        <v/>
      </c>
      <c r="O187" s="38" t="str">
        <f t="shared" si="31"/>
        <v/>
      </c>
    </row>
    <row r="188" spans="1:15" s="31" customFormat="1"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'jan-sep'!M188</f>
        <v/>
      </c>
      <c r="O188" s="38" t="str">
        <f t="shared" si="31"/>
        <v/>
      </c>
    </row>
    <row r="189" spans="1:15" s="31" customFormat="1"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'jan-sep'!M189</f>
        <v/>
      </c>
      <c r="O189" s="38" t="str">
        <f t="shared" si="31"/>
        <v/>
      </c>
    </row>
    <row r="190" spans="1:15" s="31" customFormat="1"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'jan-sep'!M190</f>
        <v/>
      </c>
      <c r="O190" s="38" t="str">
        <f t="shared" si="31"/>
        <v/>
      </c>
    </row>
    <row r="191" spans="1:15" s="31" customFormat="1"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'jan-sep'!M191</f>
        <v/>
      </c>
      <c r="O191" s="38" t="str">
        <f t="shared" si="31"/>
        <v/>
      </c>
    </row>
    <row r="192" spans="1:15" s="31" customFormat="1"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'jan-sep'!M192</f>
        <v/>
      </c>
      <c r="O192" s="38" t="str">
        <f t="shared" si="31"/>
        <v/>
      </c>
    </row>
    <row r="193" spans="1:15" s="31" customFormat="1"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'jan-sep'!M193</f>
        <v/>
      </c>
      <c r="O193" s="38" t="str">
        <f t="shared" si="31"/>
        <v/>
      </c>
    </row>
    <row r="194" spans="1:15" s="31" customFormat="1"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'jan-sep'!M194</f>
        <v/>
      </c>
      <c r="O194" s="38" t="str">
        <f t="shared" si="31"/>
        <v/>
      </c>
    </row>
    <row r="195" spans="1:15" s="31" customFormat="1"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'jan-sep'!M195</f>
        <v/>
      </c>
      <c r="O195" s="38" t="str">
        <f t="shared" si="31"/>
        <v/>
      </c>
    </row>
    <row r="196" spans="1:15" s="31" customFormat="1"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'jan-sep'!M196</f>
        <v/>
      </c>
      <c r="O196" s="38" t="str">
        <f t="shared" si="31"/>
        <v/>
      </c>
    </row>
    <row r="197" spans="1:15" s="31" customFormat="1"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'jan-sep'!M197</f>
        <v/>
      </c>
      <c r="O197" s="38" t="str">
        <f t="shared" si="31"/>
        <v/>
      </c>
    </row>
    <row r="198" spans="1:15" s="31" customFormat="1"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'jan-sep'!M198</f>
        <v/>
      </c>
      <c r="O198" s="38" t="str">
        <f t="shared" si="31"/>
        <v/>
      </c>
    </row>
    <row r="199" spans="1:15" s="31" customFormat="1"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'jan-sep'!M199</f>
        <v/>
      </c>
      <c r="O199" s="38" t="str">
        <f t="shared" si="31"/>
        <v/>
      </c>
    </row>
    <row r="200" spans="1:15" s="31" customFormat="1"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'jan-sep'!M200</f>
        <v/>
      </c>
      <c r="O200" s="38" t="str">
        <f t="shared" si="31"/>
        <v/>
      </c>
    </row>
    <row r="201" spans="1:15" s="31" customFormat="1"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'jan-sep'!M201</f>
        <v/>
      </c>
      <c r="O201" s="38" t="str">
        <f t="shared" ref="O201:O264" si="41">IF(ISNUMBER(M201),(M201-N201),"")</f>
        <v/>
      </c>
    </row>
    <row r="202" spans="1:15" s="31" customFormat="1"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'jan-sep'!M202</f>
        <v/>
      </c>
      <c r="O202" s="38" t="str">
        <f t="shared" si="41"/>
        <v/>
      </c>
    </row>
    <row r="203" spans="1:15" s="31" customFormat="1"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'jan-sep'!M203</f>
        <v/>
      </c>
      <c r="O203" s="38" t="str">
        <f t="shared" si="41"/>
        <v/>
      </c>
    </row>
    <row r="204" spans="1:15" s="31" customFormat="1"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'jan-sep'!M204</f>
        <v/>
      </c>
      <c r="O204" s="38" t="str">
        <f t="shared" si="41"/>
        <v/>
      </c>
    </row>
    <row r="205" spans="1:15" s="31" customFormat="1"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'jan-sep'!M205</f>
        <v/>
      </c>
      <c r="O205" s="38" t="str">
        <f t="shared" si="41"/>
        <v/>
      </c>
    </row>
    <row r="206" spans="1:15" s="31" customFormat="1"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'jan-sep'!M206</f>
        <v/>
      </c>
      <c r="O206" s="38" t="str">
        <f t="shared" si="41"/>
        <v/>
      </c>
    </row>
    <row r="207" spans="1:15" s="31" customFormat="1"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'jan-sep'!M207</f>
        <v/>
      </c>
      <c r="O207" s="38" t="str">
        <f t="shared" si="41"/>
        <v/>
      </c>
    </row>
    <row r="208" spans="1:15" s="31" customFormat="1"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'jan-sep'!M208</f>
        <v/>
      </c>
      <c r="O208" s="38" t="str">
        <f t="shared" si="41"/>
        <v/>
      </c>
    </row>
    <row r="209" spans="1:15" s="31" customFormat="1"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'jan-sep'!M209</f>
        <v/>
      </c>
      <c r="O209" s="38" t="str">
        <f t="shared" si="41"/>
        <v/>
      </c>
    </row>
    <row r="210" spans="1:15" s="31" customFormat="1"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'jan-sep'!M210</f>
        <v/>
      </c>
      <c r="O210" s="38" t="str">
        <f t="shared" si="41"/>
        <v/>
      </c>
    </row>
    <row r="211" spans="1:15" s="31" customFormat="1"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'jan-sep'!M211</f>
        <v/>
      </c>
      <c r="O211" s="38" t="str">
        <f t="shared" si="41"/>
        <v/>
      </c>
    </row>
    <row r="212" spans="1:15" s="31" customFormat="1"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'jan-sep'!M212</f>
        <v/>
      </c>
      <c r="O212" s="38" t="str">
        <f t="shared" si="41"/>
        <v/>
      </c>
    </row>
    <row r="213" spans="1:15" s="31" customFormat="1"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'jan-sep'!M213</f>
        <v/>
      </c>
      <c r="O213" s="38" t="str">
        <f t="shared" si="41"/>
        <v/>
      </c>
    </row>
    <row r="214" spans="1:15" s="31" customFormat="1"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'jan-sep'!M214</f>
        <v/>
      </c>
      <c r="O214" s="38" t="str">
        <f t="shared" si="41"/>
        <v/>
      </c>
    </row>
    <row r="215" spans="1:15" s="31" customFormat="1"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'jan-sep'!M215</f>
        <v/>
      </c>
      <c r="O215" s="38" t="str">
        <f t="shared" si="41"/>
        <v/>
      </c>
    </row>
    <row r="216" spans="1:15" s="31" customFormat="1"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'jan-sep'!M216</f>
        <v/>
      </c>
      <c r="O216" s="38" t="str">
        <f t="shared" si="41"/>
        <v/>
      </c>
    </row>
    <row r="217" spans="1:15" s="31" customFormat="1"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'jan-sep'!M217</f>
        <v/>
      </c>
      <c r="O217" s="38" t="str">
        <f t="shared" si="41"/>
        <v/>
      </c>
    </row>
    <row r="218" spans="1:15" s="31" customFormat="1"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'jan-sep'!M218</f>
        <v/>
      </c>
      <c r="O218" s="38" t="str">
        <f t="shared" si="41"/>
        <v/>
      </c>
    </row>
    <row r="219" spans="1:15" s="31" customFormat="1"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'jan-sep'!M219</f>
        <v/>
      </c>
      <c r="O219" s="38" t="str">
        <f t="shared" si="41"/>
        <v/>
      </c>
    </row>
    <row r="220" spans="1:15" s="31" customFormat="1"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'jan-sep'!M220</f>
        <v/>
      </c>
      <c r="O220" s="38" t="str">
        <f t="shared" si="41"/>
        <v/>
      </c>
    </row>
    <row r="221" spans="1:15" s="31" customFormat="1"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'jan-sep'!M221</f>
        <v/>
      </c>
      <c r="O221" s="38" t="str">
        <f t="shared" si="41"/>
        <v/>
      </c>
    </row>
    <row r="222" spans="1:15" s="31" customFormat="1"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'jan-sep'!M222</f>
        <v/>
      </c>
      <c r="O222" s="38" t="str">
        <f t="shared" si="41"/>
        <v/>
      </c>
    </row>
    <row r="223" spans="1:15" s="31" customFormat="1"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'jan-sep'!M223</f>
        <v/>
      </c>
      <c r="O223" s="38" t="str">
        <f t="shared" si="41"/>
        <v/>
      </c>
    </row>
    <row r="224" spans="1:15" s="31" customFormat="1"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'jan-sep'!M224</f>
        <v/>
      </c>
      <c r="O224" s="38" t="str">
        <f t="shared" si="41"/>
        <v/>
      </c>
    </row>
    <row r="225" spans="1:15" s="31" customFormat="1"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'jan-sep'!M225</f>
        <v/>
      </c>
      <c r="O225" s="38" t="str">
        <f t="shared" si="41"/>
        <v/>
      </c>
    </row>
    <row r="226" spans="1:15" s="31" customFormat="1"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'jan-sep'!M226</f>
        <v/>
      </c>
      <c r="O226" s="38" t="str">
        <f t="shared" si="41"/>
        <v/>
      </c>
    </row>
    <row r="227" spans="1:15" s="31" customFormat="1"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'jan-sep'!M227</f>
        <v/>
      </c>
      <c r="O227" s="38" t="str">
        <f t="shared" si="41"/>
        <v/>
      </c>
    </row>
    <row r="228" spans="1:15" s="31" customFormat="1"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'jan-sep'!M228</f>
        <v/>
      </c>
      <c r="O228" s="38" t="str">
        <f t="shared" si="41"/>
        <v/>
      </c>
    </row>
    <row r="229" spans="1:15" s="31" customFormat="1"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'jan-sep'!M229</f>
        <v/>
      </c>
      <c r="O229" s="38" t="str">
        <f t="shared" si="41"/>
        <v/>
      </c>
    </row>
    <row r="230" spans="1:15" s="31" customFormat="1"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'jan-sep'!M230</f>
        <v/>
      </c>
      <c r="O230" s="38" t="str">
        <f t="shared" si="41"/>
        <v/>
      </c>
    </row>
    <row r="231" spans="1:15" s="31" customFormat="1"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'jan-sep'!M231</f>
        <v/>
      </c>
      <c r="O231" s="38" t="str">
        <f t="shared" si="41"/>
        <v/>
      </c>
    </row>
    <row r="232" spans="1:15" s="31" customFormat="1"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'jan-sep'!M232</f>
        <v/>
      </c>
      <c r="O232" s="38" t="str">
        <f t="shared" si="41"/>
        <v/>
      </c>
    </row>
    <row r="233" spans="1:15" s="31" customFormat="1"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'jan-sep'!M233</f>
        <v/>
      </c>
      <c r="O233" s="38" t="str">
        <f t="shared" si="41"/>
        <v/>
      </c>
    </row>
    <row r="234" spans="1:15" s="31" customFormat="1"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'jan-sep'!M234</f>
        <v/>
      </c>
      <c r="O234" s="38" t="str">
        <f t="shared" si="41"/>
        <v/>
      </c>
    </row>
    <row r="235" spans="1:15" s="31" customFormat="1"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'jan-sep'!M235</f>
        <v/>
      </c>
      <c r="O235" s="38" t="str">
        <f t="shared" si="41"/>
        <v/>
      </c>
    </row>
    <row r="236" spans="1:15" s="31" customFormat="1"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'jan-sep'!M236</f>
        <v/>
      </c>
      <c r="O236" s="38" t="str">
        <f t="shared" si="41"/>
        <v/>
      </c>
    </row>
    <row r="237" spans="1:15" s="31" customFormat="1"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'jan-sep'!M237</f>
        <v/>
      </c>
      <c r="O237" s="38" t="str">
        <f t="shared" si="41"/>
        <v/>
      </c>
    </row>
    <row r="238" spans="1:15" s="31" customFormat="1"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'jan-sep'!M238</f>
        <v/>
      </c>
      <c r="O238" s="38" t="str">
        <f t="shared" si="41"/>
        <v/>
      </c>
    </row>
    <row r="239" spans="1:15" s="31" customFormat="1"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'jan-sep'!M239</f>
        <v/>
      </c>
      <c r="O239" s="38" t="str">
        <f t="shared" si="41"/>
        <v/>
      </c>
    </row>
    <row r="240" spans="1:15" s="31" customFormat="1"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'jan-sep'!M240</f>
        <v/>
      </c>
      <c r="O240" s="38" t="str">
        <f t="shared" si="41"/>
        <v/>
      </c>
    </row>
    <row r="241" spans="1:15" s="31" customFormat="1"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'jan-sep'!M241</f>
        <v/>
      </c>
      <c r="O241" s="38" t="str">
        <f t="shared" si="41"/>
        <v/>
      </c>
    </row>
    <row r="242" spans="1:15" s="31" customFormat="1"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'jan-sep'!M242</f>
        <v/>
      </c>
      <c r="O242" s="38" t="str">
        <f t="shared" si="41"/>
        <v/>
      </c>
    </row>
    <row r="243" spans="1:15" s="31" customFormat="1"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'jan-sep'!M243</f>
        <v/>
      </c>
      <c r="O243" s="38" t="str">
        <f t="shared" si="41"/>
        <v/>
      </c>
    </row>
    <row r="244" spans="1:15" s="31" customFormat="1"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'jan-sep'!M244</f>
        <v/>
      </c>
      <c r="O244" s="38" t="str">
        <f t="shared" si="41"/>
        <v/>
      </c>
    </row>
    <row r="245" spans="1:15" s="31" customFormat="1"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'jan-sep'!M245</f>
        <v/>
      </c>
      <c r="O245" s="38" t="str">
        <f t="shared" si="41"/>
        <v/>
      </c>
    </row>
    <row r="246" spans="1:15" s="31" customFormat="1"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'jan-sep'!M246</f>
        <v/>
      </c>
      <c r="O246" s="38" t="str">
        <f t="shared" si="41"/>
        <v/>
      </c>
    </row>
    <row r="247" spans="1:15" s="31" customFormat="1"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'jan-sep'!M247</f>
        <v/>
      </c>
      <c r="O247" s="38" t="str">
        <f t="shared" si="41"/>
        <v/>
      </c>
    </row>
    <row r="248" spans="1:15" s="31" customFormat="1"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'jan-sep'!M248</f>
        <v/>
      </c>
      <c r="O248" s="38" t="str">
        <f t="shared" si="41"/>
        <v/>
      </c>
    </row>
    <row r="249" spans="1:15" s="31" customFormat="1"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'jan-sep'!M249</f>
        <v/>
      </c>
      <c r="O249" s="38" t="str">
        <f t="shared" si="41"/>
        <v/>
      </c>
    </row>
    <row r="250" spans="1:15" s="31" customFormat="1"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'jan-sep'!M250</f>
        <v/>
      </c>
      <c r="O250" s="38" t="str">
        <f t="shared" si="41"/>
        <v/>
      </c>
    </row>
    <row r="251" spans="1:15" s="31" customFormat="1"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'jan-sep'!M251</f>
        <v/>
      </c>
      <c r="O251" s="38" t="str">
        <f t="shared" si="41"/>
        <v/>
      </c>
    </row>
    <row r="252" spans="1:15" s="31" customFormat="1"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'jan-sep'!M252</f>
        <v/>
      </c>
      <c r="O252" s="38" t="str">
        <f t="shared" si="41"/>
        <v/>
      </c>
    </row>
    <row r="253" spans="1:15" s="31" customFormat="1"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'jan-sep'!M253</f>
        <v/>
      </c>
      <c r="O253" s="38" t="str">
        <f t="shared" si="41"/>
        <v/>
      </c>
    </row>
    <row r="254" spans="1:15" s="31" customFormat="1"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'jan-sep'!M254</f>
        <v/>
      </c>
      <c r="O254" s="38" t="str">
        <f t="shared" si="41"/>
        <v/>
      </c>
    </row>
    <row r="255" spans="1:15" s="31" customFormat="1"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'jan-sep'!M255</f>
        <v/>
      </c>
      <c r="O255" s="38" t="str">
        <f t="shared" si="41"/>
        <v/>
      </c>
    </row>
    <row r="256" spans="1:15" s="31" customFormat="1"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'jan-sep'!M256</f>
        <v/>
      </c>
      <c r="O256" s="38" t="str">
        <f t="shared" si="41"/>
        <v/>
      </c>
    </row>
    <row r="257" spans="1:15" s="31" customFormat="1"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'jan-sep'!M257</f>
        <v/>
      </c>
      <c r="O257" s="38" t="str">
        <f t="shared" si="41"/>
        <v/>
      </c>
    </row>
    <row r="258" spans="1:15" s="31" customFormat="1"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'jan-sep'!M258</f>
        <v/>
      </c>
      <c r="O258" s="38" t="str">
        <f t="shared" si="41"/>
        <v/>
      </c>
    </row>
    <row r="259" spans="1:15" s="31" customFormat="1"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'jan-sep'!M259</f>
        <v/>
      </c>
      <c r="O259" s="38" t="str">
        <f t="shared" si="41"/>
        <v/>
      </c>
    </row>
    <row r="260" spans="1:15" s="31" customFormat="1"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'jan-sep'!M260</f>
        <v/>
      </c>
      <c r="O260" s="38" t="str">
        <f t="shared" si="41"/>
        <v/>
      </c>
    </row>
    <row r="261" spans="1:15" s="31" customFormat="1"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'jan-sep'!M261</f>
        <v/>
      </c>
      <c r="O261" s="38" t="str">
        <f t="shared" si="41"/>
        <v/>
      </c>
    </row>
    <row r="262" spans="1:15" s="31" customFormat="1"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'jan-sep'!M262</f>
        <v/>
      </c>
      <c r="O262" s="38" t="str">
        <f t="shared" si="41"/>
        <v/>
      </c>
    </row>
    <row r="263" spans="1:15" s="31" customFormat="1"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'jan-sep'!M263</f>
        <v/>
      </c>
      <c r="O263" s="38" t="str">
        <f t="shared" si="41"/>
        <v/>
      </c>
    </row>
    <row r="264" spans="1:15" s="31" customFormat="1"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'jan-sep'!M264</f>
        <v/>
      </c>
      <c r="O264" s="38" t="str">
        <f t="shared" si="41"/>
        <v/>
      </c>
    </row>
    <row r="265" spans="1:15" s="31" customFormat="1"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'jan-sep'!M265</f>
        <v/>
      </c>
      <c r="O265" s="38" t="str">
        <f t="shared" ref="O265:O328" si="51">IF(ISNUMBER(M265),(M265-N265),"")</f>
        <v/>
      </c>
    </row>
    <row r="266" spans="1:15" s="31" customFormat="1"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'jan-sep'!M266</f>
        <v/>
      </c>
      <c r="O266" s="38" t="str">
        <f t="shared" si="51"/>
        <v/>
      </c>
    </row>
    <row r="267" spans="1:15" s="31" customFormat="1"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'jan-sep'!M267</f>
        <v/>
      </c>
      <c r="O267" s="38" t="str">
        <f t="shared" si="51"/>
        <v/>
      </c>
    </row>
    <row r="268" spans="1:15" s="31" customFormat="1"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'jan-sep'!M268</f>
        <v/>
      </c>
      <c r="O268" s="38" t="str">
        <f t="shared" si="51"/>
        <v/>
      </c>
    </row>
    <row r="269" spans="1:15" s="31" customFormat="1"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'jan-sep'!M269</f>
        <v/>
      </c>
      <c r="O269" s="38" t="str">
        <f t="shared" si="51"/>
        <v/>
      </c>
    </row>
    <row r="270" spans="1:15" s="31" customFormat="1"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'jan-sep'!M270</f>
        <v/>
      </c>
      <c r="O270" s="38" t="str">
        <f t="shared" si="51"/>
        <v/>
      </c>
    </row>
    <row r="271" spans="1:15" s="31" customFormat="1"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'jan-sep'!M271</f>
        <v/>
      </c>
      <c r="O271" s="38" t="str">
        <f t="shared" si="51"/>
        <v/>
      </c>
    </row>
    <row r="272" spans="1:15" s="31" customFormat="1"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'jan-sep'!M272</f>
        <v/>
      </c>
      <c r="O272" s="38" t="str">
        <f t="shared" si="51"/>
        <v/>
      </c>
    </row>
    <row r="273" spans="1:15" s="31" customFormat="1"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'jan-sep'!M273</f>
        <v/>
      </c>
      <c r="O273" s="38" t="str">
        <f t="shared" si="51"/>
        <v/>
      </c>
    </row>
    <row r="274" spans="1:15" s="31" customFormat="1"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'jan-sep'!M274</f>
        <v/>
      </c>
      <c r="O274" s="38" t="str">
        <f t="shared" si="51"/>
        <v/>
      </c>
    </row>
    <row r="275" spans="1:15" s="31" customFormat="1"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'jan-sep'!M275</f>
        <v/>
      </c>
      <c r="O275" s="38" t="str">
        <f t="shared" si="51"/>
        <v/>
      </c>
    </row>
    <row r="276" spans="1:15" s="31" customFormat="1"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'jan-sep'!M276</f>
        <v/>
      </c>
      <c r="O276" s="38" t="str">
        <f t="shared" si="51"/>
        <v/>
      </c>
    </row>
    <row r="277" spans="1:15" s="31" customFormat="1"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'jan-sep'!M277</f>
        <v/>
      </c>
      <c r="O277" s="38" t="str">
        <f t="shared" si="51"/>
        <v/>
      </c>
    </row>
    <row r="278" spans="1:15" s="31" customFormat="1"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'jan-sep'!M278</f>
        <v/>
      </c>
      <c r="O278" s="38" t="str">
        <f t="shared" si="51"/>
        <v/>
      </c>
    </row>
    <row r="279" spans="1:15" s="31" customFormat="1"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'jan-sep'!M279</f>
        <v/>
      </c>
      <c r="O279" s="38" t="str">
        <f t="shared" si="51"/>
        <v/>
      </c>
    </row>
    <row r="280" spans="1:15" s="31" customFormat="1"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'jan-sep'!M280</f>
        <v/>
      </c>
      <c r="O280" s="38" t="str">
        <f t="shared" si="51"/>
        <v/>
      </c>
    </row>
    <row r="281" spans="1:15" s="31" customFormat="1"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'jan-sep'!M281</f>
        <v/>
      </c>
      <c r="O281" s="38" t="str">
        <f t="shared" si="51"/>
        <v/>
      </c>
    </row>
    <row r="282" spans="1:15" s="31" customFormat="1"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'jan-sep'!M282</f>
        <v/>
      </c>
      <c r="O282" s="38" t="str">
        <f t="shared" si="51"/>
        <v/>
      </c>
    </row>
    <row r="283" spans="1:15" s="31" customFormat="1"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'jan-sep'!M283</f>
        <v/>
      </c>
      <c r="O283" s="38" t="str">
        <f t="shared" si="51"/>
        <v/>
      </c>
    </row>
    <row r="284" spans="1:15" s="31" customFormat="1"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'jan-sep'!M284</f>
        <v/>
      </c>
      <c r="O284" s="38" t="str">
        <f t="shared" si="51"/>
        <v/>
      </c>
    </row>
    <row r="285" spans="1:15" s="31" customFormat="1"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'jan-sep'!M285</f>
        <v/>
      </c>
      <c r="O285" s="38" t="str">
        <f t="shared" si="51"/>
        <v/>
      </c>
    </row>
    <row r="286" spans="1:15" s="31" customFormat="1"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'jan-sep'!M286</f>
        <v/>
      </c>
      <c r="O286" s="38" t="str">
        <f t="shared" si="51"/>
        <v/>
      </c>
    </row>
    <row r="287" spans="1:15" s="31" customFormat="1"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'jan-sep'!M287</f>
        <v/>
      </c>
      <c r="O287" s="38" t="str">
        <f t="shared" si="51"/>
        <v/>
      </c>
    </row>
    <row r="288" spans="1:15" s="31" customFormat="1"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'jan-sep'!M288</f>
        <v/>
      </c>
      <c r="O288" s="38" t="str">
        <f t="shared" si="51"/>
        <v/>
      </c>
    </row>
    <row r="289" spans="1:15" s="31" customFormat="1"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'jan-sep'!M289</f>
        <v/>
      </c>
      <c r="O289" s="38" t="str">
        <f t="shared" si="51"/>
        <v/>
      </c>
    </row>
    <row r="290" spans="1:15" s="31" customFormat="1"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'jan-sep'!M290</f>
        <v/>
      </c>
      <c r="O290" s="38" t="str">
        <f t="shared" si="51"/>
        <v/>
      </c>
    </row>
    <row r="291" spans="1:15" s="31" customFormat="1"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'jan-sep'!M291</f>
        <v/>
      </c>
      <c r="O291" s="38" t="str">
        <f t="shared" si="51"/>
        <v/>
      </c>
    </row>
    <row r="292" spans="1:15" s="31" customFormat="1"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'jan-sep'!M292</f>
        <v/>
      </c>
      <c r="O292" s="38" t="str">
        <f t="shared" si="51"/>
        <v/>
      </c>
    </row>
    <row r="293" spans="1:15" s="31" customFormat="1"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'jan-sep'!M293</f>
        <v/>
      </c>
      <c r="O293" s="38" t="str">
        <f t="shared" si="51"/>
        <v/>
      </c>
    </row>
    <row r="294" spans="1:15" s="31" customFormat="1"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'jan-sep'!M294</f>
        <v/>
      </c>
      <c r="O294" s="38" t="str">
        <f t="shared" si="51"/>
        <v/>
      </c>
    </row>
    <row r="295" spans="1:15" s="31" customFormat="1"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'jan-sep'!M295</f>
        <v/>
      </c>
      <c r="O295" s="38" t="str">
        <f t="shared" si="51"/>
        <v/>
      </c>
    </row>
    <row r="296" spans="1:15" s="31" customFormat="1"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'jan-sep'!M296</f>
        <v/>
      </c>
      <c r="O296" s="38" t="str">
        <f t="shared" si="51"/>
        <v/>
      </c>
    </row>
    <row r="297" spans="1:15" s="31" customFormat="1"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'jan-sep'!M297</f>
        <v/>
      </c>
      <c r="O297" s="38" t="str">
        <f t="shared" si="51"/>
        <v/>
      </c>
    </row>
    <row r="298" spans="1:15" s="31" customFormat="1"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'jan-sep'!M298</f>
        <v/>
      </c>
      <c r="O298" s="38" t="str">
        <f t="shared" si="51"/>
        <v/>
      </c>
    </row>
    <row r="299" spans="1:15" s="31" customFormat="1"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'jan-sep'!M299</f>
        <v/>
      </c>
      <c r="O299" s="38" t="str">
        <f t="shared" si="51"/>
        <v/>
      </c>
    </row>
    <row r="300" spans="1:15" s="31" customFormat="1"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'jan-sep'!M300</f>
        <v/>
      </c>
      <c r="O300" s="38" t="str">
        <f t="shared" si="51"/>
        <v/>
      </c>
    </row>
    <row r="301" spans="1:15" s="31" customFormat="1"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'jan-sep'!M301</f>
        <v/>
      </c>
      <c r="O301" s="38" t="str">
        <f t="shared" si="51"/>
        <v/>
      </c>
    </row>
    <row r="302" spans="1:15" s="31" customFormat="1"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'jan-sep'!M302</f>
        <v/>
      </c>
      <c r="O302" s="38" t="str">
        <f t="shared" si="51"/>
        <v/>
      </c>
    </row>
    <row r="303" spans="1:15" s="31" customFormat="1"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'jan-sep'!M303</f>
        <v/>
      </c>
      <c r="O303" s="38" t="str">
        <f t="shared" si="51"/>
        <v/>
      </c>
    </row>
    <row r="304" spans="1:15" s="31" customFormat="1"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'jan-sep'!M304</f>
        <v/>
      </c>
      <c r="O304" s="38" t="str">
        <f t="shared" si="51"/>
        <v/>
      </c>
    </row>
    <row r="305" spans="1:15" s="31" customFormat="1"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'jan-sep'!M305</f>
        <v/>
      </c>
      <c r="O305" s="38" t="str">
        <f t="shared" si="51"/>
        <v/>
      </c>
    </row>
    <row r="306" spans="1:15" s="31" customFormat="1"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'jan-sep'!M306</f>
        <v/>
      </c>
      <c r="O306" s="38" t="str">
        <f t="shared" si="51"/>
        <v/>
      </c>
    </row>
    <row r="307" spans="1:15" s="31" customFormat="1"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'jan-sep'!M307</f>
        <v/>
      </c>
      <c r="O307" s="38" t="str">
        <f t="shared" si="51"/>
        <v/>
      </c>
    </row>
    <row r="308" spans="1:15" s="31" customFormat="1"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'jan-sep'!M308</f>
        <v/>
      </c>
      <c r="O308" s="38" t="str">
        <f t="shared" si="51"/>
        <v/>
      </c>
    </row>
    <row r="309" spans="1:15" s="31" customFormat="1"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'jan-sep'!M309</f>
        <v/>
      </c>
      <c r="O309" s="38" t="str">
        <f t="shared" si="51"/>
        <v/>
      </c>
    </row>
    <row r="310" spans="1:15" s="31" customFormat="1"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'jan-sep'!M310</f>
        <v/>
      </c>
      <c r="O310" s="38" t="str">
        <f t="shared" si="51"/>
        <v/>
      </c>
    </row>
    <row r="311" spans="1:15" s="31" customFormat="1"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'jan-sep'!M311</f>
        <v/>
      </c>
      <c r="O311" s="38" t="str">
        <f t="shared" si="51"/>
        <v/>
      </c>
    </row>
    <row r="312" spans="1:15" s="31" customFormat="1"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'jan-sep'!M312</f>
        <v/>
      </c>
      <c r="O312" s="38" t="str">
        <f t="shared" si="51"/>
        <v/>
      </c>
    </row>
    <row r="313" spans="1:15" s="31" customFormat="1"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'jan-sep'!M313</f>
        <v/>
      </c>
      <c r="O313" s="38" t="str">
        <f t="shared" si="51"/>
        <v/>
      </c>
    </row>
    <row r="314" spans="1:15" s="31" customFormat="1"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'jan-sep'!M314</f>
        <v/>
      </c>
      <c r="O314" s="38" t="str">
        <f t="shared" si="51"/>
        <v/>
      </c>
    </row>
    <row r="315" spans="1:15" s="31" customFormat="1"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'jan-sep'!M315</f>
        <v/>
      </c>
      <c r="O315" s="38" t="str">
        <f t="shared" si="51"/>
        <v/>
      </c>
    </row>
    <row r="316" spans="1:15" s="31" customFormat="1"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'jan-sep'!M316</f>
        <v/>
      </c>
      <c r="O316" s="38" t="str">
        <f t="shared" si="51"/>
        <v/>
      </c>
    </row>
    <row r="317" spans="1:15" s="31" customFormat="1"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'jan-sep'!M317</f>
        <v/>
      </c>
      <c r="O317" s="38" t="str">
        <f t="shared" si="51"/>
        <v/>
      </c>
    </row>
    <row r="318" spans="1:15" s="31" customFormat="1"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'jan-sep'!M318</f>
        <v/>
      </c>
      <c r="O318" s="38" t="str">
        <f t="shared" si="51"/>
        <v/>
      </c>
    </row>
    <row r="319" spans="1:15" s="31" customFormat="1"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'jan-sep'!M319</f>
        <v/>
      </c>
      <c r="O319" s="38" t="str">
        <f t="shared" si="51"/>
        <v/>
      </c>
    </row>
    <row r="320" spans="1:15" s="31" customFormat="1"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'jan-sep'!M320</f>
        <v/>
      </c>
      <c r="O320" s="38" t="str">
        <f t="shared" si="51"/>
        <v/>
      </c>
    </row>
    <row r="321" spans="1:15" s="31" customFormat="1"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'jan-sep'!M321</f>
        <v/>
      </c>
      <c r="O321" s="38" t="str">
        <f t="shared" si="51"/>
        <v/>
      </c>
    </row>
    <row r="322" spans="1:15" s="31" customFormat="1"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'jan-sep'!M322</f>
        <v/>
      </c>
      <c r="O322" s="38" t="str">
        <f t="shared" si="51"/>
        <v/>
      </c>
    </row>
    <row r="323" spans="1:15" s="31" customFormat="1"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'jan-sep'!M323</f>
        <v/>
      </c>
      <c r="O323" s="38" t="str">
        <f t="shared" si="51"/>
        <v/>
      </c>
    </row>
    <row r="324" spans="1:15" s="31" customFormat="1"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'jan-sep'!M324</f>
        <v/>
      </c>
      <c r="O324" s="38" t="str">
        <f t="shared" si="51"/>
        <v/>
      </c>
    </row>
    <row r="325" spans="1:15" s="31" customFormat="1"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'jan-sep'!M325</f>
        <v/>
      </c>
      <c r="O325" s="38" t="str">
        <f t="shared" si="51"/>
        <v/>
      </c>
    </row>
    <row r="326" spans="1:15" s="31" customFormat="1"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'jan-sep'!M326</f>
        <v/>
      </c>
      <c r="O326" s="38" t="str">
        <f t="shared" si="51"/>
        <v/>
      </c>
    </row>
    <row r="327" spans="1:15" s="31" customFormat="1"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'jan-sep'!M327</f>
        <v/>
      </c>
      <c r="O327" s="38" t="str">
        <f t="shared" si="51"/>
        <v/>
      </c>
    </row>
    <row r="328" spans="1:15" s="31" customFormat="1"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'jan-sep'!M328</f>
        <v/>
      </c>
      <c r="O328" s="38" t="str">
        <f t="shared" si="51"/>
        <v/>
      </c>
    </row>
    <row r="329" spans="1:15" s="31" customFormat="1"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'jan-sep'!M329</f>
        <v/>
      </c>
      <c r="O329" s="38" t="str">
        <f t="shared" ref="O329:O364" si="61">IF(ISNUMBER(M329),(M329-N329),"")</f>
        <v/>
      </c>
    </row>
    <row r="330" spans="1:15" s="31" customFormat="1"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'jan-sep'!M330</f>
        <v/>
      </c>
      <c r="O330" s="38" t="str">
        <f t="shared" si="61"/>
        <v/>
      </c>
    </row>
    <row r="331" spans="1:15" s="31" customFormat="1"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'jan-sep'!M331</f>
        <v/>
      </c>
      <c r="O331" s="38" t="str">
        <f t="shared" si="61"/>
        <v/>
      </c>
    </row>
    <row r="332" spans="1:15" s="31" customFormat="1"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'jan-sep'!M332</f>
        <v/>
      </c>
      <c r="O332" s="38" t="str">
        <f t="shared" si="61"/>
        <v/>
      </c>
    </row>
    <row r="333" spans="1:15" s="31" customFormat="1"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'jan-sep'!M333</f>
        <v/>
      </c>
      <c r="O333" s="38" t="str">
        <f t="shared" si="61"/>
        <v/>
      </c>
    </row>
    <row r="334" spans="1:15" s="31" customFormat="1"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'jan-sep'!M334</f>
        <v/>
      </c>
      <c r="O334" s="38" t="str">
        <f t="shared" si="61"/>
        <v/>
      </c>
    </row>
    <row r="335" spans="1:15" s="31" customFormat="1"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'jan-sep'!M335</f>
        <v/>
      </c>
      <c r="O335" s="38" t="str">
        <f t="shared" si="61"/>
        <v/>
      </c>
    </row>
    <row r="336" spans="1:15" s="31" customFormat="1"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'jan-sep'!M336</f>
        <v/>
      </c>
      <c r="O336" s="38" t="str">
        <f t="shared" si="61"/>
        <v/>
      </c>
    </row>
    <row r="337" spans="1:15" s="31" customFormat="1"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'jan-sep'!M337</f>
        <v/>
      </c>
      <c r="O337" s="38" t="str">
        <f t="shared" si="61"/>
        <v/>
      </c>
    </row>
    <row r="338" spans="1:15" s="31" customFormat="1"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'jan-sep'!M338</f>
        <v/>
      </c>
      <c r="O338" s="38" t="str">
        <f t="shared" si="61"/>
        <v/>
      </c>
    </row>
    <row r="339" spans="1:15" s="31" customFormat="1"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'jan-sep'!M339</f>
        <v/>
      </c>
      <c r="O339" s="38" t="str">
        <f t="shared" si="61"/>
        <v/>
      </c>
    </row>
    <row r="340" spans="1:15" s="31" customFormat="1"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'jan-sep'!M340</f>
        <v/>
      </c>
      <c r="O340" s="38" t="str">
        <f t="shared" si="61"/>
        <v/>
      </c>
    </row>
    <row r="341" spans="1:15" s="31" customFormat="1"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'jan-sep'!M341</f>
        <v/>
      </c>
      <c r="O341" s="38" t="str">
        <f t="shared" si="61"/>
        <v/>
      </c>
    </row>
    <row r="342" spans="1:15" s="31" customFormat="1"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'jan-sep'!M342</f>
        <v/>
      </c>
      <c r="O342" s="38" t="str">
        <f t="shared" si="61"/>
        <v/>
      </c>
    </row>
    <row r="343" spans="1:15" s="31" customFormat="1"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'jan-sep'!M343</f>
        <v/>
      </c>
      <c r="O343" s="38" t="str">
        <f t="shared" si="61"/>
        <v/>
      </c>
    </row>
    <row r="344" spans="1:15" s="31" customFormat="1"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'jan-sep'!M344</f>
        <v/>
      </c>
      <c r="O344" s="38" t="str">
        <f t="shared" si="61"/>
        <v/>
      </c>
    </row>
    <row r="345" spans="1:15" s="31" customFormat="1"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'jan-sep'!M345</f>
        <v/>
      </c>
      <c r="O345" s="38" t="str">
        <f t="shared" si="61"/>
        <v/>
      </c>
    </row>
    <row r="346" spans="1:15" s="31" customFormat="1"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'jan-sep'!M346</f>
        <v/>
      </c>
      <c r="O346" s="38" t="str">
        <f t="shared" si="61"/>
        <v/>
      </c>
    </row>
    <row r="347" spans="1:15" s="31" customFormat="1"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'jan-sep'!M347</f>
        <v/>
      </c>
      <c r="O347" s="38" t="str">
        <f t="shared" si="61"/>
        <v/>
      </c>
    </row>
    <row r="348" spans="1:15" s="31" customFormat="1"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'jan-sep'!M348</f>
        <v/>
      </c>
      <c r="O348" s="38" t="str">
        <f t="shared" si="61"/>
        <v/>
      </c>
    </row>
    <row r="349" spans="1:15" s="31" customFormat="1"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'jan-sep'!M349</f>
        <v/>
      </c>
      <c r="O349" s="38" t="str">
        <f t="shared" si="61"/>
        <v/>
      </c>
    </row>
    <row r="350" spans="1:15" s="31" customFormat="1"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'jan-sep'!M350</f>
        <v/>
      </c>
      <c r="O350" s="38" t="str">
        <f t="shared" si="61"/>
        <v/>
      </c>
    </row>
    <row r="351" spans="1:15" s="31" customFormat="1"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'jan-sep'!M351</f>
        <v/>
      </c>
      <c r="O351" s="38" t="str">
        <f t="shared" si="61"/>
        <v/>
      </c>
    </row>
    <row r="352" spans="1:15" s="31" customFormat="1"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'jan-sep'!M352</f>
        <v/>
      </c>
      <c r="O352" s="38" t="str">
        <f t="shared" si="61"/>
        <v/>
      </c>
    </row>
    <row r="353" spans="1:15" s="31" customFormat="1"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'jan-sep'!M353</f>
        <v/>
      </c>
      <c r="O353" s="38" t="str">
        <f t="shared" si="61"/>
        <v/>
      </c>
    </row>
    <row r="354" spans="1:15" s="31" customFormat="1"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'jan-sep'!M354</f>
        <v/>
      </c>
      <c r="O354" s="38" t="str">
        <f t="shared" si="61"/>
        <v/>
      </c>
    </row>
    <row r="355" spans="1:15" s="31" customFormat="1"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'jan-sep'!M355</f>
        <v/>
      </c>
      <c r="O355" s="38" t="str">
        <f t="shared" si="61"/>
        <v/>
      </c>
    </row>
    <row r="356" spans="1:15" s="31" customFormat="1"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'jan-sep'!M356</f>
        <v/>
      </c>
      <c r="O356" s="38" t="str">
        <f t="shared" si="61"/>
        <v/>
      </c>
    </row>
    <row r="357" spans="1:15" s="31" customFormat="1"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'jan-sep'!M357</f>
        <v/>
      </c>
      <c r="O357" s="38" t="str">
        <f t="shared" si="61"/>
        <v/>
      </c>
    </row>
    <row r="358" spans="1:15" s="31" customFormat="1"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'jan-sep'!M358</f>
        <v/>
      </c>
      <c r="O358" s="38" t="str">
        <f t="shared" si="61"/>
        <v/>
      </c>
    </row>
    <row r="359" spans="1:15" s="31" customFormat="1"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'jan-sep'!M359</f>
        <v/>
      </c>
      <c r="O359" s="38" t="str">
        <f t="shared" si="61"/>
        <v/>
      </c>
    </row>
    <row r="360" spans="1:15" s="31" customFormat="1"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'jan-sep'!M360</f>
        <v/>
      </c>
      <c r="O360" s="38" t="str">
        <f t="shared" si="61"/>
        <v/>
      </c>
    </row>
    <row r="361" spans="1:15" s="31" customFormat="1"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'jan-sep'!M361</f>
        <v/>
      </c>
      <c r="O361" s="38" t="str">
        <f t="shared" si="61"/>
        <v/>
      </c>
    </row>
    <row r="362" spans="1:15" s="31" customFormat="1"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'jan-sep'!M362</f>
        <v/>
      </c>
      <c r="O362" s="38" t="str">
        <f t="shared" si="61"/>
        <v/>
      </c>
    </row>
    <row r="363" spans="1:15" s="31" customFormat="1"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'jan-sep'!M363</f>
        <v/>
      </c>
      <c r="O363" s="38" t="str">
        <f t="shared" si="61"/>
        <v/>
      </c>
    </row>
    <row r="364" spans="1:15" s="31" customFormat="1"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'jan-sep'!M364</f>
        <v/>
      </c>
      <c r="O364" s="38" t="str">
        <f t="shared" si="61"/>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41"/>
  <sheetViews>
    <sheetView zoomScaleNormal="100" workbookViewId="0">
      <pane xSplit="2" ySplit="7" topLeftCell="C8" activePane="bottomRight" state="frozen"/>
      <selection activeCell="I38" sqref="I38"/>
      <selection pane="topRight" activeCell="I38" sqref="I38"/>
      <selection pane="bottomLeft" activeCell="I38" sqref="I38"/>
      <selection pane="bottomRight" activeCell="M19" sqref="M19"/>
    </sheetView>
  </sheetViews>
  <sheetFormatPr baseColWidth="10" defaultColWidth="8.85546875" defaultRowHeight="12.75" x14ac:dyDescent="0.2"/>
  <cols>
    <col min="1" max="1" width="6.42578125" style="2" customWidth="1"/>
    <col min="2" max="2" width="14" style="2" bestFit="1" customWidth="1"/>
    <col min="3" max="3" width="14.5703125" style="2" customWidth="1"/>
    <col min="4" max="4" width="12.140625" style="2" bestFit="1" customWidth="1"/>
    <col min="5" max="6" width="11.42578125" style="2" customWidth="1"/>
    <col min="7" max="8" width="11.42578125" style="56" customWidth="1"/>
    <col min="9" max="9" width="11.42578125" style="2" customWidth="1"/>
    <col min="10" max="10" width="13.5703125" style="57" customWidth="1"/>
    <col min="11" max="11" width="11.42578125" style="2" customWidth="1"/>
    <col min="12" max="12" width="15" style="2" customWidth="1"/>
    <col min="13" max="13" width="16.140625" style="2" customWidth="1"/>
    <col min="14" max="14" width="13.5703125" style="2" bestFit="1" customWidth="1"/>
    <col min="15" max="15" width="16" style="2" customWidth="1"/>
    <col min="16" max="197" width="11.42578125" style="2" customWidth="1"/>
    <col min="198" max="16384" width="8.85546875" style="2"/>
  </cols>
  <sheetData>
    <row r="1" spans="1:16" ht="22.5" customHeight="1" x14ac:dyDescent="0.2">
      <c r="A1" s="94" t="s">
        <v>415</v>
      </c>
      <c r="B1" s="94"/>
      <c r="C1" s="94"/>
      <c r="D1" s="94"/>
      <c r="E1" s="94"/>
      <c r="F1" s="94"/>
      <c r="G1" s="94"/>
      <c r="H1" s="94"/>
      <c r="I1" s="94"/>
      <c r="J1" s="94"/>
      <c r="K1" s="94"/>
      <c r="L1" s="94"/>
      <c r="M1" s="95"/>
      <c r="N1" s="3"/>
      <c r="O1" s="3"/>
    </row>
    <row r="2" spans="1:16" x14ac:dyDescent="0.2">
      <c r="A2" s="96" t="s">
        <v>0</v>
      </c>
      <c r="B2" s="96" t="s">
        <v>1</v>
      </c>
      <c r="C2" s="5" t="s">
        <v>2</v>
      </c>
      <c r="D2" s="6" t="s">
        <v>3</v>
      </c>
      <c r="E2" s="99" t="s">
        <v>416</v>
      </c>
      <c r="F2" s="100"/>
      <c r="G2" s="99" t="s">
        <v>4</v>
      </c>
      <c r="H2" s="101"/>
      <c r="I2" s="101"/>
      <c r="J2" s="101"/>
      <c r="K2" s="100"/>
      <c r="L2" s="99" t="s">
        <v>5</v>
      </c>
      <c r="M2" s="100"/>
      <c r="N2" s="79" t="s">
        <v>6</v>
      </c>
      <c r="O2" s="79" t="s">
        <v>7</v>
      </c>
    </row>
    <row r="3" spans="1:16" x14ac:dyDescent="0.2">
      <c r="A3" s="97"/>
      <c r="B3" s="97"/>
      <c r="C3" s="7" t="s">
        <v>46</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44</v>
      </c>
      <c r="O4" s="80" t="s">
        <v>441</v>
      </c>
      <c r="P4" s="75"/>
    </row>
    <row r="5" spans="1:16" s="31" customFormat="1" x14ac:dyDescent="0.2">
      <c r="A5" s="98"/>
      <c r="B5" s="98"/>
      <c r="C5" s="1"/>
      <c r="D5" s="19"/>
      <c r="E5" s="19"/>
      <c r="F5" s="20" t="s">
        <v>24</v>
      </c>
      <c r="G5" s="21" t="s">
        <v>25</v>
      </c>
      <c r="H5" s="22" t="s">
        <v>26</v>
      </c>
      <c r="I5" s="19"/>
      <c r="J5" s="23" t="s">
        <v>27</v>
      </c>
      <c r="K5" s="19"/>
      <c r="L5" s="20" t="s">
        <v>28</v>
      </c>
      <c r="M5" s="20" t="s">
        <v>47</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'jan-aug'!M8</f>
        <v/>
      </c>
      <c r="O8" s="38" t="str">
        <f>IF(ISNUMBER(M8),(M8-N8),"")</f>
        <v/>
      </c>
    </row>
    <row r="9" spans="1:16" s="31" customFormat="1" x14ac:dyDescent="0.2">
      <c r="A9" s="30">
        <v>1101</v>
      </c>
      <c r="B9" s="31" t="s">
        <v>193</v>
      </c>
      <c r="C9" s="33"/>
      <c r="D9" s="33"/>
      <c r="E9" s="34" t="str">
        <f t="shared" ref="E9:E72" si="1">IF(ISNUMBER(C9),(C9)/D9,"")</f>
        <v/>
      </c>
      <c r="F9" s="35" t="str">
        <f t="shared" ref="F9:F72" si="2">IF(ISNUMBER(C9),E9/E$366,"")</f>
        <v/>
      </c>
      <c r="G9" s="34" t="str">
        <f t="shared" ref="G9:G72" si="3">IF(ISNUMBER(D9),(E$366-E9)*0.6,"")</f>
        <v/>
      </c>
      <c r="H9" s="34" t="str">
        <f t="shared" ref="H9:H72" si="4">IF(ISNUMBER(D9),(IF(E9&gt;=E$366*0.9,0,IF(E9&lt;0.9*E$366,(E$366*0.9-E9)*0.35))),"")</f>
        <v/>
      </c>
      <c r="I9" s="34" t="str">
        <f t="shared" ref="I9:I72" si="5">IF(ISNUMBER(C9),G9+H9,"")</f>
        <v/>
      </c>
      <c r="J9" s="67" t="str">
        <f t="shared" ref="J9:J72" si="6">IF(ISNUMBER(D9),I$368,"")</f>
        <v/>
      </c>
      <c r="K9" s="34" t="str">
        <f t="shared" ref="K9:K72" si="7">IF(ISNUMBER(I9),I9+J9,"")</f>
        <v/>
      </c>
      <c r="L9" s="34" t="str">
        <f t="shared" ref="L9:L72" si="8">IF(ISNUMBER(I9),(I9*D9),"")</f>
        <v/>
      </c>
      <c r="M9" s="34" t="str">
        <f t="shared" ref="M9:M72" si="9">IF(ISNUMBER(K9),(K9*D9),"")</f>
        <v/>
      </c>
      <c r="N9" s="38" t="str">
        <f>'jan-aug'!M9</f>
        <v/>
      </c>
      <c r="O9" s="38" t="str">
        <f t="shared" ref="O9:O72" si="10">IF(ISNUMBER(M9),(M9-N9),"")</f>
        <v/>
      </c>
    </row>
    <row r="10" spans="1:16" s="31" customFormat="1" x14ac:dyDescent="0.2">
      <c r="A10" s="30">
        <v>1103</v>
      </c>
      <c r="B10" s="31" t="s">
        <v>195</v>
      </c>
      <c r="C10" s="33"/>
      <c r="D10" s="33"/>
      <c r="E10" s="34" t="str">
        <f t="shared" si="1"/>
        <v/>
      </c>
      <c r="F10" s="35" t="str">
        <f t="shared" si="2"/>
        <v/>
      </c>
      <c r="G10" s="34" t="str">
        <f>IF(ISNUMBER(D10),(E$366-E10)*0.6,"")</f>
        <v/>
      </c>
      <c r="H10" s="34" t="str">
        <f t="shared" si="4"/>
        <v/>
      </c>
      <c r="I10" s="34" t="str">
        <f t="shared" si="5"/>
        <v/>
      </c>
      <c r="J10" s="67" t="str">
        <f t="shared" si="6"/>
        <v/>
      </c>
      <c r="K10" s="34" t="str">
        <f t="shared" si="7"/>
        <v/>
      </c>
      <c r="L10" s="34" t="str">
        <f t="shared" si="8"/>
        <v/>
      </c>
      <c r="M10" s="34" t="str">
        <f t="shared" si="9"/>
        <v/>
      </c>
      <c r="N10" s="38" t="str">
        <f>'jan-aug'!M10</f>
        <v/>
      </c>
      <c r="O10" s="38" t="str">
        <f t="shared" si="10"/>
        <v/>
      </c>
    </row>
    <row r="11" spans="1:16" s="31" customFormat="1" x14ac:dyDescent="0.2">
      <c r="A11" s="30">
        <v>1106</v>
      </c>
      <c r="B11" s="31" t="s">
        <v>196</v>
      </c>
      <c r="C11" s="33"/>
      <c r="D11" s="33"/>
      <c r="E11" s="34" t="str">
        <f t="shared" si="1"/>
        <v/>
      </c>
      <c r="F11" s="35" t="str">
        <f t="shared" si="2"/>
        <v/>
      </c>
      <c r="G11" s="34" t="str">
        <f t="shared" si="3"/>
        <v/>
      </c>
      <c r="H11" s="34" t="str">
        <f t="shared" si="4"/>
        <v/>
      </c>
      <c r="I11" s="34" t="str">
        <f t="shared" si="5"/>
        <v/>
      </c>
      <c r="J11" s="67" t="str">
        <f t="shared" si="6"/>
        <v/>
      </c>
      <c r="K11" s="34" t="str">
        <f t="shared" si="7"/>
        <v/>
      </c>
      <c r="L11" s="34" t="str">
        <f t="shared" si="8"/>
        <v/>
      </c>
      <c r="M11" s="34" t="str">
        <f t="shared" si="9"/>
        <v/>
      </c>
      <c r="N11" s="38" t="str">
        <f>'jan-aug'!M11</f>
        <v/>
      </c>
      <c r="O11" s="38" t="str">
        <f t="shared" si="10"/>
        <v/>
      </c>
    </row>
    <row r="12" spans="1:16" s="31" customFormat="1" x14ac:dyDescent="0.2">
      <c r="A12" s="30">
        <v>1108</v>
      </c>
      <c r="B12" s="31" t="s">
        <v>194</v>
      </c>
      <c r="C12" s="33"/>
      <c r="D12" s="33"/>
      <c r="E12" s="34" t="str">
        <f t="shared" si="1"/>
        <v/>
      </c>
      <c r="F12" s="35" t="str">
        <f>IF(ISNUMBER(C12),E12/E$366,"")</f>
        <v/>
      </c>
      <c r="G12" s="34" t="str">
        <f>IF(ISNUMBER(D12),(E$366-E12)*0.6,"")</f>
        <v/>
      </c>
      <c r="H12" s="34" t="str">
        <f t="shared" si="4"/>
        <v/>
      </c>
      <c r="I12" s="34" t="str">
        <f t="shared" si="5"/>
        <v/>
      </c>
      <c r="J12" s="67" t="str">
        <f t="shared" si="6"/>
        <v/>
      </c>
      <c r="K12" s="34" t="str">
        <f t="shared" si="7"/>
        <v/>
      </c>
      <c r="L12" s="34" t="str">
        <f t="shared" si="8"/>
        <v/>
      </c>
      <c r="M12" s="34" t="str">
        <f t="shared" si="9"/>
        <v/>
      </c>
      <c r="N12" s="38" t="str">
        <f>'jan-aug'!M12</f>
        <v/>
      </c>
      <c r="O12" s="38" t="str">
        <f t="shared" si="10"/>
        <v/>
      </c>
    </row>
    <row r="13" spans="1:16" s="31" customFormat="1" x14ac:dyDescent="0.2">
      <c r="A13" s="30">
        <v>1111</v>
      </c>
      <c r="B13" s="31" t="s">
        <v>197</v>
      </c>
      <c r="C13" s="33"/>
      <c r="D13" s="33"/>
      <c r="E13" s="34" t="str">
        <f t="shared" si="1"/>
        <v/>
      </c>
      <c r="F13" s="35" t="str">
        <f t="shared" si="2"/>
        <v/>
      </c>
      <c r="G13" s="34" t="str">
        <f t="shared" si="3"/>
        <v/>
      </c>
      <c r="H13" s="34" t="str">
        <f>IF(ISNUMBER(D13),(IF(E13&gt;=E$366*0.9,0,IF(E13&lt;0.9*E$366,(E$366*0.9-E13)*0.35))),"")</f>
        <v/>
      </c>
      <c r="I13" s="34" t="str">
        <f t="shared" si="5"/>
        <v/>
      </c>
      <c r="J13" s="67" t="str">
        <f t="shared" si="6"/>
        <v/>
      </c>
      <c r="K13" s="34" t="str">
        <f t="shared" si="7"/>
        <v/>
      </c>
      <c r="L13" s="34" t="str">
        <f t="shared" si="8"/>
        <v/>
      </c>
      <c r="M13" s="34" t="str">
        <f t="shared" si="9"/>
        <v/>
      </c>
      <c r="N13" s="38" t="str">
        <f>'jan-aug'!M13</f>
        <v/>
      </c>
      <c r="O13" s="38" t="str">
        <f t="shared" si="10"/>
        <v/>
      </c>
    </row>
    <row r="14" spans="1:16" s="31" customFormat="1" x14ac:dyDescent="0.2">
      <c r="A14" s="30">
        <v>1112</v>
      </c>
      <c r="B14" s="31" t="s">
        <v>198</v>
      </c>
      <c r="C14" s="33"/>
      <c r="D14" s="33"/>
      <c r="E14" s="34" t="str">
        <f t="shared" si="1"/>
        <v/>
      </c>
      <c r="F14" s="35" t="str">
        <f t="shared" si="2"/>
        <v/>
      </c>
      <c r="G14" s="34" t="str">
        <f t="shared" si="3"/>
        <v/>
      </c>
      <c r="H14" s="34" t="str">
        <f t="shared" si="4"/>
        <v/>
      </c>
      <c r="I14" s="34" t="str">
        <f t="shared" si="5"/>
        <v/>
      </c>
      <c r="J14" s="67" t="str">
        <f t="shared" si="6"/>
        <v/>
      </c>
      <c r="K14" s="34" t="str">
        <f t="shared" si="7"/>
        <v/>
      </c>
      <c r="L14" s="34" t="str">
        <f t="shared" si="8"/>
        <v/>
      </c>
      <c r="M14" s="34" t="str">
        <f t="shared" si="9"/>
        <v/>
      </c>
      <c r="N14" s="38" t="str">
        <f>'jan-aug'!M14</f>
        <v/>
      </c>
      <c r="O14" s="38" t="str">
        <f t="shared" si="10"/>
        <v/>
      </c>
    </row>
    <row r="15" spans="1:16" s="31" customFormat="1" x14ac:dyDescent="0.2">
      <c r="A15" s="30">
        <v>1114</v>
      </c>
      <c r="B15" s="31" t="s">
        <v>199</v>
      </c>
      <c r="C15" s="33"/>
      <c r="D15" s="33"/>
      <c r="E15" s="34" t="str">
        <f t="shared" si="1"/>
        <v/>
      </c>
      <c r="F15" s="35" t="str">
        <f t="shared" si="2"/>
        <v/>
      </c>
      <c r="G15" s="34" t="str">
        <f t="shared" si="3"/>
        <v/>
      </c>
      <c r="H15" s="34" t="str">
        <f t="shared" si="4"/>
        <v/>
      </c>
      <c r="I15" s="34" t="str">
        <f t="shared" si="5"/>
        <v/>
      </c>
      <c r="J15" s="67" t="str">
        <f t="shared" si="6"/>
        <v/>
      </c>
      <c r="K15" s="34" t="str">
        <f t="shared" si="7"/>
        <v/>
      </c>
      <c r="L15" s="34" t="str">
        <f t="shared" si="8"/>
        <v/>
      </c>
      <c r="M15" s="34" t="str">
        <f t="shared" si="9"/>
        <v/>
      </c>
      <c r="N15" s="38" t="str">
        <f>'jan-aug'!M15</f>
        <v/>
      </c>
      <c r="O15" s="38" t="str">
        <f t="shared" si="10"/>
        <v/>
      </c>
    </row>
    <row r="16" spans="1:16" s="31" customFormat="1" x14ac:dyDescent="0.2">
      <c r="A16" s="30">
        <v>1119</v>
      </c>
      <c r="B16" s="31" t="s">
        <v>200</v>
      </c>
      <c r="C16" s="33"/>
      <c r="D16" s="33"/>
      <c r="E16" s="34" t="str">
        <f t="shared" si="1"/>
        <v/>
      </c>
      <c r="F16" s="35" t="str">
        <f t="shared" si="2"/>
        <v/>
      </c>
      <c r="G16" s="34" t="str">
        <f t="shared" si="3"/>
        <v/>
      </c>
      <c r="H16" s="34" t="str">
        <f t="shared" si="4"/>
        <v/>
      </c>
      <c r="I16" s="34" t="str">
        <f t="shared" si="5"/>
        <v/>
      </c>
      <c r="J16" s="67" t="str">
        <f t="shared" si="6"/>
        <v/>
      </c>
      <c r="K16" s="34" t="str">
        <f t="shared" si="7"/>
        <v/>
      </c>
      <c r="L16" s="34" t="str">
        <f t="shared" si="8"/>
        <v/>
      </c>
      <c r="M16" s="34" t="str">
        <f t="shared" si="9"/>
        <v/>
      </c>
      <c r="N16" s="38" t="str">
        <f>'jan-aug'!M16</f>
        <v/>
      </c>
      <c r="O16" s="38" t="str">
        <f t="shared" si="10"/>
        <v/>
      </c>
    </row>
    <row r="17" spans="1:15" s="31" customFormat="1" x14ac:dyDescent="0.2">
      <c r="A17" s="30">
        <v>1120</v>
      </c>
      <c r="B17" s="31" t="s">
        <v>201</v>
      </c>
      <c r="C17" s="33"/>
      <c r="D17" s="33"/>
      <c r="E17" s="34" t="str">
        <f t="shared" si="1"/>
        <v/>
      </c>
      <c r="F17" s="35" t="str">
        <f t="shared" si="2"/>
        <v/>
      </c>
      <c r="G17" s="34" t="str">
        <f t="shared" si="3"/>
        <v/>
      </c>
      <c r="H17" s="34" t="str">
        <f t="shared" si="4"/>
        <v/>
      </c>
      <c r="I17" s="34" t="str">
        <f t="shared" si="5"/>
        <v/>
      </c>
      <c r="J17" s="67" t="str">
        <f t="shared" si="6"/>
        <v/>
      </c>
      <c r="K17" s="34" t="str">
        <f t="shared" si="7"/>
        <v/>
      </c>
      <c r="L17" s="34" t="str">
        <f t="shared" si="8"/>
        <v/>
      </c>
      <c r="M17" s="34" t="str">
        <f t="shared" si="9"/>
        <v/>
      </c>
      <c r="N17" s="38" t="str">
        <f>'jan-aug'!M17</f>
        <v/>
      </c>
      <c r="O17" s="38" t="str">
        <f t="shared" si="10"/>
        <v/>
      </c>
    </row>
    <row r="18" spans="1:15" s="31" customFormat="1" x14ac:dyDescent="0.2">
      <c r="A18" s="30">
        <v>1121</v>
      </c>
      <c r="B18" s="31" t="s">
        <v>202</v>
      </c>
      <c r="C18" s="33"/>
      <c r="D18" s="33"/>
      <c r="E18" s="34" t="str">
        <f t="shared" si="1"/>
        <v/>
      </c>
      <c r="F18" s="35" t="str">
        <f t="shared" si="2"/>
        <v/>
      </c>
      <c r="G18" s="34" t="str">
        <f t="shared" si="3"/>
        <v/>
      </c>
      <c r="H18" s="34" t="str">
        <f t="shared" si="4"/>
        <v/>
      </c>
      <c r="I18" s="34" t="str">
        <f t="shared" si="5"/>
        <v/>
      </c>
      <c r="J18" s="67" t="str">
        <f t="shared" si="6"/>
        <v/>
      </c>
      <c r="K18" s="34" t="str">
        <f t="shared" si="7"/>
        <v/>
      </c>
      <c r="L18" s="34" t="str">
        <f t="shared" si="8"/>
        <v/>
      </c>
      <c r="M18" s="34" t="str">
        <f t="shared" si="9"/>
        <v/>
      </c>
      <c r="N18" s="38" t="str">
        <f>'jan-aug'!M18</f>
        <v/>
      </c>
      <c r="O18" s="38" t="str">
        <f t="shared" si="10"/>
        <v/>
      </c>
    </row>
    <row r="19" spans="1:15" s="31" customFormat="1" x14ac:dyDescent="0.2">
      <c r="A19" s="30">
        <v>1122</v>
      </c>
      <c r="B19" s="31" t="s">
        <v>203</v>
      </c>
      <c r="C19" s="33"/>
      <c r="D19" s="33"/>
      <c r="E19" s="34" t="str">
        <f t="shared" si="1"/>
        <v/>
      </c>
      <c r="F19" s="35" t="str">
        <f t="shared" si="2"/>
        <v/>
      </c>
      <c r="G19" s="34" t="str">
        <f t="shared" si="3"/>
        <v/>
      </c>
      <c r="H19" s="34" t="str">
        <f t="shared" si="4"/>
        <v/>
      </c>
      <c r="I19" s="34" t="str">
        <f t="shared" si="5"/>
        <v/>
      </c>
      <c r="J19" s="67" t="str">
        <f t="shared" si="6"/>
        <v/>
      </c>
      <c r="K19" s="34" t="str">
        <f t="shared" si="7"/>
        <v/>
      </c>
      <c r="L19" s="34" t="str">
        <f t="shared" si="8"/>
        <v/>
      </c>
      <c r="M19" s="34" t="str">
        <f t="shared" si="9"/>
        <v/>
      </c>
      <c r="N19" s="38" t="str">
        <f>'jan-aug'!M19</f>
        <v/>
      </c>
      <c r="O19" s="38" t="str">
        <f t="shared" si="10"/>
        <v/>
      </c>
    </row>
    <row r="20" spans="1:15" s="31" customFormat="1" x14ac:dyDescent="0.2">
      <c r="A20" s="30">
        <v>1124</v>
      </c>
      <c r="B20" s="31" t="s">
        <v>204</v>
      </c>
      <c r="C20" s="33"/>
      <c r="D20" s="33"/>
      <c r="E20" s="34" t="str">
        <f t="shared" si="1"/>
        <v/>
      </c>
      <c r="F20" s="35" t="str">
        <f t="shared" si="2"/>
        <v/>
      </c>
      <c r="G20" s="34" t="str">
        <f t="shared" si="3"/>
        <v/>
      </c>
      <c r="H20" s="34" t="str">
        <f t="shared" si="4"/>
        <v/>
      </c>
      <c r="I20" s="34" t="str">
        <f t="shared" si="5"/>
        <v/>
      </c>
      <c r="J20" s="67" t="str">
        <f t="shared" si="6"/>
        <v/>
      </c>
      <c r="K20" s="34" t="str">
        <f t="shared" si="7"/>
        <v/>
      </c>
      <c r="L20" s="34" t="str">
        <f t="shared" si="8"/>
        <v/>
      </c>
      <c r="M20" s="34" t="str">
        <f t="shared" si="9"/>
        <v/>
      </c>
      <c r="N20" s="38" t="str">
        <f>'jan-aug'!M20</f>
        <v/>
      </c>
      <c r="O20" s="38" t="str">
        <f t="shared" si="10"/>
        <v/>
      </c>
    </row>
    <row r="21" spans="1:15" s="31" customFormat="1" x14ac:dyDescent="0.2">
      <c r="A21" s="30">
        <v>1127</v>
      </c>
      <c r="B21" s="31" t="s">
        <v>205</v>
      </c>
      <c r="C21" s="33"/>
      <c r="D21" s="33"/>
      <c r="E21" s="34" t="str">
        <f t="shared" si="1"/>
        <v/>
      </c>
      <c r="F21" s="35" t="str">
        <f t="shared" si="2"/>
        <v/>
      </c>
      <c r="G21" s="34" t="str">
        <f t="shared" si="3"/>
        <v/>
      </c>
      <c r="H21" s="34" t="str">
        <f t="shared" si="4"/>
        <v/>
      </c>
      <c r="I21" s="34" t="str">
        <f t="shared" si="5"/>
        <v/>
      </c>
      <c r="J21" s="67" t="str">
        <f t="shared" si="6"/>
        <v/>
      </c>
      <c r="K21" s="34" t="str">
        <f t="shared" si="7"/>
        <v/>
      </c>
      <c r="L21" s="34" t="str">
        <f t="shared" si="8"/>
        <v/>
      </c>
      <c r="M21" s="34" t="str">
        <f t="shared" si="9"/>
        <v/>
      </c>
      <c r="N21" s="38" t="str">
        <f>'jan-aug'!M21</f>
        <v/>
      </c>
      <c r="O21" s="38" t="str">
        <f t="shared" si="10"/>
        <v/>
      </c>
    </row>
    <row r="22" spans="1:15" s="31" customFormat="1" x14ac:dyDescent="0.2">
      <c r="A22" s="30">
        <v>1130</v>
      </c>
      <c r="B22" s="31" t="s">
        <v>206</v>
      </c>
      <c r="C22" s="33"/>
      <c r="D22" s="33"/>
      <c r="E22" s="34" t="str">
        <f t="shared" si="1"/>
        <v/>
      </c>
      <c r="F22" s="35" t="str">
        <f t="shared" si="2"/>
        <v/>
      </c>
      <c r="G22" s="34" t="str">
        <f t="shared" si="3"/>
        <v/>
      </c>
      <c r="H22" s="34" t="str">
        <f t="shared" si="4"/>
        <v/>
      </c>
      <c r="I22" s="34" t="str">
        <f t="shared" si="5"/>
        <v/>
      </c>
      <c r="J22" s="67" t="str">
        <f t="shared" si="6"/>
        <v/>
      </c>
      <c r="K22" s="34" t="str">
        <f t="shared" si="7"/>
        <v/>
      </c>
      <c r="L22" s="34" t="str">
        <f t="shared" si="8"/>
        <v/>
      </c>
      <c r="M22" s="34" t="str">
        <f t="shared" si="9"/>
        <v/>
      </c>
      <c r="N22" s="38" t="str">
        <f>'jan-aug'!M22</f>
        <v/>
      </c>
      <c r="O22" s="38" t="str">
        <f t="shared" si="10"/>
        <v/>
      </c>
    </row>
    <row r="23" spans="1:15" s="31" customFormat="1" x14ac:dyDescent="0.2">
      <c r="A23" s="30">
        <v>1133</v>
      </c>
      <c r="B23" s="31" t="s">
        <v>207</v>
      </c>
      <c r="C23" s="33"/>
      <c r="D23" s="33"/>
      <c r="E23" s="34" t="str">
        <f t="shared" si="1"/>
        <v/>
      </c>
      <c r="F23" s="35" t="str">
        <f t="shared" si="2"/>
        <v/>
      </c>
      <c r="G23" s="34" t="str">
        <f t="shared" si="3"/>
        <v/>
      </c>
      <c r="H23" s="34" t="str">
        <f t="shared" si="4"/>
        <v/>
      </c>
      <c r="I23" s="34" t="str">
        <f t="shared" si="5"/>
        <v/>
      </c>
      <c r="J23" s="67" t="str">
        <f t="shared" si="6"/>
        <v/>
      </c>
      <c r="K23" s="34" t="str">
        <f t="shared" si="7"/>
        <v/>
      </c>
      <c r="L23" s="34" t="str">
        <f t="shared" si="8"/>
        <v/>
      </c>
      <c r="M23" s="34" t="str">
        <f t="shared" si="9"/>
        <v/>
      </c>
      <c r="N23" s="38" t="str">
        <f>'jan-aug'!M23</f>
        <v/>
      </c>
      <c r="O23" s="38" t="str">
        <f t="shared" si="10"/>
        <v/>
      </c>
    </row>
    <row r="24" spans="1:15" s="31" customFormat="1" x14ac:dyDescent="0.2">
      <c r="A24" s="30">
        <v>1134</v>
      </c>
      <c r="B24" s="31" t="s">
        <v>208</v>
      </c>
      <c r="C24" s="33"/>
      <c r="D24" s="33"/>
      <c r="E24" s="34" t="str">
        <f t="shared" si="1"/>
        <v/>
      </c>
      <c r="F24" s="35" t="str">
        <f t="shared" si="2"/>
        <v/>
      </c>
      <c r="G24" s="34" t="str">
        <f t="shared" si="3"/>
        <v/>
      </c>
      <c r="H24" s="34" t="str">
        <f t="shared" si="4"/>
        <v/>
      </c>
      <c r="I24" s="34" t="str">
        <f t="shared" si="5"/>
        <v/>
      </c>
      <c r="J24" s="67" t="str">
        <f t="shared" si="6"/>
        <v/>
      </c>
      <c r="K24" s="34" t="str">
        <f t="shared" si="7"/>
        <v/>
      </c>
      <c r="L24" s="34" t="str">
        <f t="shared" si="8"/>
        <v/>
      </c>
      <c r="M24" s="34" t="str">
        <f t="shared" si="9"/>
        <v/>
      </c>
      <c r="N24" s="38" t="str">
        <f>'jan-aug'!M24</f>
        <v/>
      </c>
      <c r="O24" s="38" t="str">
        <f t="shared" si="10"/>
        <v/>
      </c>
    </row>
    <row r="25" spans="1:15" s="31" customFormat="1" x14ac:dyDescent="0.2">
      <c r="A25" s="30">
        <v>1135</v>
      </c>
      <c r="B25" s="31" t="s">
        <v>209</v>
      </c>
      <c r="C25" s="33"/>
      <c r="D25" s="33"/>
      <c r="E25" s="34" t="str">
        <f t="shared" si="1"/>
        <v/>
      </c>
      <c r="F25" s="35" t="str">
        <f t="shared" si="2"/>
        <v/>
      </c>
      <c r="G25" s="34" t="str">
        <f t="shared" si="3"/>
        <v/>
      </c>
      <c r="H25" s="34" t="str">
        <f t="shared" si="4"/>
        <v/>
      </c>
      <c r="I25" s="34" t="str">
        <f t="shared" si="5"/>
        <v/>
      </c>
      <c r="J25" s="67" t="str">
        <f t="shared" si="6"/>
        <v/>
      </c>
      <c r="K25" s="34" t="str">
        <f t="shared" si="7"/>
        <v/>
      </c>
      <c r="L25" s="34" t="str">
        <f t="shared" si="8"/>
        <v/>
      </c>
      <c r="M25" s="34" t="str">
        <f t="shared" si="9"/>
        <v/>
      </c>
      <c r="N25" s="38" t="str">
        <f>'jan-aug'!M25</f>
        <v/>
      </c>
      <c r="O25" s="38" t="str">
        <f t="shared" si="10"/>
        <v/>
      </c>
    </row>
    <row r="26" spans="1:15" s="31" customFormat="1" x14ac:dyDescent="0.2">
      <c r="A26" s="30">
        <v>1144</v>
      </c>
      <c r="B26" s="31" t="s">
        <v>210</v>
      </c>
      <c r="C26" s="33"/>
      <c r="D26" s="33"/>
      <c r="E26" s="34" t="str">
        <f t="shared" si="1"/>
        <v/>
      </c>
      <c r="F26" s="35" t="str">
        <f t="shared" si="2"/>
        <v/>
      </c>
      <c r="G26" s="34" t="str">
        <f t="shared" si="3"/>
        <v/>
      </c>
      <c r="H26" s="34" t="str">
        <f t="shared" si="4"/>
        <v/>
      </c>
      <c r="I26" s="34" t="str">
        <f t="shared" si="5"/>
        <v/>
      </c>
      <c r="J26" s="67" t="str">
        <f t="shared" si="6"/>
        <v/>
      </c>
      <c r="K26" s="34" t="str">
        <f t="shared" si="7"/>
        <v/>
      </c>
      <c r="L26" s="34" t="str">
        <f t="shared" si="8"/>
        <v/>
      </c>
      <c r="M26" s="34" t="str">
        <f t="shared" si="9"/>
        <v/>
      </c>
      <c r="N26" s="38" t="str">
        <f>'jan-aug'!M26</f>
        <v/>
      </c>
      <c r="O26" s="38" t="str">
        <f t="shared" si="10"/>
        <v/>
      </c>
    </row>
    <row r="27" spans="1:15" s="31" customFormat="1" x14ac:dyDescent="0.2">
      <c r="A27" s="30">
        <v>1145</v>
      </c>
      <c r="B27" s="31" t="s">
        <v>211</v>
      </c>
      <c r="C27" s="33"/>
      <c r="D27" s="33"/>
      <c r="E27" s="34" t="str">
        <f t="shared" si="1"/>
        <v/>
      </c>
      <c r="F27" s="35" t="str">
        <f t="shared" si="2"/>
        <v/>
      </c>
      <c r="G27" s="34" t="str">
        <f t="shared" si="3"/>
        <v/>
      </c>
      <c r="H27" s="34" t="str">
        <f t="shared" si="4"/>
        <v/>
      </c>
      <c r="I27" s="34" t="str">
        <f t="shared" si="5"/>
        <v/>
      </c>
      <c r="J27" s="67" t="str">
        <f t="shared" si="6"/>
        <v/>
      </c>
      <c r="K27" s="34" t="str">
        <f t="shared" si="7"/>
        <v/>
      </c>
      <c r="L27" s="34" t="str">
        <f t="shared" si="8"/>
        <v/>
      </c>
      <c r="M27" s="34" t="str">
        <f t="shared" si="9"/>
        <v/>
      </c>
      <c r="N27" s="38" t="str">
        <f>'jan-aug'!M27</f>
        <v/>
      </c>
      <c r="O27" s="38" t="str">
        <f t="shared" si="10"/>
        <v/>
      </c>
    </row>
    <row r="28" spans="1:15" s="31" customFormat="1" x14ac:dyDescent="0.2">
      <c r="A28" s="30">
        <v>1146</v>
      </c>
      <c r="B28" s="31" t="s">
        <v>212</v>
      </c>
      <c r="C28" s="33"/>
      <c r="D28" s="33"/>
      <c r="E28" s="34" t="str">
        <f t="shared" si="1"/>
        <v/>
      </c>
      <c r="F28" s="35" t="str">
        <f t="shared" si="2"/>
        <v/>
      </c>
      <c r="G28" s="34" t="str">
        <f t="shared" si="3"/>
        <v/>
      </c>
      <c r="H28" s="34" t="str">
        <f t="shared" si="4"/>
        <v/>
      </c>
      <c r="I28" s="34" t="str">
        <f t="shared" si="5"/>
        <v/>
      </c>
      <c r="J28" s="67" t="str">
        <f t="shared" si="6"/>
        <v/>
      </c>
      <c r="K28" s="34" t="str">
        <f t="shared" si="7"/>
        <v/>
      </c>
      <c r="L28" s="34" t="str">
        <f t="shared" si="8"/>
        <v/>
      </c>
      <c r="M28" s="34" t="str">
        <f t="shared" si="9"/>
        <v/>
      </c>
      <c r="N28" s="38" t="str">
        <f>'jan-aug'!M28</f>
        <v/>
      </c>
      <c r="O28" s="38" t="str">
        <f t="shared" si="10"/>
        <v/>
      </c>
    </row>
    <row r="29" spans="1:15" s="31" customFormat="1" x14ac:dyDescent="0.2">
      <c r="A29" s="30">
        <v>1149</v>
      </c>
      <c r="B29" s="31" t="s">
        <v>213</v>
      </c>
      <c r="C29" s="33"/>
      <c r="D29" s="33"/>
      <c r="E29" s="34" t="str">
        <f t="shared" si="1"/>
        <v/>
      </c>
      <c r="F29" s="35" t="str">
        <f t="shared" si="2"/>
        <v/>
      </c>
      <c r="G29" s="34" t="str">
        <f t="shared" si="3"/>
        <v/>
      </c>
      <c r="H29" s="34" t="str">
        <f t="shared" si="4"/>
        <v/>
      </c>
      <c r="I29" s="34" t="str">
        <f t="shared" si="5"/>
        <v/>
      </c>
      <c r="J29" s="67" t="str">
        <f t="shared" si="6"/>
        <v/>
      </c>
      <c r="K29" s="34" t="str">
        <f t="shared" si="7"/>
        <v/>
      </c>
      <c r="L29" s="34" t="str">
        <f t="shared" si="8"/>
        <v/>
      </c>
      <c r="M29" s="34" t="str">
        <f t="shared" si="9"/>
        <v/>
      </c>
      <c r="N29" s="38" t="str">
        <f>'jan-aug'!M29</f>
        <v/>
      </c>
      <c r="O29" s="38" t="str">
        <f t="shared" si="10"/>
        <v/>
      </c>
    </row>
    <row r="30" spans="1:15" s="31" customFormat="1" x14ac:dyDescent="0.2">
      <c r="A30" s="30">
        <v>1151</v>
      </c>
      <c r="B30" s="31" t="s">
        <v>214</v>
      </c>
      <c r="C30" s="33"/>
      <c r="D30" s="33"/>
      <c r="E30" s="34" t="str">
        <f t="shared" si="1"/>
        <v/>
      </c>
      <c r="F30" s="35" t="str">
        <f t="shared" si="2"/>
        <v/>
      </c>
      <c r="G30" s="34" t="str">
        <f t="shared" si="3"/>
        <v/>
      </c>
      <c r="H30" s="34" t="str">
        <f t="shared" si="4"/>
        <v/>
      </c>
      <c r="I30" s="34" t="str">
        <f t="shared" si="5"/>
        <v/>
      </c>
      <c r="J30" s="67" t="str">
        <f t="shared" si="6"/>
        <v/>
      </c>
      <c r="K30" s="34" t="str">
        <f t="shared" si="7"/>
        <v/>
      </c>
      <c r="L30" s="34" t="str">
        <f t="shared" si="8"/>
        <v/>
      </c>
      <c r="M30" s="34" t="str">
        <f t="shared" si="9"/>
        <v/>
      </c>
      <c r="N30" s="38" t="str">
        <f>'jan-aug'!M30</f>
        <v/>
      </c>
      <c r="O30" s="38" t="str">
        <f t="shared" si="10"/>
        <v/>
      </c>
    </row>
    <row r="31" spans="1:15" s="31" customFormat="1" x14ac:dyDescent="0.2">
      <c r="A31" s="30">
        <v>1160</v>
      </c>
      <c r="B31" s="31" t="s">
        <v>215</v>
      </c>
      <c r="C31" s="33"/>
      <c r="D31" s="33"/>
      <c r="E31" s="34" t="str">
        <f t="shared" si="1"/>
        <v/>
      </c>
      <c r="F31" s="35" t="str">
        <f t="shared" si="2"/>
        <v/>
      </c>
      <c r="G31" s="34" t="str">
        <f t="shared" si="3"/>
        <v/>
      </c>
      <c r="H31" s="34" t="str">
        <f t="shared" si="4"/>
        <v/>
      </c>
      <c r="I31" s="34" t="str">
        <f t="shared" si="5"/>
        <v/>
      </c>
      <c r="J31" s="67" t="str">
        <f t="shared" si="6"/>
        <v/>
      </c>
      <c r="K31" s="34" t="str">
        <f t="shared" si="7"/>
        <v/>
      </c>
      <c r="L31" s="34" t="str">
        <f t="shared" si="8"/>
        <v/>
      </c>
      <c r="M31" s="34" t="str">
        <f t="shared" si="9"/>
        <v/>
      </c>
      <c r="N31" s="38" t="str">
        <f>'jan-aug'!M31</f>
        <v/>
      </c>
      <c r="O31" s="38" t="str">
        <f t="shared" si="10"/>
        <v/>
      </c>
    </row>
    <row r="32" spans="1:15" s="31" customFormat="1" x14ac:dyDescent="0.2">
      <c r="A32" s="30">
        <v>1505</v>
      </c>
      <c r="B32" s="31" t="s">
        <v>255</v>
      </c>
      <c r="C32" s="33"/>
      <c r="D32" s="33"/>
      <c r="E32" s="34" t="str">
        <f t="shared" si="1"/>
        <v/>
      </c>
      <c r="F32" s="35" t="str">
        <f t="shared" si="2"/>
        <v/>
      </c>
      <c r="G32" s="34" t="str">
        <f t="shared" si="3"/>
        <v/>
      </c>
      <c r="H32" s="34" t="str">
        <f t="shared" si="4"/>
        <v/>
      </c>
      <c r="I32" s="34" t="str">
        <f t="shared" si="5"/>
        <v/>
      </c>
      <c r="J32" s="67" t="str">
        <f t="shared" si="6"/>
        <v/>
      </c>
      <c r="K32" s="34" t="str">
        <f t="shared" si="7"/>
        <v/>
      </c>
      <c r="L32" s="34" t="str">
        <f t="shared" si="8"/>
        <v/>
      </c>
      <c r="M32" s="34" t="str">
        <f t="shared" si="9"/>
        <v/>
      </c>
      <c r="N32" s="38" t="str">
        <f>'jan-aug'!M32</f>
        <v/>
      </c>
      <c r="O32" s="38" t="str">
        <f t="shared" si="10"/>
        <v/>
      </c>
    </row>
    <row r="33" spans="1:15" s="31" customFormat="1" x14ac:dyDescent="0.2">
      <c r="A33" s="30">
        <v>1506</v>
      </c>
      <c r="B33" s="31" t="s">
        <v>254</v>
      </c>
      <c r="C33" s="33"/>
      <c r="D33" s="33"/>
      <c r="E33" s="34" t="str">
        <f t="shared" si="1"/>
        <v/>
      </c>
      <c r="F33" s="35" t="str">
        <f t="shared" si="2"/>
        <v/>
      </c>
      <c r="G33" s="34" t="str">
        <f t="shared" si="3"/>
        <v/>
      </c>
      <c r="H33" s="34" t="str">
        <f t="shared" si="4"/>
        <v/>
      </c>
      <c r="I33" s="34" t="str">
        <f t="shared" si="5"/>
        <v/>
      </c>
      <c r="J33" s="67" t="str">
        <f t="shared" si="6"/>
        <v/>
      </c>
      <c r="K33" s="34" t="str">
        <f t="shared" si="7"/>
        <v/>
      </c>
      <c r="L33" s="34" t="str">
        <f t="shared" si="8"/>
        <v/>
      </c>
      <c r="M33" s="34" t="str">
        <f t="shared" si="9"/>
        <v/>
      </c>
      <c r="N33" s="38" t="str">
        <f>'jan-aug'!M33</f>
        <v/>
      </c>
      <c r="O33" s="38" t="str">
        <f t="shared" si="10"/>
        <v/>
      </c>
    </row>
    <row r="34" spans="1:15" s="31" customFormat="1" x14ac:dyDescent="0.2">
      <c r="A34" s="30">
        <v>1508</v>
      </c>
      <c r="B34" s="31" t="s">
        <v>432</v>
      </c>
      <c r="C34" s="33"/>
      <c r="D34" s="33"/>
      <c r="E34" s="34" t="str">
        <f t="shared" si="1"/>
        <v/>
      </c>
      <c r="F34" s="35" t="str">
        <f t="shared" si="2"/>
        <v/>
      </c>
      <c r="G34" s="34" t="str">
        <f t="shared" si="3"/>
        <v/>
      </c>
      <c r="H34" s="34" t="str">
        <f t="shared" si="4"/>
        <v/>
      </c>
      <c r="I34" s="34" t="str">
        <f t="shared" si="5"/>
        <v/>
      </c>
      <c r="J34" s="67" t="str">
        <f t="shared" si="6"/>
        <v/>
      </c>
      <c r="K34" s="34" t="str">
        <f t="shared" si="7"/>
        <v/>
      </c>
      <c r="L34" s="34" t="str">
        <f t="shared" si="8"/>
        <v/>
      </c>
      <c r="M34" s="34" t="str">
        <f t="shared" si="9"/>
        <v/>
      </c>
      <c r="N34" s="38" t="str">
        <f>'jan-aug'!M34</f>
        <v/>
      </c>
      <c r="O34" s="38" t="str">
        <f t="shared" si="10"/>
        <v/>
      </c>
    </row>
    <row r="35" spans="1:15" s="31" customFormat="1" x14ac:dyDescent="0.2">
      <c r="A35" s="30">
        <v>1511</v>
      </c>
      <c r="B35" s="31" t="s">
        <v>256</v>
      </c>
      <c r="C35" s="33"/>
      <c r="D35" s="33"/>
      <c r="E35" s="34" t="str">
        <f t="shared" si="1"/>
        <v/>
      </c>
      <c r="F35" s="35" t="str">
        <f t="shared" si="2"/>
        <v/>
      </c>
      <c r="G35" s="34" t="str">
        <f t="shared" si="3"/>
        <v/>
      </c>
      <c r="H35" s="34" t="str">
        <f t="shared" si="4"/>
        <v/>
      </c>
      <c r="I35" s="34" t="str">
        <f t="shared" si="5"/>
        <v/>
      </c>
      <c r="J35" s="67" t="str">
        <f t="shared" si="6"/>
        <v/>
      </c>
      <c r="K35" s="34" t="str">
        <f t="shared" si="7"/>
        <v/>
      </c>
      <c r="L35" s="34" t="str">
        <f t="shared" si="8"/>
        <v/>
      </c>
      <c r="M35" s="34" t="str">
        <f t="shared" si="9"/>
        <v/>
      </c>
      <c r="N35" s="38" t="str">
        <f>'jan-aug'!M35</f>
        <v/>
      </c>
      <c r="O35" s="38" t="str">
        <f t="shared" si="10"/>
        <v/>
      </c>
    </row>
    <row r="36" spans="1:15" s="31" customFormat="1" x14ac:dyDescent="0.2">
      <c r="A36" s="30">
        <v>1514</v>
      </c>
      <c r="B36" s="31" t="s">
        <v>429</v>
      </c>
      <c r="C36" s="33"/>
      <c r="D36" s="33"/>
      <c r="E36" s="34" t="str">
        <f t="shared" si="1"/>
        <v/>
      </c>
      <c r="F36" s="35" t="str">
        <f t="shared" si="2"/>
        <v/>
      </c>
      <c r="G36" s="34" t="str">
        <f t="shared" si="3"/>
        <v/>
      </c>
      <c r="H36" s="34" t="str">
        <f t="shared" si="4"/>
        <v/>
      </c>
      <c r="I36" s="34" t="str">
        <f t="shared" si="5"/>
        <v/>
      </c>
      <c r="J36" s="67" t="str">
        <f t="shared" si="6"/>
        <v/>
      </c>
      <c r="K36" s="34" t="str">
        <f t="shared" si="7"/>
        <v/>
      </c>
      <c r="L36" s="34" t="str">
        <f t="shared" si="8"/>
        <v/>
      </c>
      <c r="M36" s="34" t="str">
        <f t="shared" si="9"/>
        <v/>
      </c>
      <c r="N36" s="38" t="str">
        <f>'jan-aug'!M36</f>
        <v/>
      </c>
      <c r="O36" s="38" t="str">
        <f t="shared" si="10"/>
        <v/>
      </c>
    </row>
    <row r="37" spans="1:15" s="31" customFormat="1" x14ac:dyDescent="0.2">
      <c r="A37" s="30">
        <v>1515</v>
      </c>
      <c r="B37" s="31" t="s">
        <v>378</v>
      </c>
      <c r="C37" s="33"/>
      <c r="D37" s="33"/>
      <c r="E37" s="34" t="str">
        <f t="shared" si="1"/>
        <v/>
      </c>
      <c r="F37" s="35" t="str">
        <f t="shared" si="2"/>
        <v/>
      </c>
      <c r="G37" s="34" t="str">
        <f t="shared" si="3"/>
        <v/>
      </c>
      <c r="H37" s="34" t="str">
        <f t="shared" si="4"/>
        <v/>
      </c>
      <c r="I37" s="34" t="str">
        <f t="shared" si="5"/>
        <v/>
      </c>
      <c r="J37" s="67" t="str">
        <f t="shared" si="6"/>
        <v/>
      </c>
      <c r="K37" s="34" t="str">
        <f t="shared" si="7"/>
        <v/>
      </c>
      <c r="L37" s="34" t="str">
        <f t="shared" si="8"/>
        <v/>
      </c>
      <c r="M37" s="34" t="str">
        <f t="shared" si="9"/>
        <v/>
      </c>
      <c r="N37" s="38" t="str">
        <f>'jan-aug'!M37</f>
        <v/>
      </c>
      <c r="O37" s="38" t="str">
        <f t="shared" si="10"/>
        <v/>
      </c>
    </row>
    <row r="38" spans="1:15" s="31" customFormat="1" x14ac:dyDescent="0.2">
      <c r="A38" s="30">
        <v>1516</v>
      </c>
      <c r="B38" s="31" t="s">
        <v>257</v>
      </c>
      <c r="C38" s="33"/>
      <c r="D38" s="33"/>
      <c r="E38" s="34" t="str">
        <f t="shared" si="1"/>
        <v/>
      </c>
      <c r="F38" s="35" t="str">
        <f t="shared" si="2"/>
        <v/>
      </c>
      <c r="G38" s="34" t="str">
        <f t="shared" si="3"/>
        <v/>
      </c>
      <c r="H38" s="34" t="str">
        <f t="shared" si="4"/>
        <v/>
      </c>
      <c r="I38" s="34" t="str">
        <f t="shared" si="5"/>
        <v/>
      </c>
      <c r="J38" s="67" t="str">
        <f t="shared" si="6"/>
        <v/>
      </c>
      <c r="K38" s="34" t="str">
        <f t="shared" si="7"/>
        <v/>
      </c>
      <c r="L38" s="34" t="str">
        <f t="shared" si="8"/>
        <v/>
      </c>
      <c r="M38" s="34" t="str">
        <f t="shared" si="9"/>
        <v/>
      </c>
      <c r="N38" s="38" t="str">
        <f>'jan-aug'!M38</f>
        <v/>
      </c>
      <c r="O38" s="38" t="str">
        <f t="shared" si="10"/>
        <v/>
      </c>
    </row>
    <row r="39" spans="1:15" s="31" customFormat="1" x14ac:dyDescent="0.2">
      <c r="A39" s="30">
        <v>1517</v>
      </c>
      <c r="B39" s="31" t="s">
        <v>258</v>
      </c>
      <c r="C39" s="33"/>
      <c r="D39" s="33"/>
      <c r="E39" s="34" t="str">
        <f t="shared" si="1"/>
        <v/>
      </c>
      <c r="F39" s="35" t="str">
        <f t="shared" si="2"/>
        <v/>
      </c>
      <c r="G39" s="34" t="str">
        <f t="shared" si="3"/>
        <v/>
      </c>
      <c r="H39" s="34" t="str">
        <f t="shared" si="4"/>
        <v/>
      </c>
      <c r="I39" s="34" t="str">
        <f t="shared" si="5"/>
        <v/>
      </c>
      <c r="J39" s="67" t="str">
        <f t="shared" si="6"/>
        <v/>
      </c>
      <c r="K39" s="34" t="str">
        <f t="shared" si="7"/>
        <v/>
      </c>
      <c r="L39" s="34" t="str">
        <f t="shared" si="8"/>
        <v/>
      </c>
      <c r="M39" s="34" t="str">
        <f t="shared" si="9"/>
        <v/>
      </c>
      <c r="N39" s="38" t="str">
        <f>'jan-aug'!M39</f>
        <v/>
      </c>
      <c r="O39" s="38" t="str">
        <f t="shared" si="10"/>
        <v/>
      </c>
    </row>
    <row r="40" spans="1:15" s="31" customFormat="1" x14ac:dyDescent="0.2">
      <c r="A40" s="30">
        <v>1520</v>
      </c>
      <c r="B40" s="31" t="s">
        <v>260</v>
      </c>
      <c r="C40" s="33"/>
      <c r="D40" s="33"/>
      <c r="E40" s="34" t="str">
        <f t="shared" si="1"/>
        <v/>
      </c>
      <c r="F40" s="35" t="str">
        <f t="shared" si="2"/>
        <v/>
      </c>
      <c r="G40" s="34" t="str">
        <f t="shared" si="3"/>
        <v/>
      </c>
      <c r="H40" s="34" t="str">
        <f t="shared" si="4"/>
        <v/>
      </c>
      <c r="I40" s="34" t="str">
        <f t="shared" si="5"/>
        <v/>
      </c>
      <c r="J40" s="67" t="str">
        <f t="shared" si="6"/>
        <v/>
      </c>
      <c r="K40" s="34" t="str">
        <f t="shared" si="7"/>
        <v/>
      </c>
      <c r="L40" s="34" t="str">
        <f t="shared" si="8"/>
        <v/>
      </c>
      <c r="M40" s="34" t="str">
        <f t="shared" si="9"/>
        <v/>
      </c>
      <c r="N40" s="38" t="str">
        <f>'jan-aug'!M40</f>
        <v/>
      </c>
      <c r="O40" s="38" t="str">
        <f t="shared" si="10"/>
        <v/>
      </c>
    </row>
    <row r="41" spans="1:15" s="31" customFormat="1" x14ac:dyDescent="0.2">
      <c r="A41" s="30">
        <v>1525</v>
      </c>
      <c r="B41" s="31" t="s">
        <v>261</v>
      </c>
      <c r="C41" s="33"/>
      <c r="D41" s="33"/>
      <c r="E41" s="34" t="str">
        <f t="shared" si="1"/>
        <v/>
      </c>
      <c r="F41" s="35" t="str">
        <f t="shared" si="2"/>
        <v/>
      </c>
      <c r="G41" s="34" t="str">
        <f t="shared" si="3"/>
        <v/>
      </c>
      <c r="H41" s="34" t="str">
        <f t="shared" si="4"/>
        <v/>
      </c>
      <c r="I41" s="34" t="str">
        <f t="shared" si="5"/>
        <v/>
      </c>
      <c r="J41" s="67" t="str">
        <f t="shared" si="6"/>
        <v/>
      </c>
      <c r="K41" s="34" t="str">
        <f t="shared" si="7"/>
        <v/>
      </c>
      <c r="L41" s="34" t="str">
        <f t="shared" si="8"/>
        <v/>
      </c>
      <c r="M41" s="34" t="str">
        <f t="shared" si="9"/>
        <v/>
      </c>
      <c r="N41" s="38" t="str">
        <f>'jan-aug'!M41</f>
        <v/>
      </c>
      <c r="O41" s="38" t="str">
        <f t="shared" si="10"/>
        <v/>
      </c>
    </row>
    <row r="42" spans="1:15" s="31" customFormat="1" x14ac:dyDescent="0.2">
      <c r="A42" s="30">
        <v>1528</v>
      </c>
      <c r="B42" s="31" t="s">
        <v>262</v>
      </c>
      <c r="C42" s="33"/>
      <c r="D42" s="33"/>
      <c r="E42" s="34" t="str">
        <f t="shared" si="1"/>
        <v/>
      </c>
      <c r="F42" s="35" t="str">
        <f t="shared" si="2"/>
        <v/>
      </c>
      <c r="G42" s="34" t="str">
        <f t="shared" si="3"/>
        <v/>
      </c>
      <c r="H42" s="34" t="str">
        <f t="shared" si="4"/>
        <v/>
      </c>
      <c r="I42" s="34" t="str">
        <f t="shared" si="5"/>
        <v/>
      </c>
      <c r="J42" s="67" t="str">
        <f t="shared" si="6"/>
        <v/>
      </c>
      <c r="K42" s="34" t="str">
        <f t="shared" si="7"/>
        <v/>
      </c>
      <c r="L42" s="34" t="str">
        <f t="shared" si="8"/>
        <v/>
      </c>
      <c r="M42" s="34" t="str">
        <f t="shared" si="9"/>
        <v/>
      </c>
      <c r="N42" s="38" t="str">
        <f>'jan-aug'!M42</f>
        <v/>
      </c>
      <c r="O42" s="38" t="str">
        <f t="shared" si="10"/>
        <v/>
      </c>
    </row>
    <row r="43" spans="1:15" s="31" customFormat="1" x14ac:dyDescent="0.2">
      <c r="A43" s="30">
        <v>1531</v>
      </c>
      <c r="B43" s="31" t="s">
        <v>263</v>
      </c>
      <c r="C43" s="33"/>
      <c r="D43" s="33"/>
      <c r="E43" s="34" t="str">
        <f t="shared" si="1"/>
        <v/>
      </c>
      <c r="F43" s="35" t="str">
        <f t="shared" si="2"/>
        <v/>
      </c>
      <c r="G43" s="34" t="str">
        <f t="shared" si="3"/>
        <v/>
      </c>
      <c r="H43" s="34" t="str">
        <f t="shared" si="4"/>
        <v/>
      </c>
      <c r="I43" s="34" t="str">
        <f t="shared" si="5"/>
        <v/>
      </c>
      <c r="J43" s="67" t="str">
        <f t="shared" si="6"/>
        <v/>
      </c>
      <c r="K43" s="34" t="str">
        <f t="shared" si="7"/>
        <v/>
      </c>
      <c r="L43" s="34" t="str">
        <f t="shared" si="8"/>
        <v/>
      </c>
      <c r="M43" s="34" t="str">
        <f t="shared" si="9"/>
        <v/>
      </c>
      <c r="N43" s="38" t="str">
        <f>'jan-aug'!M43</f>
        <v/>
      </c>
      <c r="O43" s="38" t="str">
        <f t="shared" si="10"/>
        <v/>
      </c>
    </row>
    <row r="44" spans="1:15" s="31" customFormat="1" x14ac:dyDescent="0.2">
      <c r="A44" s="30">
        <v>1532</v>
      </c>
      <c r="B44" s="31" t="s">
        <v>264</v>
      </c>
      <c r="C44" s="33"/>
      <c r="D44" s="33"/>
      <c r="E44" s="34" t="str">
        <f t="shared" si="1"/>
        <v/>
      </c>
      <c r="F44" s="35" t="str">
        <f t="shared" si="2"/>
        <v/>
      </c>
      <c r="G44" s="34" t="str">
        <f t="shared" si="3"/>
        <v/>
      </c>
      <c r="H44" s="34" t="str">
        <f t="shared" si="4"/>
        <v/>
      </c>
      <c r="I44" s="34" t="str">
        <f t="shared" si="5"/>
        <v/>
      </c>
      <c r="J44" s="67" t="str">
        <f t="shared" si="6"/>
        <v/>
      </c>
      <c r="K44" s="34" t="str">
        <f t="shared" si="7"/>
        <v/>
      </c>
      <c r="L44" s="34" t="str">
        <f t="shared" si="8"/>
        <v/>
      </c>
      <c r="M44" s="34" t="str">
        <f t="shared" si="9"/>
        <v/>
      </c>
      <c r="N44" s="38" t="str">
        <f>'jan-aug'!M44</f>
        <v/>
      </c>
      <c r="O44" s="38" t="str">
        <f t="shared" si="10"/>
        <v/>
      </c>
    </row>
    <row r="45" spans="1:15" s="31" customFormat="1" x14ac:dyDescent="0.2">
      <c r="A45" s="30">
        <v>1535</v>
      </c>
      <c r="B45" s="31" t="s">
        <v>265</v>
      </c>
      <c r="C45" s="33"/>
      <c r="D45" s="33"/>
      <c r="E45" s="34" t="str">
        <f t="shared" si="1"/>
        <v/>
      </c>
      <c r="F45" s="35" t="str">
        <f t="shared" si="2"/>
        <v/>
      </c>
      <c r="G45" s="34" t="str">
        <f t="shared" si="3"/>
        <v/>
      </c>
      <c r="H45" s="34" t="str">
        <f t="shared" si="4"/>
        <v/>
      </c>
      <c r="I45" s="34" t="str">
        <f t="shared" si="5"/>
        <v/>
      </c>
      <c r="J45" s="67" t="str">
        <f t="shared" si="6"/>
        <v/>
      </c>
      <c r="K45" s="34" t="str">
        <f t="shared" si="7"/>
        <v/>
      </c>
      <c r="L45" s="34" t="str">
        <f t="shared" si="8"/>
        <v/>
      </c>
      <c r="M45" s="34" t="str">
        <f t="shared" si="9"/>
        <v/>
      </c>
      <c r="N45" s="38" t="str">
        <f>'jan-aug'!M45</f>
        <v/>
      </c>
      <c r="O45" s="38" t="str">
        <f t="shared" si="10"/>
        <v/>
      </c>
    </row>
    <row r="46" spans="1:15" s="31" customFormat="1" x14ac:dyDescent="0.2">
      <c r="A46" s="30">
        <v>1539</v>
      </c>
      <c r="B46" s="31" t="s">
        <v>266</v>
      </c>
      <c r="C46" s="33"/>
      <c r="D46" s="33"/>
      <c r="E46" s="34" t="str">
        <f t="shared" si="1"/>
        <v/>
      </c>
      <c r="F46" s="35" t="str">
        <f t="shared" si="2"/>
        <v/>
      </c>
      <c r="G46" s="34" t="str">
        <f t="shared" si="3"/>
        <v/>
      </c>
      <c r="H46" s="34" t="str">
        <f t="shared" si="4"/>
        <v/>
      </c>
      <c r="I46" s="34" t="str">
        <f t="shared" si="5"/>
        <v/>
      </c>
      <c r="J46" s="67" t="str">
        <f t="shared" si="6"/>
        <v/>
      </c>
      <c r="K46" s="34" t="str">
        <f t="shared" si="7"/>
        <v/>
      </c>
      <c r="L46" s="34" t="str">
        <f t="shared" si="8"/>
        <v/>
      </c>
      <c r="M46" s="34" t="str">
        <f t="shared" si="9"/>
        <v/>
      </c>
      <c r="N46" s="38" t="str">
        <f>'jan-aug'!M46</f>
        <v/>
      </c>
      <c r="O46" s="38" t="str">
        <f t="shared" si="10"/>
        <v/>
      </c>
    </row>
    <row r="47" spans="1:15" s="31" customFormat="1" x14ac:dyDescent="0.2">
      <c r="A47" s="30">
        <v>1547</v>
      </c>
      <c r="B47" s="31" t="s">
        <v>267</v>
      </c>
      <c r="C47" s="33"/>
      <c r="D47" s="33"/>
      <c r="E47" s="34" t="str">
        <f t="shared" si="1"/>
        <v/>
      </c>
      <c r="F47" s="35" t="str">
        <f t="shared" si="2"/>
        <v/>
      </c>
      <c r="G47" s="34" t="str">
        <f t="shared" si="3"/>
        <v/>
      </c>
      <c r="H47" s="34" t="str">
        <f t="shared" si="4"/>
        <v/>
      </c>
      <c r="I47" s="34" t="str">
        <f t="shared" si="5"/>
        <v/>
      </c>
      <c r="J47" s="67" t="str">
        <f t="shared" si="6"/>
        <v/>
      </c>
      <c r="K47" s="34" t="str">
        <f t="shared" si="7"/>
        <v/>
      </c>
      <c r="L47" s="34" t="str">
        <f t="shared" si="8"/>
        <v/>
      </c>
      <c r="M47" s="34" t="str">
        <f t="shared" si="9"/>
        <v/>
      </c>
      <c r="N47" s="38" t="str">
        <f>'jan-aug'!M47</f>
        <v/>
      </c>
      <c r="O47" s="38" t="str">
        <f t="shared" si="10"/>
        <v/>
      </c>
    </row>
    <row r="48" spans="1:15" s="31" customFormat="1" x14ac:dyDescent="0.2">
      <c r="A48" s="30">
        <v>1554</v>
      </c>
      <c r="B48" s="31" t="s">
        <v>268</v>
      </c>
      <c r="C48" s="33"/>
      <c r="D48" s="33"/>
      <c r="E48" s="34" t="str">
        <f t="shared" si="1"/>
        <v/>
      </c>
      <c r="F48" s="35" t="str">
        <f t="shared" si="2"/>
        <v/>
      </c>
      <c r="G48" s="34" t="str">
        <f t="shared" si="3"/>
        <v/>
      </c>
      <c r="H48" s="34" t="str">
        <f t="shared" si="4"/>
        <v/>
      </c>
      <c r="I48" s="34" t="str">
        <f t="shared" si="5"/>
        <v/>
      </c>
      <c r="J48" s="67" t="str">
        <f t="shared" si="6"/>
        <v/>
      </c>
      <c r="K48" s="34" t="str">
        <f t="shared" si="7"/>
        <v/>
      </c>
      <c r="L48" s="34" t="str">
        <f t="shared" si="8"/>
        <v/>
      </c>
      <c r="M48" s="34" t="str">
        <f t="shared" si="9"/>
        <v/>
      </c>
      <c r="N48" s="38" t="str">
        <f>'jan-aug'!M48</f>
        <v/>
      </c>
      <c r="O48" s="38" t="str">
        <f t="shared" si="10"/>
        <v/>
      </c>
    </row>
    <row r="49" spans="1:15" s="31" customFormat="1" x14ac:dyDescent="0.2">
      <c r="A49" s="30">
        <v>1557</v>
      </c>
      <c r="B49" s="31" t="s">
        <v>269</v>
      </c>
      <c r="C49" s="33"/>
      <c r="D49" s="33"/>
      <c r="E49" s="34" t="str">
        <f t="shared" si="1"/>
        <v/>
      </c>
      <c r="F49" s="35" t="str">
        <f t="shared" si="2"/>
        <v/>
      </c>
      <c r="G49" s="34" t="str">
        <f t="shared" si="3"/>
        <v/>
      </c>
      <c r="H49" s="34" t="str">
        <f t="shared" si="4"/>
        <v/>
      </c>
      <c r="I49" s="34" t="str">
        <f t="shared" si="5"/>
        <v/>
      </c>
      <c r="J49" s="67" t="str">
        <f t="shared" si="6"/>
        <v/>
      </c>
      <c r="K49" s="34" t="str">
        <f t="shared" si="7"/>
        <v/>
      </c>
      <c r="L49" s="34" t="str">
        <f t="shared" si="8"/>
        <v/>
      </c>
      <c r="M49" s="34" t="str">
        <f t="shared" si="9"/>
        <v/>
      </c>
      <c r="N49" s="38" t="str">
        <f>'jan-aug'!M49</f>
        <v/>
      </c>
      <c r="O49" s="38" t="str">
        <f t="shared" si="10"/>
        <v/>
      </c>
    </row>
    <row r="50" spans="1:15" s="31" customFormat="1" x14ac:dyDescent="0.2">
      <c r="A50" s="30">
        <v>1560</v>
      </c>
      <c r="B50" s="31" t="s">
        <v>270</v>
      </c>
      <c r="C50" s="33"/>
      <c r="D50" s="33"/>
      <c r="E50" s="34" t="str">
        <f t="shared" si="1"/>
        <v/>
      </c>
      <c r="F50" s="35" t="str">
        <f t="shared" si="2"/>
        <v/>
      </c>
      <c r="G50" s="34" t="str">
        <f t="shared" si="3"/>
        <v/>
      </c>
      <c r="H50" s="34" t="str">
        <f t="shared" si="4"/>
        <v/>
      </c>
      <c r="I50" s="34" t="str">
        <f t="shared" si="5"/>
        <v/>
      </c>
      <c r="J50" s="67" t="str">
        <f t="shared" si="6"/>
        <v/>
      </c>
      <c r="K50" s="34" t="str">
        <f t="shared" si="7"/>
        <v/>
      </c>
      <c r="L50" s="34" t="str">
        <f t="shared" si="8"/>
        <v/>
      </c>
      <c r="M50" s="34" t="str">
        <f t="shared" si="9"/>
        <v/>
      </c>
      <c r="N50" s="38" t="str">
        <f>'jan-aug'!M50</f>
        <v/>
      </c>
      <c r="O50" s="38" t="str">
        <f t="shared" si="10"/>
        <v/>
      </c>
    </row>
    <row r="51" spans="1:15" s="31" customFormat="1" x14ac:dyDescent="0.2">
      <c r="A51" s="30">
        <v>1563</v>
      </c>
      <c r="B51" s="31" t="s">
        <v>271</v>
      </c>
      <c r="C51" s="33"/>
      <c r="D51" s="33"/>
      <c r="E51" s="34" t="str">
        <f t="shared" si="1"/>
        <v/>
      </c>
      <c r="F51" s="35" t="str">
        <f t="shared" si="2"/>
        <v/>
      </c>
      <c r="G51" s="34" t="str">
        <f t="shared" si="3"/>
        <v/>
      </c>
      <c r="H51" s="34" t="str">
        <f t="shared" si="4"/>
        <v/>
      </c>
      <c r="I51" s="34" t="str">
        <f t="shared" si="5"/>
        <v/>
      </c>
      <c r="J51" s="67" t="str">
        <f t="shared" si="6"/>
        <v/>
      </c>
      <c r="K51" s="34" t="str">
        <f t="shared" si="7"/>
        <v/>
      </c>
      <c r="L51" s="34" t="str">
        <f t="shared" si="8"/>
        <v/>
      </c>
      <c r="M51" s="34" t="str">
        <f t="shared" si="9"/>
        <v/>
      </c>
      <c r="N51" s="38" t="str">
        <f>'jan-aug'!M51</f>
        <v/>
      </c>
      <c r="O51" s="38" t="str">
        <f t="shared" si="10"/>
        <v/>
      </c>
    </row>
    <row r="52" spans="1:15" s="31" customFormat="1" x14ac:dyDescent="0.2">
      <c r="A52" s="30">
        <v>1566</v>
      </c>
      <c r="B52" s="31" t="s">
        <v>272</v>
      </c>
      <c r="C52" s="33"/>
      <c r="D52" s="33"/>
      <c r="E52" s="34" t="str">
        <f t="shared" si="1"/>
        <v/>
      </c>
      <c r="F52" s="35" t="str">
        <f t="shared" si="2"/>
        <v/>
      </c>
      <c r="G52" s="34" t="str">
        <f t="shared" si="3"/>
        <v/>
      </c>
      <c r="H52" s="34" t="str">
        <f t="shared" si="4"/>
        <v/>
      </c>
      <c r="I52" s="34" t="str">
        <f t="shared" si="5"/>
        <v/>
      </c>
      <c r="J52" s="67" t="str">
        <f t="shared" si="6"/>
        <v/>
      </c>
      <c r="K52" s="34" t="str">
        <f t="shared" si="7"/>
        <v/>
      </c>
      <c r="L52" s="34" t="str">
        <f t="shared" si="8"/>
        <v/>
      </c>
      <c r="M52" s="34" t="str">
        <f t="shared" si="9"/>
        <v/>
      </c>
      <c r="N52" s="38" t="str">
        <f>'jan-aug'!M52</f>
        <v/>
      </c>
      <c r="O52" s="38" t="str">
        <f t="shared" si="10"/>
        <v/>
      </c>
    </row>
    <row r="53" spans="1:15" s="31" customFormat="1" x14ac:dyDescent="0.2">
      <c r="A53" s="30">
        <v>1573</v>
      </c>
      <c r="B53" s="31" t="s">
        <v>274</v>
      </c>
      <c r="C53" s="33"/>
      <c r="D53" s="33"/>
      <c r="E53" s="34" t="str">
        <f t="shared" si="1"/>
        <v/>
      </c>
      <c r="F53" s="35" t="str">
        <f t="shared" si="2"/>
        <v/>
      </c>
      <c r="G53" s="34" t="str">
        <f t="shared" si="3"/>
        <v/>
      </c>
      <c r="H53" s="34" t="str">
        <f t="shared" si="4"/>
        <v/>
      </c>
      <c r="I53" s="34" t="str">
        <f t="shared" si="5"/>
        <v/>
      </c>
      <c r="J53" s="67" t="str">
        <f t="shared" si="6"/>
        <v/>
      </c>
      <c r="K53" s="34" t="str">
        <f t="shared" si="7"/>
        <v/>
      </c>
      <c r="L53" s="34" t="str">
        <f t="shared" si="8"/>
        <v/>
      </c>
      <c r="M53" s="34" t="str">
        <f t="shared" si="9"/>
        <v/>
      </c>
      <c r="N53" s="38" t="str">
        <f>'jan-aug'!M53</f>
        <v/>
      </c>
      <c r="O53" s="38" t="str">
        <f t="shared" si="10"/>
        <v/>
      </c>
    </row>
    <row r="54" spans="1:15" s="31" customFormat="1" x14ac:dyDescent="0.2">
      <c r="A54" s="30">
        <v>1576</v>
      </c>
      <c r="B54" s="31" t="s">
        <v>275</v>
      </c>
      <c r="C54" s="33"/>
      <c r="D54" s="33"/>
      <c r="E54" s="34" t="str">
        <f t="shared" si="1"/>
        <v/>
      </c>
      <c r="F54" s="35" t="str">
        <f t="shared" si="2"/>
        <v/>
      </c>
      <c r="G54" s="34" t="str">
        <f t="shared" si="3"/>
        <v/>
      </c>
      <c r="H54" s="34" t="str">
        <f t="shared" si="4"/>
        <v/>
      </c>
      <c r="I54" s="34" t="str">
        <f t="shared" si="5"/>
        <v/>
      </c>
      <c r="J54" s="67" t="str">
        <f t="shared" si="6"/>
        <v/>
      </c>
      <c r="K54" s="34" t="str">
        <f t="shared" si="7"/>
        <v/>
      </c>
      <c r="L54" s="34" t="str">
        <f t="shared" si="8"/>
        <v/>
      </c>
      <c r="M54" s="34" t="str">
        <f t="shared" si="9"/>
        <v/>
      </c>
      <c r="N54" s="38" t="str">
        <f>'jan-aug'!M54</f>
        <v/>
      </c>
      <c r="O54" s="38" t="str">
        <f t="shared" si="10"/>
        <v/>
      </c>
    </row>
    <row r="55" spans="1:15" s="31" customFormat="1" x14ac:dyDescent="0.2">
      <c r="A55" s="30">
        <v>1577</v>
      </c>
      <c r="B55" s="31" t="s">
        <v>259</v>
      </c>
      <c r="C55" s="33"/>
      <c r="D55" s="33"/>
      <c r="E55" s="34" t="str">
        <f t="shared" si="1"/>
        <v/>
      </c>
      <c r="F55" s="35" t="str">
        <f t="shared" si="2"/>
        <v/>
      </c>
      <c r="G55" s="34" t="str">
        <f t="shared" si="3"/>
        <v/>
      </c>
      <c r="H55" s="34" t="str">
        <f t="shared" si="4"/>
        <v/>
      </c>
      <c r="I55" s="34" t="str">
        <f t="shared" si="5"/>
        <v/>
      </c>
      <c r="J55" s="67" t="str">
        <f t="shared" si="6"/>
        <v/>
      </c>
      <c r="K55" s="34" t="str">
        <f t="shared" si="7"/>
        <v/>
      </c>
      <c r="L55" s="34" t="str">
        <f t="shared" si="8"/>
        <v/>
      </c>
      <c r="M55" s="34" t="str">
        <f t="shared" si="9"/>
        <v/>
      </c>
      <c r="N55" s="38" t="str">
        <f>'jan-aug'!M55</f>
        <v/>
      </c>
      <c r="O55" s="38" t="str">
        <f t="shared" si="10"/>
        <v/>
      </c>
    </row>
    <row r="56" spans="1:15" s="31" customFormat="1" x14ac:dyDescent="0.2">
      <c r="A56" s="30">
        <v>1578</v>
      </c>
      <c r="B56" s="31" t="s">
        <v>379</v>
      </c>
      <c r="C56" s="33"/>
      <c r="D56" s="33"/>
      <c r="E56" s="34" t="str">
        <f t="shared" si="1"/>
        <v/>
      </c>
      <c r="F56" s="35" t="str">
        <f t="shared" si="2"/>
        <v/>
      </c>
      <c r="G56" s="34" t="str">
        <f t="shared" si="3"/>
        <v/>
      </c>
      <c r="H56" s="34" t="str">
        <f t="shared" si="4"/>
        <v/>
      </c>
      <c r="I56" s="34" t="str">
        <f t="shared" si="5"/>
        <v/>
      </c>
      <c r="J56" s="67" t="str">
        <f t="shared" si="6"/>
        <v/>
      </c>
      <c r="K56" s="34" t="str">
        <f t="shared" si="7"/>
        <v/>
      </c>
      <c r="L56" s="34" t="str">
        <f t="shared" si="8"/>
        <v/>
      </c>
      <c r="M56" s="34" t="str">
        <f t="shared" si="9"/>
        <v/>
      </c>
      <c r="N56" s="38" t="str">
        <f>'jan-aug'!M56</f>
        <v/>
      </c>
      <c r="O56" s="38" t="str">
        <f t="shared" si="10"/>
        <v/>
      </c>
    </row>
    <row r="57" spans="1:15" s="31" customFormat="1" x14ac:dyDescent="0.2">
      <c r="A57" s="30">
        <v>1579</v>
      </c>
      <c r="B57" s="31" t="s">
        <v>380</v>
      </c>
      <c r="C57" s="33"/>
      <c r="D57" s="33"/>
      <c r="E57" s="34" t="str">
        <f t="shared" si="1"/>
        <v/>
      </c>
      <c r="F57" s="35" t="str">
        <f t="shared" si="2"/>
        <v/>
      </c>
      <c r="G57" s="34" t="str">
        <f t="shared" si="3"/>
        <v/>
      </c>
      <c r="H57" s="34" t="str">
        <f t="shared" si="4"/>
        <v/>
      </c>
      <c r="I57" s="34" t="str">
        <f t="shared" si="5"/>
        <v/>
      </c>
      <c r="J57" s="67" t="str">
        <f t="shared" si="6"/>
        <v/>
      </c>
      <c r="K57" s="34" t="str">
        <f t="shared" si="7"/>
        <v/>
      </c>
      <c r="L57" s="34" t="str">
        <f t="shared" si="8"/>
        <v/>
      </c>
      <c r="M57" s="34" t="str">
        <f t="shared" si="9"/>
        <v/>
      </c>
      <c r="N57" s="38" t="str">
        <f>'jan-aug'!M57</f>
        <v/>
      </c>
      <c r="O57" s="38" t="str">
        <f t="shared" si="10"/>
        <v/>
      </c>
    </row>
    <row r="58" spans="1:15" s="31" customFormat="1" x14ac:dyDescent="0.2">
      <c r="A58" s="30">
        <v>1580</v>
      </c>
      <c r="B58" s="31" t="s">
        <v>431</v>
      </c>
      <c r="C58" s="33"/>
      <c r="D58" s="33"/>
      <c r="E58" s="34" t="str">
        <f t="shared" si="1"/>
        <v/>
      </c>
      <c r="F58" s="35" t="str">
        <f t="shared" si="2"/>
        <v/>
      </c>
      <c r="G58" s="34" t="str">
        <f t="shared" si="3"/>
        <v/>
      </c>
      <c r="H58" s="34" t="str">
        <f t="shared" si="4"/>
        <v/>
      </c>
      <c r="I58" s="34" t="str">
        <f t="shared" si="5"/>
        <v/>
      </c>
      <c r="J58" s="67" t="str">
        <f t="shared" si="6"/>
        <v/>
      </c>
      <c r="K58" s="34" t="str">
        <f t="shared" si="7"/>
        <v/>
      </c>
      <c r="L58" s="34" t="str">
        <f t="shared" si="8"/>
        <v/>
      </c>
      <c r="M58" s="34" t="str">
        <f t="shared" si="9"/>
        <v/>
      </c>
      <c r="N58" s="38" t="str">
        <f>'jan-aug'!M58</f>
        <v/>
      </c>
      <c r="O58" s="38" t="str">
        <f t="shared" si="10"/>
        <v/>
      </c>
    </row>
    <row r="59" spans="1:15" s="31" customFormat="1" x14ac:dyDescent="0.2">
      <c r="A59" s="30">
        <v>1804</v>
      </c>
      <c r="B59" s="31" t="s">
        <v>276</v>
      </c>
      <c r="C59" s="33"/>
      <c r="D59" s="33"/>
      <c r="E59" s="34" t="str">
        <f t="shared" si="1"/>
        <v/>
      </c>
      <c r="F59" s="35" t="str">
        <f t="shared" si="2"/>
        <v/>
      </c>
      <c r="G59" s="34" t="str">
        <f t="shared" si="3"/>
        <v/>
      </c>
      <c r="H59" s="34" t="str">
        <f t="shared" si="4"/>
        <v/>
      </c>
      <c r="I59" s="34" t="str">
        <f t="shared" si="5"/>
        <v/>
      </c>
      <c r="J59" s="67" t="str">
        <f t="shared" si="6"/>
        <v/>
      </c>
      <c r="K59" s="34" t="str">
        <f t="shared" si="7"/>
        <v/>
      </c>
      <c r="L59" s="34" t="str">
        <f t="shared" si="8"/>
        <v/>
      </c>
      <c r="M59" s="34" t="str">
        <f t="shared" si="9"/>
        <v/>
      </c>
      <c r="N59" s="38" t="str">
        <f>'jan-aug'!M59</f>
        <v/>
      </c>
      <c r="O59" s="38" t="str">
        <f t="shared" si="10"/>
        <v/>
      </c>
    </row>
    <row r="60" spans="1:15" s="31" customFormat="1" x14ac:dyDescent="0.2">
      <c r="A60" s="30">
        <v>1806</v>
      </c>
      <c r="B60" s="31" t="s">
        <v>277</v>
      </c>
      <c r="C60" s="33"/>
      <c r="D60" s="33"/>
      <c r="E60" s="34" t="str">
        <f t="shared" si="1"/>
        <v/>
      </c>
      <c r="F60" s="35" t="str">
        <f t="shared" si="2"/>
        <v/>
      </c>
      <c r="G60" s="34" t="str">
        <f t="shared" si="3"/>
        <v/>
      </c>
      <c r="H60" s="34" t="str">
        <f t="shared" si="4"/>
        <v/>
      </c>
      <c r="I60" s="34" t="str">
        <f t="shared" si="5"/>
        <v/>
      </c>
      <c r="J60" s="67" t="str">
        <f t="shared" si="6"/>
        <v/>
      </c>
      <c r="K60" s="34" t="str">
        <f t="shared" si="7"/>
        <v/>
      </c>
      <c r="L60" s="34" t="str">
        <f t="shared" si="8"/>
        <v/>
      </c>
      <c r="M60" s="34" t="str">
        <f t="shared" si="9"/>
        <v/>
      </c>
      <c r="N60" s="38" t="str">
        <f>'jan-aug'!M60</f>
        <v/>
      </c>
      <c r="O60" s="38" t="str">
        <f t="shared" si="10"/>
        <v/>
      </c>
    </row>
    <row r="61" spans="1:15" s="31" customFormat="1" x14ac:dyDescent="0.2">
      <c r="A61" s="30">
        <v>1811</v>
      </c>
      <c r="B61" s="31" t="s">
        <v>278</v>
      </c>
      <c r="C61" s="33"/>
      <c r="D61" s="33"/>
      <c r="E61" s="34" t="str">
        <f t="shared" si="1"/>
        <v/>
      </c>
      <c r="F61" s="35" t="str">
        <f t="shared" si="2"/>
        <v/>
      </c>
      <c r="G61" s="34" t="str">
        <f t="shared" si="3"/>
        <v/>
      </c>
      <c r="H61" s="34" t="str">
        <f t="shared" si="4"/>
        <v/>
      </c>
      <c r="I61" s="34" t="str">
        <f t="shared" si="5"/>
        <v/>
      </c>
      <c r="J61" s="67" t="str">
        <f t="shared" si="6"/>
        <v/>
      </c>
      <c r="K61" s="34" t="str">
        <f t="shared" si="7"/>
        <v/>
      </c>
      <c r="L61" s="34" t="str">
        <f t="shared" si="8"/>
        <v/>
      </c>
      <c r="M61" s="34" t="str">
        <f t="shared" si="9"/>
        <v/>
      </c>
      <c r="N61" s="38" t="str">
        <f>'jan-aug'!M61</f>
        <v/>
      </c>
      <c r="O61" s="38" t="str">
        <f t="shared" si="10"/>
        <v/>
      </c>
    </row>
    <row r="62" spans="1:15" s="31" customFormat="1" x14ac:dyDescent="0.2">
      <c r="A62" s="30">
        <v>1812</v>
      </c>
      <c r="B62" s="31" t="s">
        <v>279</v>
      </c>
      <c r="C62" s="33"/>
      <c r="D62" s="33"/>
      <c r="E62" s="34" t="str">
        <f t="shared" si="1"/>
        <v/>
      </c>
      <c r="F62" s="35" t="str">
        <f t="shared" si="2"/>
        <v/>
      </c>
      <c r="G62" s="34" t="str">
        <f t="shared" si="3"/>
        <v/>
      </c>
      <c r="H62" s="34" t="str">
        <f t="shared" si="4"/>
        <v/>
      </c>
      <c r="I62" s="34" t="str">
        <f t="shared" si="5"/>
        <v/>
      </c>
      <c r="J62" s="67" t="str">
        <f t="shared" si="6"/>
        <v/>
      </c>
      <c r="K62" s="34" t="str">
        <f t="shared" si="7"/>
        <v/>
      </c>
      <c r="L62" s="34" t="str">
        <f t="shared" si="8"/>
        <v/>
      </c>
      <c r="M62" s="34" t="str">
        <f t="shared" si="9"/>
        <v/>
      </c>
      <c r="N62" s="38" t="str">
        <f>'jan-aug'!M62</f>
        <v/>
      </c>
      <c r="O62" s="38" t="str">
        <f t="shared" si="10"/>
        <v/>
      </c>
    </row>
    <row r="63" spans="1:15" s="31" customFormat="1" x14ac:dyDescent="0.2">
      <c r="A63" s="30">
        <v>1813</v>
      </c>
      <c r="B63" s="31" t="s">
        <v>280</v>
      </c>
      <c r="C63" s="33"/>
      <c r="D63" s="33"/>
      <c r="E63" s="34" t="str">
        <f t="shared" si="1"/>
        <v/>
      </c>
      <c r="F63" s="35" t="str">
        <f t="shared" si="2"/>
        <v/>
      </c>
      <c r="G63" s="34" t="str">
        <f t="shared" si="3"/>
        <v/>
      </c>
      <c r="H63" s="34" t="str">
        <f t="shared" si="4"/>
        <v/>
      </c>
      <c r="I63" s="34" t="str">
        <f t="shared" si="5"/>
        <v/>
      </c>
      <c r="J63" s="67" t="str">
        <f t="shared" si="6"/>
        <v/>
      </c>
      <c r="K63" s="34" t="str">
        <f t="shared" si="7"/>
        <v/>
      </c>
      <c r="L63" s="34" t="str">
        <f t="shared" si="8"/>
        <v/>
      </c>
      <c r="M63" s="34" t="str">
        <f t="shared" si="9"/>
        <v/>
      </c>
      <c r="N63" s="38" t="str">
        <f>'jan-aug'!M63</f>
        <v/>
      </c>
      <c r="O63" s="38" t="str">
        <f t="shared" si="10"/>
        <v/>
      </c>
    </row>
    <row r="64" spans="1:15" s="31" customFormat="1" x14ac:dyDescent="0.2">
      <c r="A64" s="30">
        <v>1815</v>
      </c>
      <c r="B64" s="31" t="s">
        <v>281</v>
      </c>
      <c r="C64" s="33"/>
      <c r="D64" s="33"/>
      <c r="E64" s="34" t="str">
        <f t="shared" si="1"/>
        <v/>
      </c>
      <c r="F64" s="35" t="str">
        <f t="shared" si="2"/>
        <v/>
      </c>
      <c r="G64" s="34" t="str">
        <f t="shared" si="3"/>
        <v/>
      </c>
      <c r="H64" s="34" t="str">
        <f t="shared" si="4"/>
        <v/>
      </c>
      <c r="I64" s="34" t="str">
        <f t="shared" si="5"/>
        <v/>
      </c>
      <c r="J64" s="67" t="str">
        <f t="shared" si="6"/>
        <v/>
      </c>
      <c r="K64" s="34" t="str">
        <f t="shared" si="7"/>
        <v/>
      </c>
      <c r="L64" s="34" t="str">
        <f t="shared" si="8"/>
        <v/>
      </c>
      <c r="M64" s="34" t="str">
        <f t="shared" si="9"/>
        <v/>
      </c>
      <c r="N64" s="38" t="str">
        <f>'jan-aug'!M64</f>
        <v/>
      </c>
      <c r="O64" s="38" t="str">
        <f t="shared" si="10"/>
        <v/>
      </c>
    </row>
    <row r="65" spans="1:15" s="31" customFormat="1" x14ac:dyDescent="0.2">
      <c r="A65" s="30">
        <v>1816</v>
      </c>
      <c r="B65" s="31" t="s">
        <v>282</v>
      </c>
      <c r="C65" s="33"/>
      <c r="D65" s="33"/>
      <c r="E65" s="34" t="str">
        <f t="shared" si="1"/>
        <v/>
      </c>
      <c r="F65" s="35" t="str">
        <f t="shared" si="2"/>
        <v/>
      </c>
      <c r="G65" s="34" t="str">
        <f t="shared" si="3"/>
        <v/>
      </c>
      <c r="H65" s="34" t="str">
        <f t="shared" si="4"/>
        <v/>
      </c>
      <c r="I65" s="34" t="str">
        <f t="shared" si="5"/>
        <v/>
      </c>
      <c r="J65" s="67" t="str">
        <f t="shared" si="6"/>
        <v/>
      </c>
      <c r="K65" s="34" t="str">
        <f t="shared" si="7"/>
        <v/>
      </c>
      <c r="L65" s="34" t="str">
        <f t="shared" si="8"/>
        <v/>
      </c>
      <c r="M65" s="34" t="str">
        <f t="shared" si="9"/>
        <v/>
      </c>
      <c r="N65" s="38" t="str">
        <f>'jan-aug'!M65</f>
        <v/>
      </c>
      <c r="O65" s="38" t="str">
        <f t="shared" si="10"/>
        <v/>
      </c>
    </row>
    <row r="66" spans="1:15" s="31" customFormat="1" x14ac:dyDescent="0.2">
      <c r="A66" s="30">
        <v>1818</v>
      </c>
      <c r="B66" s="31" t="s">
        <v>381</v>
      </c>
      <c r="C66" s="33"/>
      <c r="D66" s="33"/>
      <c r="E66" s="34" t="str">
        <f t="shared" si="1"/>
        <v/>
      </c>
      <c r="F66" s="35" t="str">
        <f t="shared" si="2"/>
        <v/>
      </c>
      <c r="G66" s="34" t="str">
        <f t="shared" si="3"/>
        <v/>
      </c>
      <c r="H66" s="34" t="str">
        <f t="shared" si="4"/>
        <v/>
      </c>
      <c r="I66" s="34" t="str">
        <f t="shared" si="5"/>
        <v/>
      </c>
      <c r="J66" s="67" t="str">
        <f t="shared" si="6"/>
        <v/>
      </c>
      <c r="K66" s="34" t="str">
        <f t="shared" si="7"/>
        <v/>
      </c>
      <c r="L66" s="34" t="str">
        <f t="shared" si="8"/>
        <v/>
      </c>
      <c r="M66" s="34" t="str">
        <f t="shared" si="9"/>
        <v/>
      </c>
      <c r="N66" s="38" t="str">
        <f>'jan-aug'!M66</f>
        <v/>
      </c>
      <c r="O66" s="38" t="str">
        <f t="shared" si="10"/>
        <v/>
      </c>
    </row>
    <row r="67" spans="1:15" s="31" customFormat="1" x14ac:dyDescent="0.2">
      <c r="A67" s="30">
        <v>1820</v>
      </c>
      <c r="B67" s="31" t="s">
        <v>283</v>
      </c>
      <c r="C67" s="33"/>
      <c r="D67" s="33"/>
      <c r="E67" s="34" t="str">
        <f t="shared" si="1"/>
        <v/>
      </c>
      <c r="F67" s="35" t="str">
        <f t="shared" si="2"/>
        <v/>
      </c>
      <c r="G67" s="34" t="str">
        <f t="shared" si="3"/>
        <v/>
      </c>
      <c r="H67" s="34" t="str">
        <f t="shared" si="4"/>
        <v/>
      </c>
      <c r="I67" s="34" t="str">
        <f t="shared" si="5"/>
        <v/>
      </c>
      <c r="J67" s="67" t="str">
        <f t="shared" si="6"/>
        <v/>
      </c>
      <c r="K67" s="34" t="str">
        <f t="shared" si="7"/>
        <v/>
      </c>
      <c r="L67" s="34" t="str">
        <f t="shared" si="8"/>
        <v/>
      </c>
      <c r="M67" s="34" t="str">
        <f t="shared" si="9"/>
        <v/>
      </c>
      <c r="N67" s="38" t="str">
        <f>'jan-aug'!M67</f>
        <v/>
      </c>
      <c r="O67" s="38" t="str">
        <f t="shared" si="10"/>
        <v/>
      </c>
    </row>
    <row r="68" spans="1:15" s="31" customFormat="1" x14ac:dyDescent="0.2">
      <c r="A68" s="30">
        <v>1822</v>
      </c>
      <c r="B68" s="31" t="s">
        <v>284</v>
      </c>
      <c r="C68" s="33"/>
      <c r="D68" s="33"/>
      <c r="E68" s="34" t="str">
        <f t="shared" si="1"/>
        <v/>
      </c>
      <c r="F68" s="35" t="str">
        <f t="shared" si="2"/>
        <v/>
      </c>
      <c r="G68" s="34" t="str">
        <f t="shared" si="3"/>
        <v/>
      </c>
      <c r="H68" s="34" t="str">
        <f t="shared" si="4"/>
        <v/>
      </c>
      <c r="I68" s="34" t="str">
        <f t="shared" si="5"/>
        <v/>
      </c>
      <c r="J68" s="67" t="str">
        <f t="shared" si="6"/>
        <v/>
      </c>
      <c r="K68" s="34" t="str">
        <f t="shared" si="7"/>
        <v/>
      </c>
      <c r="L68" s="34" t="str">
        <f t="shared" si="8"/>
        <v/>
      </c>
      <c r="M68" s="34" t="str">
        <f t="shared" si="9"/>
        <v/>
      </c>
      <c r="N68" s="38" t="str">
        <f>'jan-aug'!M68</f>
        <v/>
      </c>
      <c r="O68" s="38" t="str">
        <f t="shared" si="10"/>
        <v/>
      </c>
    </row>
    <row r="69" spans="1:15" s="31" customFormat="1" x14ac:dyDescent="0.2">
      <c r="A69" s="30">
        <v>1824</v>
      </c>
      <c r="B69" s="31" t="s">
        <v>285</v>
      </c>
      <c r="C69" s="33"/>
      <c r="D69" s="33"/>
      <c r="E69" s="34" t="str">
        <f t="shared" si="1"/>
        <v/>
      </c>
      <c r="F69" s="35" t="str">
        <f t="shared" si="2"/>
        <v/>
      </c>
      <c r="G69" s="34" t="str">
        <f t="shared" si="3"/>
        <v/>
      </c>
      <c r="H69" s="34" t="str">
        <f t="shared" si="4"/>
        <v/>
      </c>
      <c r="I69" s="34" t="str">
        <f t="shared" si="5"/>
        <v/>
      </c>
      <c r="J69" s="67" t="str">
        <f t="shared" si="6"/>
        <v/>
      </c>
      <c r="K69" s="34" t="str">
        <f t="shared" si="7"/>
        <v/>
      </c>
      <c r="L69" s="34" t="str">
        <f t="shared" si="8"/>
        <v/>
      </c>
      <c r="M69" s="34" t="str">
        <f t="shared" si="9"/>
        <v/>
      </c>
      <c r="N69" s="38" t="str">
        <f>'jan-aug'!M69</f>
        <v/>
      </c>
      <c r="O69" s="38" t="str">
        <f t="shared" si="10"/>
        <v/>
      </c>
    </row>
    <row r="70" spans="1:15" s="31" customFormat="1" x14ac:dyDescent="0.2">
      <c r="A70" s="30">
        <v>1825</v>
      </c>
      <c r="B70" s="31" t="s">
        <v>286</v>
      </c>
      <c r="C70" s="33"/>
      <c r="D70" s="33"/>
      <c r="E70" s="34" t="str">
        <f t="shared" si="1"/>
        <v/>
      </c>
      <c r="F70" s="35" t="str">
        <f t="shared" si="2"/>
        <v/>
      </c>
      <c r="G70" s="34" t="str">
        <f t="shared" si="3"/>
        <v/>
      </c>
      <c r="H70" s="34" t="str">
        <f t="shared" si="4"/>
        <v/>
      </c>
      <c r="I70" s="34" t="str">
        <f t="shared" si="5"/>
        <v/>
      </c>
      <c r="J70" s="67" t="str">
        <f t="shared" si="6"/>
        <v/>
      </c>
      <c r="K70" s="34" t="str">
        <f t="shared" si="7"/>
        <v/>
      </c>
      <c r="L70" s="34" t="str">
        <f t="shared" si="8"/>
        <v/>
      </c>
      <c r="M70" s="34" t="str">
        <f t="shared" si="9"/>
        <v/>
      </c>
      <c r="N70" s="38" t="str">
        <f>'jan-aug'!M70</f>
        <v/>
      </c>
      <c r="O70" s="38" t="str">
        <f t="shared" si="10"/>
        <v/>
      </c>
    </row>
    <row r="71" spans="1:15" s="31" customFormat="1" x14ac:dyDescent="0.2">
      <c r="A71" s="30">
        <v>1826</v>
      </c>
      <c r="B71" s="31" t="s">
        <v>421</v>
      </c>
      <c r="C71" s="33"/>
      <c r="D71" s="33"/>
      <c r="E71" s="34" t="str">
        <f t="shared" si="1"/>
        <v/>
      </c>
      <c r="F71" s="35" t="str">
        <f t="shared" si="2"/>
        <v/>
      </c>
      <c r="G71" s="34" t="str">
        <f t="shared" si="3"/>
        <v/>
      </c>
      <c r="H71" s="34" t="str">
        <f t="shared" si="4"/>
        <v/>
      </c>
      <c r="I71" s="34" t="str">
        <f t="shared" si="5"/>
        <v/>
      </c>
      <c r="J71" s="67" t="str">
        <f t="shared" si="6"/>
        <v/>
      </c>
      <c r="K71" s="34" t="str">
        <f t="shared" si="7"/>
        <v/>
      </c>
      <c r="L71" s="34" t="str">
        <f t="shared" si="8"/>
        <v/>
      </c>
      <c r="M71" s="34" t="str">
        <f t="shared" si="9"/>
        <v/>
      </c>
      <c r="N71" s="38" t="str">
        <f>'jan-aug'!M71</f>
        <v/>
      </c>
      <c r="O71" s="38" t="str">
        <f t="shared" si="10"/>
        <v/>
      </c>
    </row>
    <row r="72" spans="1:15" s="31" customFormat="1" x14ac:dyDescent="0.2">
      <c r="A72" s="30">
        <v>1827</v>
      </c>
      <c r="B72" s="31" t="s">
        <v>287</v>
      </c>
      <c r="C72" s="33"/>
      <c r="D72" s="33"/>
      <c r="E72" s="34" t="str">
        <f t="shared" si="1"/>
        <v/>
      </c>
      <c r="F72" s="35" t="str">
        <f t="shared" si="2"/>
        <v/>
      </c>
      <c r="G72" s="34" t="str">
        <f t="shared" si="3"/>
        <v/>
      </c>
      <c r="H72" s="34" t="str">
        <f t="shared" si="4"/>
        <v/>
      </c>
      <c r="I72" s="34" t="str">
        <f t="shared" si="5"/>
        <v/>
      </c>
      <c r="J72" s="67" t="str">
        <f t="shared" si="6"/>
        <v/>
      </c>
      <c r="K72" s="34" t="str">
        <f t="shared" si="7"/>
        <v/>
      </c>
      <c r="L72" s="34" t="str">
        <f t="shared" si="8"/>
        <v/>
      </c>
      <c r="M72" s="34" t="str">
        <f t="shared" si="9"/>
        <v/>
      </c>
      <c r="N72" s="38" t="str">
        <f>'jan-aug'!M72</f>
        <v/>
      </c>
      <c r="O72" s="38" t="str">
        <f t="shared" si="10"/>
        <v/>
      </c>
    </row>
    <row r="73" spans="1:15" s="31" customFormat="1" x14ac:dyDescent="0.2">
      <c r="A73" s="30">
        <v>1828</v>
      </c>
      <c r="B73" s="31" t="s">
        <v>288</v>
      </c>
      <c r="C73" s="33"/>
      <c r="D73" s="33"/>
      <c r="E73" s="34" t="str">
        <f t="shared" ref="E73:E136" si="11">IF(ISNUMBER(C73),(C73)/D73,"")</f>
        <v/>
      </c>
      <c r="F73" s="35" t="str">
        <f t="shared" ref="F73:F136" si="12">IF(ISNUMBER(C73),E73/E$366,"")</f>
        <v/>
      </c>
      <c r="G73" s="34" t="str">
        <f t="shared" ref="G73:G136" si="13">IF(ISNUMBER(D73),(E$366-E73)*0.6,"")</f>
        <v/>
      </c>
      <c r="H73" s="34" t="str">
        <f t="shared" ref="H73:H136" si="14">IF(ISNUMBER(D73),(IF(E73&gt;=E$366*0.9,0,IF(E73&lt;0.9*E$366,(E$366*0.9-E73)*0.35))),"")</f>
        <v/>
      </c>
      <c r="I73" s="34" t="str">
        <f t="shared" ref="I73:I136" si="15">IF(ISNUMBER(C73),G73+H73,"")</f>
        <v/>
      </c>
      <c r="J73" s="67" t="str">
        <f t="shared" ref="J73:J136" si="16">IF(ISNUMBER(D73),I$368,"")</f>
        <v/>
      </c>
      <c r="K73" s="34" t="str">
        <f t="shared" ref="K73:K136" si="17">IF(ISNUMBER(I73),I73+J73,"")</f>
        <v/>
      </c>
      <c r="L73" s="34" t="str">
        <f t="shared" ref="L73:L136" si="18">IF(ISNUMBER(I73),(I73*D73),"")</f>
        <v/>
      </c>
      <c r="M73" s="34" t="str">
        <f t="shared" ref="M73:M136" si="19">IF(ISNUMBER(K73),(K73*D73),"")</f>
        <v/>
      </c>
      <c r="N73" s="38" t="str">
        <f>'jan-aug'!M73</f>
        <v/>
      </c>
      <c r="O73" s="38" t="str">
        <f t="shared" ref="O73:O136" si="20">IF(ISNUMBER(M73),(M73-N73),"")</f>
        <v/>
      </c>
    </row>
    <row r="74" spans="1:15" s="31" customFormat="1" x14ac:dyDescent="0.2">
      <c r="A74" s="30">
        <v>1832</v>
      </c>
      <c r="B74" s="31" t="s">
        <v>289</v>
      </c>
      <c r="C74" s="33"/>
      <c r="D74" s="33"/>
      <c r="E74" s="34" t="str">
        <f t="shared" si="11"/>
        <v/>
      </c>
      <c r="F74" s="35" t="str">
        <f t="shared" si="12"/>
        <v/>
      </c>
      <c r="G74" s="34" t="str">
        <f t="shared" si="13"/>
        <v/>
      </c>
      <c r="H74" s="34" t="str">
        <f t="shared" si="14"/>
        <v/>
      </c>
      <c r="I74" s="34" t="str">
        <f t="shared" si="15"/>
        <v/>
      </c>
      <c r="J74" s="67" t="str">
        <f t="shared" si="16"/>
        <v/>
      </c>
      <c r="K74" s="34" t="str">
        <f t="shared" si="17"/>
        <v/>
      </c>
      <c r="L74" s="34" t="str">
        <f t="shared" si="18"/>
        <v/>
      </c>
      <c r="M74" s="34" t="str">
        <f t="shared" si="19"/>
        <v/>
      </c>
      <c r="N74" s="38" t="str">
        <f>'jan-aug'!M74</f>
        <v/>
      </c>
      <c r="O74" s="38" t="str">
        <f t="shared" si="20"/>
        <v/>
      </c>
    </row>
    <row r="75" spans="1:15" s="31" customFormat="1" x14ac:dyDescent="0.2">
      <c r="A75" s="30">
        <v>1833</v>
      </c>
      <c r="B75" s="31" t="s">
        <v>290</v>
      </c>
      <c r="C75" s="33"/>
      <c r="D75" s="33"/>
      <c r="E75" s="34" t="str">
        <f t="shared" si="11"/>
        <v/>
      </c>
      <c r="F75" s="35" t="str">
        <f t="shared" si="12"/>
        <v/>
      </c>
      <c r="G75" s="34" t="str">
        <f t="shared" si="13"/>
        <v/>
      </c>
      <c r="H75" s="34" t="str">
        <f t="shared" si="14"/>
        <v/>
      </c>
      <c r="I75" s="34" t="str">
        <f t="shared" si="15"/>
        <v/>
      </c>
      <c r="J75" s="67" t="str">
        <f t="shared" si="16"/>
        <v/>
      </c>
      <c r="K75" s="34" t="str">
        <f t="shared" si="17"/>
        <v/>
      </c>
      <c r="L75" s="34" t="str">
        <f t="shared" si="18"/>
        <v/>
      </c>
      <c r="M75" s="34" t="str">
        <f t="shared" si="19"/>
        <v/>
      </c>
      <c r="N75" s="38" t="str">
        <f>'jan-aug'!M75</f>
        <v/>
      </c>
      <c r="O75" s="38" t="str">
        <f t="shared" si="20"/>
        <v/>
      </c>
    </row>
    <row r="76" spans="1:15" s="31" customFormat="1" x14ac:dyDescent="0.2">
      <c r="A76" s="30">
        <v>1834</v>
      </c>
      <c r="B76" s="31" t="s">
        <v>291</v>
      </c>
      <c r="C76" s="33"/>
      <c r="D76" s="33"/>
      <c r="E76" s="34" t="str">
        <f t="shared" si="11"/>
        <v/>
      </c>
      <c r="F76" s="35" t="str">
        <f t="shared" si="12"/>
        <v/>
      </c>
      <c r="G76" s="34" t="str">
        <f t="shared" si="13"/>
        <v/>
      </c>
      <c r="H76" s="34" t="str">
        <f t="shared" si="14"/>
        <v/>
      </c>
      <c r="I76" s="34" t="str">
        <f t="shared" si="15"/>
        <v/>
      </c>
      <c r="J76" s="67" t="str">
        <f t="shared" si="16"/>
        <v/>
      </c>
      <c r="K76" s="34" t="str">
        <f t="shared" si="17"/>
        <v/>
      </c>
      <c r="L76" s="34" t="str">
        <f t="shared" si="18"/>
        <v/>
      </c>
      <c r="M76" s="34" t="str">
        <f t="shared" si="19"/>
        <v/>
      </c>
      <c r="N76" s="38" t="str">
        <f>'jan-aug'!M76</f>
        <v/>
      </c>
      <c r="O76" s="38" t="str">
        <f t="shared" si="20"/>
        <v/>
      </c>
    </row>
    <row r="77" spans="1:15" s="31" customFormat="1" x14ac:dyDescent="0.2">
      <c r="A77" s="30">
        <v>1835</v>
      </c>
      <c r="B77" s="31" t="s">
        <v>292</v>
      </c>
      <c r="C77" s="33"/>
      <c r="D77" s="33"/>
      <c r="E77" s="34" t="str">
        <f t="shared" si="11"/>
        <v/>
      </c>
      <c r="F77" s="35" t="str">
        <f t="shared" si="12"/>
        <v/>
      </c>
      <c r="G77" s="34" t="str">
        <f t="shared" si="13"/>
        <v/>
      </c>
      <c r="H77" s="34" t="str">
        <f t="shared" si="14"/>
        <v/>
      </c>
      <c r="I77" s="34" t="str">
        <f t="shared" si="15"/>
        <v/>
      </c>
      <c r="J77" s="67" t="str">
        <f t="shared" si="16"/>
        <v/>
      </c>
      <c r="K77" s="34" t="str">
        <f t="shared" si="17"/>
        <v/>
      </c>
      <c r="L77" s="34" t="str">
        <f t="shared" si="18"/>
        <v/>
      </c>
      <c r="M77" s="34" t="str">
        <f t="shared" si="19"/>
        <v/>
      </c>
      <c r="N77" s="38" t="str">
        <f>'jan-aug'!M77</f>
        <v/>
      </c>
      <c r="O77" s="38" t="str">
        <f t="shared" si="20"/>
        <v/>
      </c>
    </row>
    <row r="78" spans="1:15" s="31" customFormat="1" x14ac:dyDescent="0.2">
      <c r="A78" s="30">
        <v>1836</v>
      </c>
      <c r="B78" s="31" t="s">
        <v>293</v>
      </c>
      <c r="C78" s="33"/>
      <c r="D78" s="33"/>
      <c r="E78" s="34" t="str">
        <f t="shared" si="11"/>
        <v/>
      </c>
      <c r="F78" s="35" t="str">
        <f t="shared" si="12"/>
        <v/>
      </c>
      <c r="G78" s="34" t="str">
        <f t="shared" si="13"/>
        <v/>
      </c>
      <c r="H78" s="34" t="str">
        <f t="shared" si="14"/>
        <v/>
      </c>
      <c r="I78" s="34" t="str">
        <f t="shared" si="15"/>
        <v/>
      </c>
      <c r="J78" s="67" t="str">
        <f t="shared" si="16"/>
        <v/>
      </c>
      <c r="K78" s="34" t="str">
        <f t="shared" si="17"/>
        <v/>
      </c>
      <c r="L78" s="34" t="str">
        <f t="shared" si="18"/>
        <v/>
      </c>
      <c r="M78" s="34" t="str">
        <f t="shared" si="19"/>
        <v/>
      </c>
      <c r="N78" s="38" t="str">
        <f>'jan-aug'!M78</f>
        <v/>
      </c>
      <c r="O78" s="38" t="str">
        <f t="shared" si="20"/>
        <v/>
      </c>
    </row>
    <row r="79" spans="1:15" s="31" customFormat="1" x14ac:dyDescent="0.2">
      <c r="A79" s="30">
        <v>1837</v>
      </c>
      <c r="B79" s="31" t="s">
        <v>294</v>
      </c>
      <c r="C79" s="33"/>
      <c r="D79" s="33"/>
      <c r="E79" s="34" t="str">
        <f t="shared" si="11"/>
        <v/>
      </c>
      <c r="F79" s="35" t="str">
        <f t="shared" si="12"/>
        <v/>
      </c>
      <c r="G79" s="34" t="str">
        <f t="shared" si="13"/>
        <v/>
      </c>
      <c r="H79" s="34" t="str">
        <f t="shared" si="14"/>
        <v/>
      </c>
      <c r="I79" s="34" t="str">
        <f t="shared" si="15"/>
        <v/>
      </c>
      <c r="J79" s="67" t="str">
        <f t="shared" si="16"/>
        <v/>
      </c>
      <c r="K79" s="34" t="str">
        <f t="shared" si="17"/>
        <v/>
      </c>
      <c r="L79" s="34" t="str">
        <f t="shared" si="18"/>
        <v/>
      </c>
      <c r="M79" s="34" t="str">
        <f t="shared" si="19"/>
        <v/>
      </c>
      <c r="N79" s="38" t="str">
        <f>'jan-aug'!M79</f>
        <v/>
      </c>
      <c r="O79" s="38" t="str">
        <f t="shared" si="20"/>
        <v/>
      </c>
    </row>
    <row r="80" spans="1:15" s="31" customFormat="1" x14ac:dyDescent="0.2">
      <c r="A80" s="30">
        <v>1838</v>
      </c>
      <c r="B80" s="31" t="s">
        <v>295</v>
      </c>
      <c r="C80" s="33"/>
      <c r="D80" s="33"/>
      <c r="E80" s="34" t="str">
        <f t="shared" si="11"/>
        <v/>
      </c>
      <c r="F80" s="35" t="str">
        <f t="shared" si="12"/>
        <v/>
      </c>
      <c r="G80" s="34" t="str">
        <f t="shared" si="13"/>
        <v/>
      </c>
      <c r="H80" s="34" t="str">
        <f t="shared" si="14"/>
        <v/>
      </c>
      <c r="I80" s="34" t="str">
        <f t="shared" si="15"/>
        <v/>
      </c>
      <c r="J80" s="67" t="str">
        <f t="shared" si="16"/>
        <v/>
      </c>
      <c r="K80" s="34" t="str">
        <f t="shared" si="17"/>
        <v/>
      </c>
      <c r="L80" s="34" t="str">
        <f t="shared" si="18"/>
        <v/>
      </c>
      <c r="M80" s="34" t="str">
        <f t="shared" si="19"/>
        <v/>
      </c>
      <c r="N80" s="38" t="str">
        <f>'jan-aug'!M80</f>
        <v/>
      </c>
      <c r="O80" s="38" t="str">
        <f t="shared" si="20"/>
        <v/>
      </c>
    </row>
    <row r="81" spans="1:15" s="31" customFormat="1" x14ac:dyDescent="0.2">
      <c r="A81" s="30">
        <v>1839</v>
      </c>
      <c r="B81" s="31" t="s">
        <v>296</v>
      </c>
      <c r="C81" s="33"/>
      <c r="D81" s="33"/>
      <c r="E81" s="34" t="str">
        <f t="shared" si="11"/>
        <v/>
      </c>
      <c r="F81" s="35" t="str">
        <f t="shared" si="12"/>
        <v/>
      </c>
      <c r="G81" s="34" t="str">
        <f t="shared" si="13"/>
        <v/>
      </c>
      <c r="H81" s="34" t="str">
        <f t="shared" si="14"/>
        <v/>
      </c>
      <c r="I81" s="34" t="str">
        <f t="shared" si="15"/>
        <v/>
      </c>
      <c r="J81" s="67" t="str">
        <f t="shared" si="16"/>
        <v/>
      </c>
      <c r="K81" s="34" t="str">
        <f t="shared" si="17"/>
        <v/>
      </c>
      <c r="L81" s="34" t="str">
        <f t="shared" si="18"/>
        <v/>
      </c>
      <c r="M81" s="34" t="str">
        <f t="shared" si="19"/>
        <v/>
      </c>
      <c r="N81" s="38" t="str">
        <f>'jan-aug'!M81</f>
        <v/>
      </c>
      <c r="O81" s="38" t="str">
        <f t="shared" si="20"/>
        <v/>
      </c>
    </row>
    <row r="82" spans="1:15" s="31" customFormat="1" x14ac:dyDescent="0.2">
      <c r="A82" s="30">
        <v>1840</v>
      </c>
      <c r="B82" s="31" t="s">
        <v>297</v>
      </c>
      <c r="C82" s="33"/>
      <c r="D82" s="33"/>
      <c r="E82" s="34" t="str">
        <f t="shared" si="11"/>
        <v/>
      </c>
      <c r="F82" s="35" t="str">
        <f t="shared" si="12"/>
        <v/>
      </c>
      <c r="G82" s="34" t="str">
        <f t="shared" si="13"/>
        <v/>
      </c>
      <c r="H82" s="34" t="str">
        <f t="shared" si="14"/>
        <v/>
      </c>
      <c r="I82" s="34" t="str">
        <f t="shared" si="15"/>
        <v/>
      </c>
      <c r="J82" s="67" t="str">
        <f t="shared" si="16"/>
        <v/>
      </c>
      <c r="K82" s="34" t="str">
        <f t="shared" si="17"/>
        <v/>
      </c>
      <c r="L82" s="34" t="str">
        <f t="shared" si="18"/>
        <v/>
      </c>
      <c r="M82" s="34" t="str">
        <f t="shared" si="19"/>
        <v/>
      </c>
      <c r="N82" s="38" t="str">
        <f>'jan-aug'!M82</f>
        <v/>
      </c>
      <c r="O82" s="38" t="str">
        <f t="shared" si="20"/>
        <v/>
      </c>
    </row>
    <row r="83" spans="1:15" s="31" customFormat="1" x14ac:dyDescent="0.2">
      <c r="A83" s="30">
        <v>1841</v>
      </c>
      <c r="B83" s="31" t="s">
        <v>422</v>
      </c>
      <c r="C83" s="33"/>
      <c r="D83" s="33"/>
      <c r="E83" s="34" t="str">
        <f t="shared" si="11"/>
        <v/>
      </c>
      <c r="F83" s="35" t="str">
        <f t="shared" si="12"/>
        <v/>
      </c>
      <c r="G83" s="34" t="str">
        <f t="shared" si="13"/>
        <v/>
      </c>
      <c r="H83" s="34" t="str">
        <f t="shared" si="14"/>
        <v/>
      </c>
      <c r="I83" s="34" t="str">
        <f t="shared" si="15"/>
        <v/>
      </c>
      <c r="J83" s="67" t="str">
        <f t="shared" si="16"/>
        <v/>
      </c>
      <c r="K83" s="34" t="str">
        <f t="shared" si="17"/>
        <v/>
      </c>
      <c r="L83" s="34" t="str">
        <f t="shared" si="18"/>
        <v/>
      </c>
      <c r="M83" s="34" t="str">
        <f t="shared" si="19"/>
        <v/>
      </c>
      <c r="N83" s="38" t="str">
        <f>'jan-aug'!M83</f>
        <v/>
      </c>
      <c r="O83" s="38" t="str">
        <f t="shared" si="20"/>
        <v/>
      </c>
    </row>
    <row r="84" spans="1:15" s="31" customFormat="1" x14ac:dyDescent="0.2">
      <c r="A84" s="30">
        <v>1845</v>
      </c>
      <c r="B84" s="31" t="s">
        <v>298</v>
      </c>
      <c r="C84" s="33"/>
      <c r="D84" s="33"/>
      <c r="E84" s="34" t="str">
        <f t="shared" si="11"/>
        <v/>
      </c>
      <c r="F84" s="35" t="str">
        <f t="shared" si="12"/>
        <v/>
      </c>
      <c r="G84" s="34" t="str">
        <f t="shared" si="13"/>
        <v/>
      </c>
      <c r="H84" s="34" t="str">
        <f t="shared" si="14"/>
        <v/>
      </c>
      <c r="I84" s="34" t="str">
        <f t="shared" si="15"/>
        <v/>
      </c>
      <c r="J84" s="67" t="str">
        <f t="shared" si="16"/>
        <v/>
      </c>
      <c r="K84" s="34" t="str">
        <f t="shared" si="17"/>
        <v/>
      </c>
      <c r="L84" s="34" t="str">
        <f t="shared" si="18"/>
        <v/>
      </c>
      <c r="M84" s="34" t="str">
        <f t="shared" si="19"/>
        <v/>
      </c>
      <c r="N84" s="38" t="str">
        <f>'jan-aug'!M84</f>
        <v/>
      </c>
      <c r="O84" s="38" t="str">
        <f t="shared" si="20"/>
        <v/>
      </c>
    </row>
    <row r="85" spans="1:15" s="31" customFormat="1" x14ac:dyDescent="0.2">
      <c r="A85" s="30">
        <v>1848</v>
      </c>
      <c r="B85" s="31" t="s">
        <v>299</v>
      </c>
      <c r="C85" s="33"/>
      <c r="D85" s="33"/>
      <c r="E85" s="34" t="str">
        <f t="shared" si="11"/>
        <v/>
      </c>
      <c r="F85" s="35" t="str">
        <f t="shared" si="12"/>
        <v/>
      </c>
      <c r="G85" s="34" t="str">
        <f t="shared" si="13"/>
        <v/>
      </c>
      <c r="H85" s="34" t="str">
        <f t="shared" si="14"/>
        <v/>
      </c>
      <c r="I85" s="34" t="str">
        <f t="shared" si="15"/>
        <v/>
      </c>
      <c r="J85" s="67" t="str">
        <f t="shared" si="16"/>
        <v/>
      </c>
      <c r="K85" s="34" t="str">
        <f t="shared" si="17"/>
        <v/>
      </c>
      <c r="L85" s="34" t="str">
        <f t="shared" si="18"/>
        <v/>
      </c>
      <c r="M85" s="34" t="str">
        <f t="shared" si="19"/>
        <v/>
      </c>
      <c r="N85" s="38" t="str">
        <f>'jan-aug'!M85</f>
        <v/>
      </c>
      <c r="O85" s="38" t="str">
        <f t="shared" si="20"/>
        <v/>
      </c>
    </row>
    <row r="86" spans="1:15" s="31" customFormat="1" x14ac:dyDescent="0.2">
      <c r="A86" s="30">
        <v>1851</v>
      </c>
      <c r="B86" s="31" t="s">
        <v>300</v>
      </c>
      <c r="C86" s="33"/>
      <c r="D86" s="33"/>
      <c r="E86" s="34" t="str">
        <f t="shared" si="11"/>
        <v/>
      </c>
      <c r="F86" s="35" t="str">
        <f t="shared" si="12"/>
        <v/>
      </c>
      <c r="G86" s="34" t="str">
        <f t="shared" si="13"/>
        <v/>
      </c>
      <c r="H86" s="34" t="str">
        <f t="shared" si="14"/>
        <v/>
      </c>
      <c r="I86" s="34" t="str">
        <f t="shared" si="15"/>
        <v/>
      </c>
      <c r="J86" s="67" t="str">
        <f t="shared" si="16"/>
        <v/>
      </c>
      <c r="K86" s="34" t="str">
        <f t="shared" si="17"/>
        <v/>
      </c>
      <c r="L86" s="34" t="str">
        <f t="shared" si="18"/>
        <v/>
      </c>
      <c r="M86" s="34" t="str">
        <f t="shared" si="19"/>
        <v/>
      </c>
      <c r="N86" s="38" t="str">
        <f>'jan-aug'!M86</f>
        <v/>
      </c>
      <c r="O86" s="38" t="str">
        <f t="shared" si="20"/>
        <v/>
      </c>
    </row>
    <row r="87" spans="1:15" s="31" customFormat="1" x14ac:dyDescent="0.2">
      <c r="A87" s="30">
        <v>1853</v>
      </c>
      <c r="B87" s="31" t="s">
        <v>423</v>
      </c>
      <c r="C87" s="33"/>
      <c r="D87" s="33"/>
      <c r="E87" s="34" t="str">
        <f t="shared" si="11"/>
        <v/>
      </c>
      <c r="F87" s="35" t="str">
        <f t="shared" si="12"/>
        <v/>
      </c>
      <c r="G87" s="34" t="str">
        <f t="shared" si="13"/>
        <v/>
      </c>
      <c r="H87" s="34" t="str">
        <f t="shared" si="14"/>
        <v/>
      </c>
      <c r="I87" s="34" t="str">
        <f t="shared" si="15"/>
        <v/>
      </c>
      <c r="J87" s="67" t="str">
        <f t="shared" si="16"/>
        <v/>
      </c>
      <c r="K87" s="34" t="str">
        <f t="shared" si="17"/>
        <v/>
      </c>
      <c r="L87" s="34" t="str">
        <f t="shared" si="18"/>
        <v/>
      </c>
      <c r="M87" s="34" t="str">
        <f t="shared" si="19"/>
        <v/>
      </c>
      <c r="N87" s="38" t="str">
        <f>'jan-aug'!M87</f>
        <v/>
      </c>
      <c r="O87" s="38" t="str">
        <f t="shared" si="20"/>
        <v/>
      </c>
    </row>
    <row r="88" spans="1:15" s="31" customFormat="1" x14ac:dyDescent="0.2">
      <c r="A88" s="30">
        <v>1856</v>
      </c>
      <c r="B88" s="31" t="s">
        <v>302</v>
      </c>
      <c r="C88" s="33"/>
      <c r="D88" s="33"/>
      <c r="E88" s="34" t="str">
        <f t="shared" si="11"/>
        <v/>
      </c>
      <c r="F88" s="35" t="str">
        <f t="shared" si="12"/>
        <v/>
      </c>
      <c r="G88" s="34" t="str">
        <f t="shared" si="13"/>
        <v/>
      </c>
      <c r="H88" s="34" t="str">
        <f t="shared" si="14"/>
        <v/>
      </c>
      <c r="I88" s="34" t="str">
        <f t="shared" si="15"/>
        <v/>
      </c>
      <c r="J88" s="67" t="str">
        <f t="shared" si="16"/>
        <v/>
      </c>
      <c r="K88" s="34" t="str">
        <f t="shared" si="17"/>
        <v/>
      </c>
      <c r="L88" s="34" t="str">
        <f t="shared" si="18"/>
        <v/>
      </c>
      <c r="M88" s="34" t="str">
        <f t="shared" si="19"/>
        <v/>
      </c>
      <c r="N88" s="38" t="str">
        <f>'jan-aug'!M88</f>
        <v/>
      </c>
      <c r="O88" s="38" t="str">
        <f t="shared" si="20"/>
        <v/>
      </c>
    </row>
    <row r="89" spans="1:15" s="31" customFormat="1" x14ac:dyDescent="0.2">
      <c r="A89" s="30">
        <v>1857</v>
      </c>
      <c r="B89" s="31" t="s">
        <v>303</v>
      </c>
      <c r="C89" s="33"/>
      <c r="D89" s="33"/>
      <c r="E89" s="34" t="str">
        <f t="shared" si="11"/>
        <v/>
      </c>
      <c r="F89" s="35" t="str">
        <f t="shared" si="12"/>
        <v/>
      </c>
      <c r="G89" s="34" t="str">
        <f t="shared" si="13"/>
        <v/>
      </c>
      <c r="H89" s="34" t="str">
        <f t="shared" si="14"/>
        <v/>
      </c>
      <c r="I89" s="34" t="str">
        <f t="shared" si="15"/>
        <v/>
      </c>
      <c r="J89" s="67" t="str">
        <f t="shared" si="16"/>
        <v/>
      </c>
      <c r="K89" s="34" t="str">
        <f t="shared" si="17"/>
        <v/>
      </c>
      <c r="L89" s="34" t="str">
        <f t="shared" si="18"/>
        <v/>
      </c>
      <c r="M89" s="34" t="str">
        <f t="shared" si="19"/>
        <v/>
      </c>
      <c r="N89" s="38" t="str">
        <f>'jan-aug'!M89</f>
        <v/>
      </c>
      <c r="O89" s="38" t="str">
        <f t="shared" si="20"/>
        <v/>
      </c>
    </row>
    <row r="90" spans="1:15" s="31" customFormat="1" x14ac:dyDescent="0.2">
      <c r="A90" s="30">
        <v>1859</v>
      </c>
      <c r="B90" s="31" t="s">
        <v>304</v>
      </c>
      <c r="C90" s="33"/>
      <c r="D90" s="33"/>
      <c r="E90" s="34" t="str">
        <f t="shared" si="11"/>
        <v/>
      </c>
      <c r="F90" s="35" t="str">
        <f t="shared" si="12"/>
        <v/>
      </c>
      <c r="G90" s="34" t="str">
        <f t="shared" si="13"/>
        <v/>
      </c>
      <c r="H90" s="34" t="str">
        <f t="shared" si="14"/>
        <v/>
      </c>
      <c r="I90" s="34" t="str">
        <f t="shared" si="15"/>
        <v/>
      </c>
      <c r="J90" s="67" t="str">
        <f t="shared" si="16"/>
        <v/>
      </c>
      <c r="K90" s="34" t="str">
        <f t="shared" si="17"/>
        <v/>
      </c>
      <c r="L90" s="34" t="str">
        <f t="shared" si="18"/>
        <v/>
      </c>
      <c r="M90" s="34" t="str">
        <f t="shared" si="19"/>
        <v/>
      </c>
      <c r="N90" s="38" t="str">
        <f>'jan-aug'!M90</f>
        <v/>
      </c>
      <c r="O90" s="38" t="str">
        <f t="shared" si="20"/>
        <v/>
      </c>
    </row>
    <row r="91" spans="1:15" s="31" customFormat="1" x14ac:dyDescent="0.2">
      <c r="A91" s="30">
        <v>1860</v>
      </c>
      <c r="B91" s="31" t="s">
        <v>305</v>
      </c>
      <c r="C91" s="33"/>
      <c r="D91" s="33"/>
      <c r="E91" s="34" t="str">
        <f t="shared" si="11"/>
        <v/>
      </c>
      <c r="F91" s="35" t="str">
        <f t="shared" si="12"/>
        <v/>
      </c>
      <c r="G91" s="34" t="str">
        <f t="shared" si="13"/>
        <v/>
      </c>
      <c r="H91" s="34" t="str">
        <f t="shared" si="14"/>
        <v/>
      </c>
      <c r="I91" s="34" t="str">
        <f t="shared" si="15"/>
        <v/>
      </c>
      <c r="J91" s="67" t="str">
        <f t="shared" si="16"/>
        <v/>
      </c>
      <c r="K91" s="34" t="str">
        <f t="shared" si="17"/>
        <v/>
      </c>
      <c r="L91" s="34" t="str">
        <f t="shared" si="18"/>
        <v/>
      </c>
      <c r="M91" s="34" t="str">
        <f t="shared" si="19"/>
        <v/>
      </c>
      <c r="N91" s="38" t="str">
        <f>'jan-aug'!M91</f>
        <v/>
      </c>
      <c r="O91" s="38" t="str">
        <f t="shared" si="20"/>
        <v/>
      </c>
    </row>
    <row r="92" spans="1:15" s="31" customFormat="1" x14ac:dyDescent="0.2">
      <c r="A92" s="30">
        <v>1865</v>
      </c>
      <c r="B92" s="31" t="s">
        <v>306</v>
      </c>
      <c r="C92" s="33"/>
      <c r="D92" s="33"/>
      <c r="E92" s="34" t="str">
        <f t="shared" si="11"/>
        <v/>
      </c>
      <c r="F92" s="35" t="str">
        <f t="shared" si="12"/>
        <v/>
      </c>
      <c r="G92" s="34" t="str">
        <f t="shared" si="13"/>
        <v/>
      </c>
      <c r="H92" s="34" t="str">
        <f t="shared" si="14"/>
        <v/>
      </c>
      <c r="I92" s="34" t="str">
        <f t="shared" si="15"/>
        <v/>
      </c>
      <c r="J92" s="67" t="str">
        <f t="shared" si="16"/>
        <v/>
      </c>
      <c r="K92" s="34" t="str">
        <f t="shared" si="17"/>
        <v/>
      </c>
      <c r="L92" s="34" t="str">
        <f t="shared" si="18"/>
        <v/>
      </c>
      <c r="M92" s="34" t="str">
        <f t="shared" si="19"/>
        <v/>
      </c>
      <c r="N92" s="38" t="str">
        <f>'jan-aug'!M92</f>
        <v/>
      </c>
      <c r="O92" s="38" t="str">
        <f t="shared" si="20"/>
        <v/>
      </c>
    </row>
    <row r="93" spans="1:15" s="31" customFormat="1" x14ac:dyDescent="0.2">
      <c r="A93" s="30">
        <v>1866</v>
      </c>
      <c r="B93" s="31" t="s">
        <v>307</v>
      </c>
      <c r="C93" s="33"/>
      <c r="D93" s="33"/>
      <c r="E93" s="34" t="str">
        <f t="shared" si="11"/>
        <v/>
      </c>
      <c r="F93" s="35" t="str">
        <f t="shared" si="12"/>
        <v/>
      </c>
      <c r="G93" s="34" t="str">
        <f t="shared" si="13"/>
        <v/>
      </c>
      <c r="H93" s="34" t="str">
        <f t="shared" si="14"/>
        <v/>
      </c>
      <c r="I93" s="34" t="str">
        <f t="shared" si="15"/>
        <v/>
      </c>
      <c r="J93" s="67" t="str">
        <f t="shared" si="16"/>
        <v/>
      </c>
      <c r="K93" s="34" t="str">
        <f t="shared" si="17"/>
        <v/>
      </c>
      <c r="L93" s="34" t="str">
        <f t="shared" si="18"/>
        <v/>
      </c>
      <c r="M93" s="34" t="str">
        <f t="shared" si="19"/>
        <v/>
      </c>
      <c r="N93" s="38" t="str">
        <f>'jan-aug'!M93</f>
        <v/>
      </c>
      <c r="O93" s="38" t="str">
        <f t="shared" si="20"/>
        <v/>
      </c>
    </row>
    <row r="94" spans="1:15" s="31" customFormat="1" x14ac:dyDescent="0.2">
      <c r="A94" s="30">
        <v>1867</v>
      </c>
      <c r="B94" s="31" t="s">
        <v>430</v>
      </c>
      <c r="C94" s="33"/>
      <c r="D94" s="33"/>
      <c r="E94" s="34" t="str">
        <f t="shared" si="11"/>
        <v/>
      </c>
      <c r="F94" s="35" t="str">
        <f t="shared" si="12"/>
        <v/>
      </c>
      <c r="G94" s="34" t="str">
        <f t="shared" si="13"/>
        <v/>
      </c>
      <c r="H94" s="34" t="str">
        <f t="shared" si="14"/>
        <v/>
      </c>
      <c r="I94" s="34" t="str">
        <f t="shared" si="15"/>
        <v/>
      </c>
      <c r="J94" s="67" t="str">
        <f t="shared" si="16"/>
        <v/>
      </c>
      <c r="K94" s="34" t="str">
        <f t="shared" si="17"/>
        <v/>
      </c>
      <c r="L94" s="34" t="str">
        <f t="shared" si="18"/>
        <v/>
      </c>
      <c r="M94" s="34" t="str">
        <f t="shared" si="19"/>
        <v/>
      </c>
      <c r="N94" s="38" t="str">
        <f>'jan-aug'!M94</f>
        <v/>
      </c>
      <c r="O94" s="38" t="str">
        <f t="shared" si="20"/>
        <v/>
      </c>
    </row>
    <row r="95" spans="1:15" s="31" customFormat="1" x14ac:dyDescent="0.2">
      <c r="A95" s="30">
        <v>1868</v>
      </c>
      <c r="B95" s="31" t="s">
        <v>308</v>
      </c>
      <c r="C95" s="33"/>
      <c r="D95" s="33"/>
      <c r="E95" s="34" t="str">
        <f t="shared" si="11"/>
        <v/>
      </c>
      <c r="F95" s="35" t="str">
        <f t="shared" si="12"/>
        <v/>
      </c>
      <c r="G95" s="34" t="str">
        <f t="shared" si="13"/>
        <v/>
      </c>
      <c r="H95" s="34" t="str">
        <f t="shared" si="14"/>
        <v/>
      </c>
      <c r="I95" s="34" t="str">
        <f t="shared" si="15"/>
        <v/>
      </c>
      <c r="J95" s="67" t="str">
        <f t="shared" si="16"/>
        <v/>
      </c>
      <c r="K95" s="34" t="str">
        <f t="shared" si="17"/>
        <v/>
      </c>
      <c r="L95" s="34" t="str">
        <f t="shared" si="18"/>
        <v/>
      </c>
      <c r="M95" s="34" t="str">
        <f t="shared" si="19"/>
        <v/>
      </c>
      <c r="N95" s="38" t="str">
        <f>'jan-aug'!M95</f>
        <v/>
      </c>
      <c r="O95" s="38" t="str">
        <f t="shared" si="20"/>
        <v/>
      </c>
    </row>
    <row r="96" spans="1:15" s="31" customFormat="1" x14ac:dyDescent="0.2">
      <c r="A96" s="30">
        <v>1870</v>
      </c>
      <c r="B96" s="31" t="s">
        <v>424</v>
      </c>
      <c r="C96" s="33"/>
      <c r="D96" s="33"/>
      <c r="E96" s="34" t="str">
        <f t="shared" si="11"/>
        <v/>
      </c>
      <c r="F96" s="35" t="str">
        <f t="shared" si="12"/>
        <v/>
      </c>
      <c r="G96" s="34" t="str">
        <f t="shared" si="13"/>
        <v/>
      </c>
      <c r="H96" s="34" t="str">
        <f t="shared" si="14"/>
        <v/>
      </c>
      <c r="I96" s="34" t="str">
        <f t="shared" si="15"/>
        <v/>
      </c>
      <c r="J96" s="67" t="str">
        <f t="shared" si="16"/>
        <v/>
      </c>
      <c r="K96" s="34" t="str">
        <f t="shared" si="17"/>
        <v/>
      </c>
      <c r="L96" s="34" t="str">
        <f t="shared" si="18"/>
        <v/>
      </c>
      <c r="M96" s="34" t="str">
        <f t="shared" si="19"/>
        <v/>
      </c>
      <c r="N96" s="38" t="str">
        <f>'jan-aug'!M96</f>
        <v/>
      </c>
      <c r="O96" s="38" t="str">
        <f t="shared" si="20"/>
        <v/>
      </c>
    </row>
    <row r="97" spans="1:15" s="31" customFormat="1" x14ac:dyDescent="0.2">
      <c r="A97" s="30">
        <v>1871</v>
      </c>
      <c r="B97" s="31" t="s">
        <v>309</v>
      </c>
      <c r="C97" s="33"/>
      <c r="D97" s="33"/>
      <c r="E97" s="34" t="str">
        <f t="shared" si="11"/>
        <v/>
      </c>
      <c r="F97" s="35" t="str">
        <f t="shared" si="12"/>
        <v/>
      </c>
      <c r="G97" s="34" t="str">
        <f t="shared" si="13"/>
        <v/>
      </c>
      <c r="H97" s="34" t="str">
        <f t="shared" si="14"/>
        <v/>
      </c>
      <c r="I97" s="34" t="str">
        <f t="shared" si="15"/>
        <v/>
      </c>
      <c r="J97" s="67" t="str">
        <f t="shared" si="16"/>
        <v/>
      </c>
      <c r="K97" s="34" t="str">
        <f t="shared" si="17"/>
        <v/>
      </c>
      <c r="L97" s="34" t="str">
        <f t="shared" si="18"/>
        <v/>
      </c>
      <c r="M97" s="34" t="str">
        <f t="shared" si="19"/>
        <v/>
      </c>
      <c r="N97" s="38" t="str">
        <f>'jan-aug'!M97</f>
        <v/>
      </c>
      <c r="O97" s="38" t="str">
        <f t="shared" si="20"/>
        <v/>
      </c>
    </row>
    <row r="98" spans="1:15" s="31" customFormat="1" x14ac:dyDescent="0.2">
      <c r="A98" s="30">
        <v>1874</v>
      </c>
      <c r="B98" s="31" t="s">
        <v>310</v>
      </c>
      <c r="C98" s="33"/>
      <c r="D98" s="33"/>
      <c r="E98" s="34" t="str">
        <f t="shared" si="11"/>
        <v/>
      </c>
      <c r="F98" s="35" t="str">
        <f t="shared" si="12"/>
        <v/>
      </c>
      <c r="G98" s="34" t="str">
        <f t="shared" si="13"/>
        <v/>
      </c>
      <c r="H98" s="34" t="str">
        <f t="shared" si="14"/>
        <v/>
      </c>
      <c r="I98" s="34" t="str">
        <f t="shared" si="15"/>
        <v/>
      </c>
      <c r="J98" s="67" t="str">
        <f t="shared" si="16"/>
        <v/>
      </c>
      <c r="K98" s="34" t="str">
        <f t="shared" si="17"/>
        <v/>
      </c>
      <c r="L98" s="34" t="str">
        <f t="shared" si="18"/>
        <v/>
      </c>
      <c r="M98" s="34" t="str">
        <f t="shared" si="19"/>
        <v/>
      </c>
      <c r="N98" s="38" t="str">
        <f>'jan-aug'!M98</f>
        <v/>
      </c>
      <c r="O98" s="38" t="str">
        <f t="shared" si="20"/>
        <v/>
      </c>
    </row>
    <row r="99" spans="1:15" s="31" customFormat="1" x14ac:dyDescent="0.2">
      <c r="A99" s="30">
        <v>1875</v>
      </c>
      <c r="B99" s="31" t="s">
        <v>371</v>
      </c>
      <c r="C99" s="33"/>
      <c r="D99" s="33"/>
      <c r="E99" s="34" t="str">
        <f t="shared" si="11"/>
        <v/>
      </c>
      <c r="F99" s="35" t="str">
        <f t="shared" si="12"/>
        <v/>
      </c>
      <c r="G99" s="34" t="str">
        <f t="shared" si="13"/>
        <v/>
      </c>
      <c r="H99" s="34" t="str">
        <f t="shared" si="14"/>
        <v/>
      </c>
      <c r="I99" s="34" t="str">
        <f t="shared" si="15"/>
        <v/>
      </c>
      <c r="J99" s="67" t="str">
        <f t="shared" si="16"/>
        <v/>
      </c>
      <c r="K99" s="34" t="str">
        <f t="shared" si="17"/>
        <v/>
      </c>
      <c r="L99" s="34" t="str">
        <f t="shared" si="18"/>
        <v/>
      </c>
      <c r="M99" s="34" t="str">
        <f t="shared" si="19"/>
        <v/>
      </c>
      <c r="N99" s="38" t="str">
        <f>'jan-aug'!M99</f>
        <v/>
      </c>
      <c r="O99" s="38" t="str">
        <f t="shared" si="20"/>
        <v/>
      </c>
    </row>
    <row r="100" spans="1:15" s="31" customFormat="1" x14ac:dyDescent="0.2">
      <c r="A100" s="30">
        <v>3101</v>
      </c>
      <c r="B100" s="31" t="s">
        <v>54</v>
      </c>
      <c r="C100" s="33"/>
      <c r="D100" s="33"/>
      <c r="E100" s="34" t="str">
        <f t="shared" si="11"/>
        <v/>
      </c>
      <c r="F100" s="35" t="str">
        <f t="shared" si="12"/>
        <v/>
      </c>
      <c r="G100" s="34" t="str">
        <f t="shared" si="13"/>
        <v/>
      </c>
      <c r="H100" s="34" t="str">
        <f t="shared" si="14"/>
        <v/>
      </c>
      <c r="I100" s="34" t="str">
        <f t="shared" si="15"/>
        <v/>
      </c>
      <c r="J100" s="67" t="str">
        <f t="shared" si="16"/>
        <v/>
      </c>
      <c r="K100" s="34" t="str">
        <f t="shared" si="17"/>
        <v/>
      </c>
      <c r="L100" s="34" t="str">
        <f t="shared" si="18"/>
        <v/>
      </c>
      <c r="M100" s="34" t="str">
        <f t="shared" si="19"/>
        <v/>
      </c>
      <c r="N100" s="38" t="str">
        <f>'jan-aug'!M100</f>
        <v/>
      </c>
      <c r="O100" s="38" t="str">
        <f t="shared" si="20"/>
        <v/>
      </c>
    </row>
    <row r="101" spans="1:15" s="31" customFormat="1" x14ac:dyDescent="0.2">
      <c r="A101" s="30">
        <v>3103</v>
      </c>
      <c r="B101" s="31" t="s">
        <v>55</v>
      </c>
      <c r="C101" s="33"/>
      <c r="D101" s="33"/>
      <c r="E101" s="34" t="str">
        <f t="shared" si="11"/>
        <v/>
      </c>
      <c r="F101" s="35" t="str">
        <f t="shared" si="12"/>
        <v/>
      </c>
      <c r="G101" s="34" t="str">
        <f t="shared" si="13"/>
        <v/>
      </c>
      <c r="H101" s="34" t="str">
        <f t="shared" si="14"/>
        <v/>
      </c>
      <c r="I101" s="34" t="str">
        <f t="shared" si="15"/>
        <v/>
      </c>
      <c r="J101" s="67" t="str">
        <f t="shared" si="16"/>
        <v/>
      </c>
      <c r="K101" s="34" t="str">
        <f t="shared" si="17"/>
        <v/>
      </c>
      <c r="L101" s="34" t="str">
        <f t="shared" si="18"/>
        <v/>
      </c>
      <c r="M101" s="34" t="str">
        <f t="shared" si="19"/>
        <v/>
      </c>
      <c r="N101" s="38" t="str">
        <f>'jan-aug'!M101</f>
        <v/>
      </c>
      <c r="O101" s="38" t="str">
        <f t="shared" si="20"/>
        <v/>
      </c>
    </row>
    <row r="102" spans="1:15" s="31" customFormat="1" x14ac:dyDescent="0.2">
      <c r="A102" s="30">
        <v>3105</v>
      </c>
      <c r="B102" s="31" t="s">
        <v>56</v>
      </c>
      <c r="C102" s="33"/>
      <c r="D102" s="33"/>
      <c r="E102" s="34" t="str">
        <f t="shared" si="11"/>
        <v/>
      </c>
      <c r="F102" s="35" t="str">
        <f t="shared" si="12"/>
        <v/>
      </c>
      <c r="G102" s="34" t="str">
        <f t="shared" si="13"/>
        <v/>
      </c>
      <c r="H102" s="34" t="str">
        <f t="shared" si="14"/>
        <v/>
      </c>
      <c r="I102" s="34" t="str">
        <f t="shared" si="15"/>
        <v/>
      </c>
      <c r="J102" s="67" t="str">
        <f t="shared" si="16"/>
        <v/>
      </c>
      <c r="K102" s="34" t="str">
        <f t="shared" si="17"/>
        <v/>
      </c>
      <c r="L102" s="34" t="str">
        <f t="shared" si="18"/>
        <v/>
      </c>
      <c r="M102" s="34" t="str">
        <f t="shared" si="19"/>
        <v/>
      </c>
      <c r="N102" s="38" t="str">
        <f>'jan-aug'!M102</f>
        <v/>
      </c>
      <c r="O102" s="38" t="str">
        <f t="shared" si="20"/>
        <v/>
      </c>
    </row>
    <row r="103" spans="1:15" s="31" customFormat="1" x14ac:dyDescent="0.2">
      <c r="A103" s="30">
        <v>3107</v>
      </c>
      <c r="B103" s="31" t="s">
        <v>57</v>
      </c>
      <c r="C103" s="33"/>
      <c r="D103" s="33"/>
      <c r="E103" s="34" t="str">
        <f t="shared" si="11"/>
        <v/>
      </c>
      <c r="F103" s="35" t="str">
        <f t="shared" si="12"/>
        <v/>
      </c>
      <c r="G103" s="34" t="str">
        <f t="shared" si="13"/>
        <v/>
      </c>
      <c r="H103" s="34" t="str">
        <f t="shared" si="14"/>
        <v/>
      </c>
      <c r="I103" s="34" t="str">
        <f t="shared" si="15"/>
        <v/>
      </c>
      <c r="J103" s="67" t="str">
        <f t="shared" si="16"/>
        <v/>
      </c>
      <c r="K103" s="34" t="str">
        <f t="shared" si="17"/>
        <v/>
      </c>
      <c r="L103" s="34" t="str">
        <f t="shared" si="18"/>
        <v/>
      </c>
      <c r="M103" s="34" t="str">
        <f t="shared" si="19"/>
        <v/>
      </c>
      <c r="N103" s="38" t="str">
        <f>'jan-aug'!M103</f>
        <v/>
      </c>
      <c r="O103" s="38" t="str">
        <f t="shared" si="20"/>
        <v/>
      </c>
    </row>
    <row r="104" spans="1:15" s="31" customFormat="1" x14ac:dyDescent="0.2">
      <c r="A104" s="30">
        <v>3110</v>
      </c>
      <c r="B104" s="31" t="s">
        <v>58</v>
      </c>
      <c r="C104" s="33"/>
      <c r="D104" s="33"/>
      <c r="E104" s="34" t="str">
        <f t="shared" si="11"/>
        <v/>
      </c>
      <c r="F104" s="35" t="str">
        <f t="shared" si="12"/>
        <v/>
      </c>
      <c r="G104" s="34" t="str">
        <f t="shared" si="13"/>
        <v/>
      </c>
      <c r="H104" s="34" t="str">
        <f t="shared" si="14"/>
        <v/>
      </c>
      <c r="I104" s="34" t="str">
        <f t="shared" si="15"/>
        <v/>
      </c>
      <c r="J104" s="67" t="str">
        <f t="shared" si="16"/>
        <v/>
      </c>
      <c r="K104" s="34" t="str">
        <f t="shared" si="17"/>
        <v/>
      </c>
      <c r="L104" s="34" t="str">
        <f t="shared" si="18"/>
        <v/>
      </c>
      <c r="M104" s="34" t="str">
        <f t="shared" si="19"/>
        <v/>
      </c>
      <c r="N104" s="38" t="str">
        <f>'jan-aug'!M104</f>
        <v/>
      </c>
      <c r="O104" s="38" t="str">
        <f t="shared" si="20"/>
        <v/>
      </c>
    </row>
    <row r="105" spans="1:15" s="31" customFormat="1" x14ac:dyDescent="0.2">
      <c r="A105" s="30">
        <v>3112</v>
      </c>
      <c r="B105" s="31" t="s">
        <v>63</v>
      </c>
      <c r="C105" s="33"/>
      <c r="D105" s="33"/>
      <c r="E105" s="34" t="str">
        <f t="shared" si="11"/>
        <v/>
      </c>
      <c r="F105" s="35" t="str">
        <f t="shared" si="12"/>
        <v/>
      </c>
      <c r="G105" s="34" t="str">
        <f t="shared" si="13"/>
        <v/>
      </c>
      <c r="H105" s="34" t="str">
        <f t="shared" si="14"/>
        <v/>
      </c>
      <c r="I105" s="34" t="str">
        <f t="shared" si="15"/>
        <v/>
      </c>
      <c r="J105" s="67" t="str">
        <f t="shared" si="16"/>
        <v/>
      </c>
      <c r="K105" s="34" t="str">
        <f t="shared" si="17"/>
        <v/>
      </c>
      <c r="L105" s="34" t="str">
        <f t="shared" si="18"/>
        <v/>
      </c>
      <c r="M105" s="34" t="str">
        <f t="shared" si="19"/>
        <v/>
      </c>
      <c r="N105" s="38" t="str">
        <f>'jan-aug'!M105</f>
        <v/>
      </c>
      <c r="O105" s="38" t="str">
        <f t="shared" si="20"/>
        <v/>
      </c>
    </row>
    <row r="106" spans="1:15" s="31" customFormat="1" x14ac:dyDescent="0.2">
      <c r="A106" s="30">
        <v>3114</v>
      </c>
      <c r="B106" s="31" t="s">
        <v>427</v>
      </c>
      <c r="C106" s="33"/>
      <c r="D106" s="33"/>
      <c r="E106" s="34" t="str">
        <f t="shared" si="11"/>
        <v/>
      </c>
      <c r="F106" s="35" t="str">
        <f t="shared" si="12"/>
        <v/>
      </c>
      <c r="G106" s="34" t="str">
        <f t="shared" si="13"/>
        <v/>
      </c>
      <c r="H106" s="34" t="str">
        <f t="shared" si="14"/>
        <v/>
      </c>
      <c r="I106" s="34" t="str">
        <f t="shared" si="15"/>
        <v/>
      </c>
      <c r="J106" s="67" t="str">
        <f t="shared" si="16"/>
        <v/>
      </c>
      <c r="K106" s="34" t="str">
        <f t="shared" si="17"/>
        <v/>
      </c>
      <c r="L106" s="34" t="str">
        <f t="shared" si="18"/>
        <v/>
      </c>
      <c r="M106" s="34" t="str">
        <f t="shared" si="19"/>
        <v/>
      </c>
      <c r="N106" s="38" t="str">
        <f>'jan-aug'!M106</f>
        <v/>
      </c>
      <c r="O106" s="38" t="str">
        <f t="shared" si="20"/>
        <v/>
      </c>
    </row>
    <row r="107" spans="1:15" s="31" customFormat="1" x14ac:dyDescent="0.2">
      <c r="A107" s="30">
        <v>3116</v>
      </c>
      <c r="B107" s="31" t="s">
        <v>61</v>
      </c>
      <c r="C107" s="33"/>
      <c r="D107" s="33"/>
      <c r="E107" s="34" t="str">
        <f t="shared" si="11"/>
        <v/>
      </c>
      <c r="F107" s="35" t="str">
        <f t="shared" si="12"/>
        <v/>
      </c>
      <c r="G107" s="34" t="str">
        <f t="shared" si="13"/>
        <v/>
      </c>
      <c r="H107" s="34" t="str">
        <f t="shared" si="14"/>
        <v/>
      </c>
      <c r="I107" s="34" t="str">
        <f t="shared" si="15"/>
        <v/>
      </c>
      <c r="J107" s="67" t="str">
        <f t="shared" si="16"/>
        <v/>
      </c>
      <c r="K107" s="34" t="str">
        <f t="shared" si="17"/>
        <v/>
      </c>
      <c r="L107" s="34" t="str">
        <f t="shared" si="18"/>
        <v/>
      </c>
      <c r="M107" s="34" t="str">
        <f t="shared" si="19"/>
        <v/>
      </c>
      <c r="N107" s="38" t="str">
        <f>'jan-aug'!M107</f>
        <v/>
      </c>
      <c r="O107" s="38" t="str">
        <f t="shared" si="20"/>
        <v/>
      </c>
    </row>
    <row r="108" spans="1:15" s="31" customFormat="1" x14ac:dyDescent="0.2">
      <c r="A108" s="30">
        <v>3118</v>
      </c>
      <c r="B108" s="31" t="s">
        <v>382</v>
      </c>
      <c r="C108" s="33"/>
      <c r="D108" s="33"/>
      <c r="E108" s="34" t="str">
        <f t="shared" si="11"/>
        <v/>
      </c>
      <c r="F108" s="35" t="str">
        <f t="shared" si="12"/>
        <v/>
      </c>
      <c r="G108" s="34" t="str">
        <f t="shared" si="13"/>
        <v/>
      </c>
      <c r="H108" s="34" t="str">
        <f t="shared" si="14"/>
        <v/>
      </c>
      <c r="I108" s="34" t="str">
        <f t="shared" si="15"/>
        <v/>
      </c>
      <c r="J108" s="67" t="str">
        <f t="shared" si="16"/>
        <v/>
      </c>
      <c r="K108" s="34" t="str">
        <f t="shared" si="17"/>
        <v/>
      </c>
      <c r="L108" s="34" t="str">
        <f t="shared" si="18"/>
        <v/>
      </c>
      <c r="M108" s="34" t="str">
        <f t="shared" si="19"/>
        <v/>
      </c>
      <c r="N108" s="38" t="str">
        <f>'jan-aug'!M108</f>
        <v/>
      </c>
      <c r="O108" s="38" t="str">
        <f t="shared" si="20"/>
        <v/>
      </c>
    </row>
    <row r="109" spans="1:15" s="31" customFormat="1" x14ac:dyDescent="0.2">
      <c r="A109" s="30">
        <v>3120</v>
      </c>
      <c r="B109" s="31" t="s">
        <v>62</v>
      </c>
      <c r="C109" s="33"/>
      <c r="D109" s="33"/>
      <c r="E109" s="34" t="str">
        <f t="shared" si="11"/>
        <v/>
      </c>
      <c r="F109" s="35" t="str">
        <f t="shared" si="12"/>
        <v/>
      </c>
      <c r="G109" s="34" t="str">
        <f t="shared" si="13"/>
        <v/>
      </c>
      <c r="H109" s="34" t="str">
        <f t="shared" si="14"/>
        <v/>
      </c>
      <c r="I109" s="34" t="str">
        <f t="shared" si="15"/>
        <v/>
      </c>
      <c r="J109" s="67" t="str">
        <f t="shared" si="16"/>
        <v/>
      </c>
      <c r="K109" s="34" t="str">
        <f t="shared" si="17"/>
        <v/>
      </c>
      <c r="L109" s="34" t="str">
        <f t="shared" si="18"/>
        <v/>
      </c>
      <c r="M109" s="34" t="str">
        <f t="shared" si="19"/>
        <v/>
      </c>
      <c r="N109" s="38" t="str">
        <f>'jan-aug'!M109</f>
        <v/>
      </c>
      <c r="O109" s="38" t="str">
        <f t="shared" si="20"/>
        <v/>
      </c>
    </row>
    <row r="110" spans="1:15" s="31" customFormat="1" x14ac:dyDescent="0.2">
      <c r="A110" s="30">
        <v>3122</v>
      </c>
      <c r="B110" s="31" t="s">
        <v>60</v>
      </c>
      <c r="C110" s="33"/>
      <c r="D110" s="33"/>
      <c r="E110" s="34" t="str">
        <f t="shared" si="11"/>
        <v/>
      </c>
      <c r="F110" s="35" t="str">
        <f t="shared" si="12"/>
        <v/>
      </c>
      <c r="G110" s="34" t="str">
        <f t="shared" si="13"/>
        <v/>
      </c>
      <c r="H110" s="34" t="str">
        <f t="shared" si="14"/>
        <v/>
      </c>
      <c r="I110" s="34" t="str">
        <f t="shared" si="15"/>
        <v/>
      </c>
      <c r="J110" s="67" t="str">
        <f t="shared" si="16"/>
        <v/>
      </c>
      <c r="K110" s="34" t="str">
        <f t="shared" si="17"/>
        <v/>
      </c>
      <c r="L110" s="34" t="str">
        <f t="shared" si="18"/>
        <v/>
      </c>
      <c r="M110" s="34" t="str">
        <f t="shared" si="19"/>
        <v/>
      </c>
      <c r="N110" s="38" t="str">
        <f>'jan-aug'!M110</f>
        <v/>
      </c>
      <c r="O110" s="38" t="str">
        <f t="shared" si="20"/>
        <v/>
      </c>
    </row>
    <row r="111" spans="1:15" s="31" customFormat="1" x14ac:dyDescent="0.2">
      <c r="A111" s="30">
        <v>3124</v>
      </c>
      <c r="B111" s="31" t="s">
        <v>59</v>
      </c>
      <c r="C111" s="33"/>
      <c r="D111" s="33"/>
      <c r="E111" s="34" t="str">
        <f t="shared" si="11"/>
        <v/>
      </c>
      <c r="F111" s="35" t="str">
        <f t="shared" si="12"/>
        <v/>
      </c>
      <c r="G111" s="34" t="str">
        <f t="shared" si="13"/>
        <v/>
      </c>
      <c r="H111" s="34" t="str">
        <f t="shared" si="14"/>
        <v/>
      </c>
      <c r="I111" s="34" t="str">
        <f t="shared" si="15"/>
        <v/>
      </c>
      <c r="J111" s="67" t="str">
        <f t="shared" si="16"/>
        <v/>
      </c>
      <c r="K111" s="34" t="str">
        <f t="shared" si="17"/>
        <v/>
      </c>
      <c r="L111" s="34" t="str">
        <f t="shared" si="18"/>
        <v/>
      </c>
      <c r="M111" s="34" t="str">
        <f t="shared" si="19"/>
        <v/>
      </c>
      <c r="N111" s="38" t="str">
        <f>'jan-aug'!M111</f>
        <v/>
      </c>
      <c r="O111" s="38" t="str">
        <f t="shared" si="20"/>
        <v/>
      </c>
    </row>
    <row r="112" spans="1:15" s="31" customFormat="1" x14ac:dyDescent="0.2">
      <c r="A112" s="30">
        <v>3201</v>
      </c>
      <c r="B112" s="31" t="s">
        <v>68</v>
      </c>
      <c r="C112" s="33"/>
      <c r="D112" s="34"/>
      <c r="E112" s="34" t="str">
        <f t="shared" si="11"/>
        <v/>
      </c>
      <c r="F112" s="35" t="str">
        <f t="shared" si="12"/>
        <v/>
      </c>
      <c r="G112" s="34" t="str">
        <f t="shared" si="13"/>
        <v/>
      </c>
      <c r="H112" s="34" t="str">
        <f t="shared" si="14"/>
        <v/>
      </c>
      <c r="I112" s="67" t="str">
        <f t="shared" si="15"/>
        <v/>
      </c>
      <c r="J112" s="34" t="str">
        <f t="shared" si="16"/>
        <v/>
      </c>
      <c r="K112" s="34" t="str">
        <f t="shared" si="17"/>
        <v/>
      </c>
      <c r="L112" s="34" t="str">
        <f t="shared" si="18"/>
        <v/>
      </c>
      <c r="M112" s="38" t="str">
        <f t="shared" si="19"/>
        <v/>
      </c>
      <c r="N112" s="38" t="str">
        <f>'jan-aug'!M112</f>
        <v/>
      </c>
      <c r="O112" s="38" t="str">
        <f t="shared" si="20"/>
        <v/>
      </c>
    </row>
    <row r="113" spans="1:15" s="31" customFormat="1" x14ac:dyDescent="0.2">
      <c r="A113" s="30">
        <v>3203</v>
      </c>
      <c r="B113" s="31" t="s">
        <v>69</v>
      </c>
      <c r="C113" s="33"/>
      <c r="D113" s="34"/>
      <c r="E113" s="34" t="str">
        <f t="shared" si="11"/>
        <v/>
      </c>
      <c r="F113" s="35" t="str">
        <f t="shared" si="12"/>
        <v/>
      </c>
      <c r="G113" s="34" t="str">
        <f t="shared" si="13"/>
        <v/>
      </c>
      <c r="H113" s="34" t="str">
        <f t="shared" si="14"/>
        <v/>
      </c>
      <c r="I113" s="67" t="str">
        <f t="shared" si="15"/>
        <v/>
      </c>
      <c r="J113" s="34" t="str">
        <f t="shared" si="16"/>
        <v/>
      </c>
      <c r="K113" s="34" t="str">
        <f t="shared" si="17"/>
        <v/>
      </c>
      <c r="L113" s="34" t="str">
        <f t="shared" si="18"/>
        <v/>
      </c>
      <c r="M113" s="38" t="str">
        <f t="shared" si="19"/>
        <v/>
      </c>
      <c r="N113" s="38" t="str">
        <f>'jan-aug'!M113</f>
        <v/>
      </c>
      <c r="O113" s="38" t="str">
        <f t="shared" si="20"/>
        <v/>
      </c>
    </row>
    <row r="114" spans="1:15" s="31" customFormat="1" x14ac:dyDescent="0.2">
      <c r="A114" s="30">
        <v>3205</v>
      </c>
      <c r="B114" s="31" t="s">
        <v>384</v>
      </c>
      <c r="C114" s="33"/>
      <c r="D114" s="34"/>
      <c r="E114" s="34" t="str">
        <f t="shared" si="11"/>
        <v/>
      </c>
      <c r="F114" s="35" t="str">
        <f t="shared" si="12"/>
        <v/>
      </c>
      <c r="G114" s="34" t="str">
        <f t="shared" si="13"/>
        <v/>
      </c>
      <c r="H114" s="34" t="str">
        <f t="shared" si="14"/>
        <v/>
      </c>
      <c r="I114" s="67" t="str">
        <f t="shared" si="15"/>
        <v/>
      </c>
      <c r="J114" s="34" t="str">
        <f t="shared" si="16"/>
        <v/>
      </c>
      <c r="K114" s="34" t="str">
        <f t="shared" si="17"/>
        <v/>
      </c>
      <c r="L114" s="34" t="str">
        <f t="shared" si="18"/>
        <v/>
      </c>
      <c r="M114" s="38" t="str">
        <f t="shared" si="19"/>
        <v/>
      </c>
      <c r="N114" s="38" t="str">
        <f>'jan-aug'!M114</f>
        <v/>
      </c>
      <c r="O114" s="38" t="str">
        <f t="shared" si="20"/>
        <v/>
      </c>
    </row>
    <row r="115" spans="1:15" s="31" customFormat="1" x14ac:dyDescent="0.2">
      <c r="A115" s="30">
        <v>3207</v>
      </c>
      <c r="B115" s="31" t="s">
        <v>383</v>
      </c>
      <c r="C115" s="33"/>
      <c r="D115" s="34"/>
      <c r="E115" s="34" t="str">
        <f t="shared" si="11"/>
        <v/>
      </c>
      <c r="F115" s="35" t="str">
        <f t="shared" si="12"/>
        <v/>
      </c>
      <c r="G115" s="34" t="str">
        <f t="shared" si="13"/>
        <v/>
      </c>
      <c r="H115" s="34" t="str">
        <f t="shared" si="14"/>
        <v/>
      </c>
      <c r="I115" s="67" t="str">
        <f t="shared" si="15"/>
        <v/>
      </c>
      <c r="J115" s="34" t="str">
        <f t="shared" si="16"/>
        <v/>
      </c>
      <c r="K115" s="34" t="str">
        <f t="shared" si="17"/>
        <v/>
      </c>
      <c r="L115" s="34" t="str">
        <f t="shared" si="18"/>
        <v/>
      </c>
      <c r="M115" s="38" t="str">
        <f t="shared" si="19"/>
        <v/>
      </c>
      <c r="N115" s="38" t="str">
        <f>'jan-aug'!M115</f>
        <v/>
      </c>
      <c r="O115" s="38" t="str">
        <f t="shared" si="20"/>
        <v/>
      </c>
    </row>
    <row r="116" spans="1:15" s="31" customFormat="1" x14ac:dyDescent="0.2">
      <c r="A116" s="30">
        <v>3209</v>
      </c>
      <c r="B116" s="31" t="s">
        <v>76</v>
      </c>
      <c r="C116" s="33"/>
      <c r="D116" s="34"/>
      <c r="E116" s="34" t="str">
        <f t="shared" si="11"/>
        <v/>
      </c>
      <c r="F116" s="35" t="str">
        <f t="shared" si="12"/>
        <v/>
      </c>
      <c r="G116" s="34" t="str">
        <f t="shared" si="13"/>
        <v/>
      </c>
      <c r="H116" s="34" t="str">
        <f t="shared" si="14"/>
        <v/>
      </c>
      <c r="I116" s="67" t="str">
        <f t="shared" si="15"/>
        <v/>
      </c>
      <c r="J116" s="34" t="str">
        <f t="shared" si="16"/>
        <v/>
      </c>
      <c r="K116" s="34" t="str">
        <f t="shared" si="17"/>
        <v/>
      </c>
      <c r="L116" s="34" t="str">
        <f t="shared" si="18"/>
        <v/>
      </c>
      <c r="M116" s="38" t="str">
        <f t="shared" si="19"/>
        <v/>
      </c>
      <c r="N116" s="38" t="str">
        <f>'jan-aug'!M116</f>
        <v/>
      </c>
      <c r="O116" s="38" t="str">
        <f t="shared" si="20"/>
        <v/>
      </c>
    </row>
    <row r="117" spans="1:15" s="31" customFormat="1" x14ac:dyDescent="0.2">
      <c r="A117" s="30">
        <v>3212</v>
      </c>
      <c r="B117" s="31" t="s">
        <v>67</v>
      </c>
      <c r="C117" s="33"/>
      <c r="D117" s="34"/>
      <c r="E117" s="34" t="str">
        <f t="shared" si="11"/>
        <v/>
      </c>
      <c r="F117" s="35" t="str">
        <f t="shared" si="12"/>
        <v/>
      </c>
      <c r="G117" s="34" t="str">
        <f t="shared" si="13"/>
        <v/>
      </c>
      <c r="H117" s="34" t="str">
        <f t="shared" si="14"/>
        <v/>
      </c>
      <c r="I117" s="67" t="str">
        <f t="shared" si="15"/>
        <v/>
      </c>
      <c r="J117" s="34" t="str">
        <f t="shared" si="16"/>
        <v/>
      </c>
      <c r="K117" s="34" t="str">
        <f t="shared" si="17"/>
        <v/>
      </c>
      <c r="L117" s="34" t="str">
        <f t="shared" si="18"/>
        <v/>
      </c>
      <c r="M117" s="38" t="str">
        <f t="shared" si="19"/>
        <v/>
      </c>
      <c r="N117" s="38" t="str">
        <f>'jan-aug'!M117</f>
        <v/>
      </c>
      <c r="O117" s="38" t="str">
        <f t="shared" si="20"/>
        <v/>
      </c>
    </row>
    <row r="118" spans="1:15" s="31" customFormat="1" x14ac:dyDescent="0.2">
      <c r="A118" s="30">
        <v>3214</v>
      </c>
      <c r="B118" s="31" t="s">
        <v>66</v>
      </c>
      <c r="C118" s="33"/>
      <c r="D118" s="34"/>
      <c r="E118" s="34" t="str">
        <f t="shared" si="11"/>
        <v/>
      </c>
      <c r="F118" s="35" t="str">
        <f t="shared" si="12"/>
        <v/>
      </c>
      <c r="G118" s="34" t="str">
        <f t="shared" si="13"/>
        <v/>
      </c>
      <c r="H118" s="34" t="str">
        <f t="shared" si="14"/>
        <v/>
      </c>
      <c r="I118" s="67" t="str">
        <f t="shared" si="15"/>
        <v/>
      </c>
      <c r="J118" s="34" t="str">
        <f t="shared" si="16"/>
        <v/>
      </c>
      <c r="K118" s="34" t="str">
        <f t="shared" si="17"/>
        <v/>
      </c>
      <c r="L118" s="34" t="str">
        <f t="shared" si="18"/>
        <v/>
      </c>
      <c r="M118" s="38" t="str">
        <f t="shared" si="19"/>
        <v/>
      </c>
      <c r="N118" s="38" t="str">
        <f>'jan-aug'!M118</f>
        <v/>
      </c>
      <c r="O118" s="38" t="str">
        <f t="shared" si="20"/>
        <v/>
      </c>
    </row>
    <row r="119" spans="1:15" s="31" customFormat="1" x14ac:dyDescent="0.2">
      <c r="A119" s="30">
        <v>3216</v>
      </c>
      <c r="B119" s="31" t="s">
        <v>64</v>
      </c>
      <c r="C119" s="33"/>
      <c r="D119" s="34"/>
      <c r="E119" s="34" t="str">
        <f t="shared" si="11"/>
        <v/>
      </c>
      <c r="F119" s="35" t="str">
        <f t="shared" si="12"/>
        <v/>
      </c>
      <c r="G119" s="34" t="str">
        <f t="shared" si="13"/>
        <v/>
      </c>
      <c r="H119" s="34" t="str">
        <f t="shared" si="14"/>
        <v/>
      </c>
      <c r="I119" s="67" t="str">
        <f t="shared" si="15"/>
        <v/>
      </c>
      <c r="J119" s="34" t="str">
        <f t="shared" si="16"/>
        <v/>
      </c>
      <c r="K119" s="34" t="str">
        <f t="shared" si="17"/>
        <v/>
      </c>
      <c r="L119" s="34" t="str">
        <f t="shared" si="18"/>
        <v/>
      </c>
      <c r="M119" s="38" t="str">
        <f t="shared" si="19"/>
        <v/>
      </c>
      <c r="N119" s="38" t="str">
        <f>'jan-aug'!M119</f>
        <v/>
      </c>
      <c r="O119" s="38" t="str">
        <f t="shared" si="20"/>
        <v/>
      </c>
    </row>
    <row r="120" spans="1:15" s="31" customFormat="1" x14ac:dyDescent="0.2">
      <c r="A120" s="30">
        <v>3218</v>
      </c>
      <c r="B120" s="31" t="s">
        <v>65</v>
      </c>
      <c r="C120" s="33"/>
      <c r="D120" s="34"/>
      <c r="E120" s="34" t="str">
        <f t="shared" si="11"/>
        <v/>
      </c>
      <c r="F120" s="35" t="str">
        <f t="shared" si="12"/>
        <v/>
      </c>
      <c r="G120" s="34" t="str">
        <f t="shared" si="13"/>
        <v/>
      </c>
      <c r="H120" s="34" t="str">
        <f t="shared" si="14"/>
        <v/>
      </c>
      <c r="I120" s="67" t="str">
        <f t="shared" si="15"/>
        <v/>
      </c>
      <c r="J120" s="34" t="str">
        <f t="shared" si="16"/>
        <v/>
      </c>
      <c r="K120" s="34" t="str">
        <f t="shared" si="17"/>
        <v/>
      </c>
      <c r="L120" s="34" t="str">
        <f t="shared" si="18"/>
        <v/>
      </c>
      <c r="M120" s="38" t="str">
        <f t="shared" si="19"/>
        <v/>
      </c>
      <c r="N120" s="38" t="str">
        <f>'jan-aug'!M120</f>
        <v/>
      </c>
      <c r="O120" s="38" t="str">
        <f t="shared" si="20"/>
        <v/>
      </c>
    </row>
    <row r="121" spans="1:15" s="31" customFormat="1" x14ac:dyDescent="0.2">
      <c r="A121" s="30">
        <v>3220</v>
      </c>
      <c r="B121" s="31" t="s">
        <v>72</v>
      </c>
      <c r="C121" s="33"/>
      <c r="D121" s="34"/>
      <c r="E121" s="34" t="str">
        <f t="shared" si="11"/>
        <v/>
      </c>
      <c r="F121" s="35" t="str">
        <f t="shared" si="12"/>
        <v/>
      </c>
      <c r="G121" s="34" t="str">
        <f t="shared" si="13"/>
        <v/>
      </c>
      <c r="H121" s="34" t="str">
        <f t="shared" si="14"/>
        <v/>
      </c>
      <c r="I121" s="67" t="str">
        <f t="shared" si="15"/>
        <v/>
      </c>
      <c r="J121" s="34" t="str">
        <f t="shared" si="16"/>
        <v/>
      </c>
      <c r="K121" s="34" t="str">
        <f t="shared" si="17"/>
        <v/>
      </c>
      <c r="L121" s="34" t="str">
        <f t="shared" si="18"/>
        <v/>
      </c>
      <c r="M121" s="38" t="str">
        <f t="shared" si="19"/>
        <v/>
      </c>
      <c r="N121" s="38" t="str">
        <f>'jan-aug'!M121</f>
        <v/>
      </c>
      <c r="O121" s="38" t="str">
        <f t="shared" si="20"/>
        <v/>
      </c>
    </row>
    <row r="122" spans="1:15" s="31" customFormat="1" x14ac:dyDescent="0.2">
      <c r="A122" s="30">
        <v>3222</v>
      </c>
      <c r="B122" s="31" t="s">
        <v>73</v>
      </c>
      <c r="C122" s="33"/>
      <c r="D122" s="34"/>
      <c r="E122" s="34" t="str">
        <f t="shared" si="11"/>
        <v/>
      </c>
      <c r="F122" s="35" t="str">
        <f t="shared" si="12"/>
        <v/>
      </c>
      <c r="G122" s="34" t="str">
        <f t="shared" si="13"/>
        <v/>
      </c>
      <c r="H122" s="34" t="str">
        <f t="shared" si="14"/>
        <v/>
      </c>
      <c r="I122" s="67" t="str">
        <f t="shared" si="15"/>
        <v/>
      </c>
      <c r="J122" s="34" t="str">
        <f t="shared" si="16"/>
        <v/>
      </c>
      <c r="K122" s="34" t="str">
        <f t="shared" si="17"/>
        <v/>
      </c>
      <c r="L122" s="34" t="str">
        <f t="shared" si="18"/>
        <v/>
      </c>
      <c r="M122" s="38" t="str">
        <f t="shared" si="19"/>
        <v/>
      </c>
      <c r="N122" s="38" t="str">
        <f>'jan-aug'!M122</f>
        <v/>
      </c>
      <c r="O122" s="38" t="str">
        <f t="shared" si="20"/>
        <v/>
      </c>
    </row>
    <row r="123" spans="1:15" s="31" customFormat="1" x14ac:dyDescent="0.2">
      <c r="A123" s="30">
        <v>3224</v>
      </c>
      <c r="B123" s="31" t="s">
        <v>71</v>
      </c>
      <c r="C123" s="33"/>
      <c r="D123" s="34"/>
      <c r="E123" s="34" t="str">
        <f t="shared" si="11"/>
        <v/>
      </c>
      <c r="F123" s="35" t="str">
        <f t="shared" si="12"/>
        <v/>
      </c>
      <c r="G123" s="34" t="str">
        <f t="shared" si="13"/>
        <v/>
      </c>
      <c r="H123" s="34" t="str">
        <f t="shared" si="14"/>
        <v/>
      </c>
      <c r="I123" s="67" t="str">
        <f t="shared" si="15"/>
        <v/>
      </c>
      <c r="J123" s="34" t="str">
        <f t="shared" si="16"/>
        <v/>
      </c>
      <c r="K123" s="34" t="str">
        <f t="shared" si="17"/>
        <v/>
      </c>
      <c r="L123" s="34" t="str">
        <f t="shared" si="18"/>
        <v/>
      </c>
      <c r="M123" s="38" t="str">
        <f t="shared" si="19"/>
        <v/>
      </c>
      <c r="N123" s="38" t="str">
        <f>'jan-aug'!M123</f>
        <v/>
      </c>
      <c r="O123" s="38" t="str">
        <f t="shared" si="20"/>
        <v/>
      </c>
    </row>
    <row r="124" spans="1:15" s="31" customFormat="1" x14ac:dyDescent="0.2">
      <c r="A124" s="30">
        <v>3226</v>
      </c>
      <c r="B124" s="31" t="s">
        <v>70</v>
      </c>
      <c r="C124" s="33"/>
      <c r="D124" s="34"/>
      <c r="E124" s="34" t="str">
        <f t="shared" si="11"/>
        <v/>
      </c>
      <c r="F124" s="35" t="str">
        <f t="shared" si="12"/>
        <v/>
      </c>
      <c r="G124" s="34" t="str">
        <f t="shared" si="13"/>
        <v/>
      </c>
      <c r="H124" s="34" t="str">
        <f t="shared" si="14"/>
        <v/>
      </c>
      <c r="I124" s="67" t="str">
        <f t="shared" si="15"/>
        <v/>
      </c>
      <c r="J124" s="34" t="str">
        <f t="shared" si="16"/>
        <v/>
      </c>
      <c r="K124" s="34" t="str">
        <f t="shared" si="17"/>
        <v/>
      </c>
      <c r="L124" s="34" t="str">
        <f t="shared" si="18"/>
        <v/>
      </c>
      <c r="M124" s="38" t="str">
        <f t="shared" si="19"/>
        <v/>
      </c>
      <c r="N124" s="38" t="str">
        <f>'jan-aug'!M124</f>
        <v/>
      </c>
      <c r="O124" s="38" t="str">
        <f t="shared" si="20"/>
        <v/>
      </c>
    </row>
    <row r="125" spans="1:15" s="31" customFormat="1" x14ac:dyDescent="0.2">
      <c r="A125" s="30">
        <v>3228</v>
      </c>
      <c r="B125" s="31" t="s">
        <v>77</v>
      </c>
      <c r="C125" s="33"/>
      <c r="D125" s="34"/>
      <c r="E125" s="34" t="str">
        <f t="shared" si="11"/>
        <v/>
      </c>
      <c r="F125" s="35" t="str">
        <f t="shared" si="12"/>
        <v/>
      </c>
      <c r="G125" s="34" t="str">
        <f t="shared" si="13"/>
        <v/>
      </c>
      <c r="H125" s="34" t="str">
        <f t="shared" si="14"/>
        <v/>
      </c>
      <c r="I125" s="67" t="str">
        <f t="shared" si="15"/>
        <v/>
      </c>
      <c r="J125" s="34" t="str">
        <f t="shared" si="16"/>
        <v/>
      </c>
      <c r="K125" s="34" t="str">
        <f t="shared" si="17"/>
        <v/>
      </c>
      <c r="L125" s="34" t="str">
        <f t="shared" si="18"/>
        <v/>
      </c>
      <c r="M125" s="38" t="str">
        <f t="shared" si="19"/>
        <v/>
      </c>
      <c r="N125" s="38" t="str">
        <f>'jan-aug'!M125</f>
        <v/>
      </c>
      <c r="O125" s="38" t="str">
        <f t="shared" si="20"/>
        <v/>
      </c>
    </row>
    <row r="126" spans="1:15" s="31" customFormat="1" x14ac:dyDescent="0.2">
      <c r="A126" s="30">
        <v>3230</v>
      </c>
      <c r="B126" s="31" t="s">
        <v>75</v>
      </c>
      <c r="C126" s="33"/>
      <c r="D126" s="34"/>
      <c r="E126" s="34" t="str">
        <f t="shared" si="11"/>
        <v/>
      </c>
      <c r="F126" s="35" t="str">
        <f t="shared" si="12"/>
        <v/>
      </c>
      <c r="G126" s="34" t="str">
        <f t="shared" si="13"/>
        <v/>
      </c>
      <c r="H126" s="34" t="str">
        <f t="shared" si="14"/>
        <v/>
      </c>
      <c r="I126" s="67" t="str">
        <f t="shared" si="15"/>
        <v/>
      </c>
      <c r="J126" s="34" t="str">
        <f t="shared" si="16"/>
        <v/>
      </c>
      <c r="K126" s="34" t="str">
        <f t="shared" si="17"/>
        <v/>
      </c>
      <c r="L126" s="34" t="str">
        <f t="shared" si="18"/>
        <v/>
      </c>
      <c r="M126" s="38" t="str">
        <f t="shared" si="19"/>
        <v/>
      </c>
      <c r="N126" s="38" t="str">
        <f>'jan-aug'!M126</f>
        <v/>
      </c>
      <c r="O126" s="38" t="str">
        <f t="shared" si="20"/>
        <v/>
      </c>
    </row>
    <row r="127" spans="1:15" s="31" customFormat="1" x14ac:dyDescent="0.2">
      <c r="A127" s="30">
        <v>3232</v>
      </c>
      <c r="B127" s="31" t="s">
        <v>74</v>
      </c>
      <c r="C127" s="33"/>
      <c r="D127" s="34"/>
      <c r="E127" s="34" t="str">
        <f t="shared" si="11"/>
        <v/>
      </c>
      <c r="F127" s="35" t="str">
        <f t="shared" si="12"/>
        <v/>
      </c>
      <c r="G127" s="34" t="str">
        <f t="shared" si="13"/>
        <v/>
      </c>
      <c r="H127" s="34" t="str">
        <f t="shared" si="14"/>
        <v/>
      </c>
      <c r="I127" s="67" t="str">
        <f t="shared" si="15"/>
        <v/>
      </c>
      <c r="J127" s="34" t="str">
        <f t="shared" si="16"/>
        <v/>
      </c>
      <c r="K127" s="34" t="str">
        <f t="shared" si="17"/>
        <v/>
      </c>
      <c r="L127" s="34" t="str">
        <f t="shared" si="18"/>
        <v/>
      </c>
      <c r="M127" s="38" t="str">
        <f t="shared" si="19"/>
        <v/>
      </c>
      <c r="N127" s="38" t="str">
        <f>'jan-aug'!M127</f>
        <v/>
      </c>
      <c r="O127" s="38" t="str">
        <f t="shared" si="20"/>
        <v/>
      </c>
    </row>
    <row r="128" spans="1:15" s="31" customFormat="1" x14ac:dyDescent="0.2">
      <c r="A128" s="30">
        <v>3234</v>
      </c>
      <c r="B128" s="31" t="s">
        <v>119</v>
      </c>
      <c r="C128" s="33"/>
      <c r="D128" s="34"/>
      <c r="E128" s="34" t="str">
        <f t="shared" si="11"/>
        <v/>
      </c>
      <c r="F128" s="35" t="str">
        <f t="shared" si="12"/>
        <v/>
      </c>
      <c r="G128" s="34" t="str">
        <f t="shared" si="13"/>
        <v/>
      </c>
      <c r="H128" s="34" t="str">
        <f t="shared" si="14"/>
        <v/>
      </c>
      <c r="I128" s="67" t="str">
        <f t="shared" si="15"/>
        <v/>
      </c>
      <c r="J128" s="34" t="str">
        <f t="shared" si="16"/>
        <v/>
      </c>
      <c r="K128" s="34" t="str">
        <f t="shared" si="17"/>
        <v/>
      </c>
      <c r="L128" s="34" t="str">
        <f t="shared" si="18"/>
        <v/>
      </c>
      <c r="M128" s="38" t="str">
        <f t="shared" si="19"/>
        <v/>
      </c>
      <c r="N128" s="38" t="str">
        <f>'jan-aug'!M128</f>
        <v/>
      </c>
      <c r="O128" s="38" t="str">
        <f t="shared" si="20"/>
        <v/>
      </c>
    </row>
    <row r="129" spans="1:15" s="31" customFormat="1" x14ac:dyDescent="0.2">
      <c r="A129" s="30">
        <v>3236</v>
      </c>
      <c r="B129" s="31" t="s">
        <v>118</v>
      </c>
      <c r="C129" s="33"/>
      <c r="D129" s="34"/>
      <c r="E129" s="34" t="str">
        <f t="shared" si="11"/>
        <v/>
      </c>
      <c r="F129" s="35" t="str">
        <f t="shared" si="12"/>
        <v/>
      </c>
      <c r="G129" s="34" t="str">
        <f t="shared" si="13"/>
        <v/>
      </c>
      <c r="H129" s="34" t="str">
        <f t="shared" si="14"/>
        <v/>
      </c>
      <c r="I129" s="67" t="str">
        <f t="shared" si="15"/>
        <v/>
      </c>
      <c r="J129" s="34" t="str">
        <f t="shared" si="16"/>
        <v/>
      </c>
      <c r="K129" s="34" t="str">
        <f t="shared" si="17"/>
        <v/>
      </c>
      <c r="L129" s="34" t="str">
        <f t="shared" si="18"/>
        <v/>
      </c>
      <c r="M129" s="38" t="str">
        <f t="shared" si="19"/>
        <v/>
      </c>
      <c r="N129" s="38" t="str">
        <f>'jan-aug'!M129</f>
        <v/>
      </c>
      <c r="O129" s="38" t="str">
        <f t="shared" si="20"/>
        <v/>
      </c>
    </row>
    <row r="130" spans="1:15" s="31" customFormat="1" x14ac:dyDescent="0.2">
      <c r="A130" s="30">
        <v>3238</v>
      </c>
      <c r="B130" s="31" t="s">
        <v>79</v>
      </c>
      <c r="C130" s="33"/>
      <c r="D130" s="34"/>
      <c r="E130" s="34" t="str">
        <f t="shared" si="11"/>
        <v/>
      </c>
      <c r="F130" s="35" t="str">
        <f t="shared" si="12"/>
        <v/>
      </c>
      <c r="G130" s="34" t="str">
        <f t="shared" si="13"/>
        <v/>
      </c>
      <c r="H130" s="34" t="str">
        <f t="shared" si="14"/>
        <v/>
      </c>
      <c r="I130" s="67" t="str">
        <f t="shared" si="15"/>
        <v/>
      </c>
      <c r="J130" s="34" t="str">
        <f t="shared" si="16"/>
        <v/>
      </c>
      <c r="K130" s="34" t="str">
        <f t="shared" si="17"/>
        <v/>
      </c>
      <c r="L130" s="34" t="str">
        <f t="shared" si="18"/>
        <v/>
      </c>
      <c r="M130" s="38" t="str">
        <f t="shared" si="19"/>
        <v/>
      </c>
      <c r="N130" s="38" t="str">
        <f>'jan-aug'!M130</f>
        <v/>
      </c>
      <c r="O130" s="38" t="str">
        <f t="shared" si="20"/>
        <v/>
      </c>
    </row>
    <row r="131" spans="1:15" s="31" customFormat="1" x14ac:dyDescent="0.2">
      <c r="A131" s="30">
        <v>3240</v>
      </c>
      <c r="B131" s="31" t="s">
        <v>78</v>
      </c>
      <c r="C131" s="33"/>
      <c r="D131" s="34"/>
      <c r="E131" s="34" t="str">
        <f t="shared" si="11"/>
        <v/>
      </c>
      <c r="F131" s="35" t="str">
        <f t="shared" si="12"/>
        <v/>
      </c>
      <c r="G131" s="34" t="str">
        <f t="shared" si="13"/>
        <v/>
      </c>
      <c r="H131" s="34" t="str">
        <f t="shared" si="14"/>
        <v/>
      </c>
      <c r="I131" s="67" t="str">
        <f t="shared" si="15"/>
        <v/>
      </c>
      <c r="J131" s="34" t="str">
        <f t="shared" si="16"/>
        <v/>
      </c>
      <c r="K131" s="34" t="str">
        <f t="shared" si="17"/>
        <v/>
      </c>
      <c r="L131" s="34" t="str">
        <f t="shared" si="18"/>
        <v/>
      </c>
      <c r="M131" s="38" t="str">
        <f t="shared" si="19"/>
        <v/>
      </c>
      <c r="N131" s="38" t="str">
        <f>'jan-aug'!M131</f>
        <v/>
      </c>
      <c r="O131" s="38" t="str">
        <f t="shared" si="20"/>
        <v/>
      </c>
    </row>
    <row r="132" spans="1:15" s="31" customFormat="1" x14ac:dyDescent="0.2">
      <c r="A132" s="30">
        <v>3242</v>
      </c>
      <c r="B132" s="31" t="s">
        <v>80</v>
      </c>
      <c r="C132" s="33"/>
      <c r="D132" s="34"/>
      <c r="E132" s="34" t="str">
        <f t="shared" si="11"/>
        <v/>
      </c>
      <c r="F132" s="35" t="str">
        <f t="shared" si="12"/>
        <v/>
      </c>
      <c r="G132" s="34" t="str">
        <f t="shared" si="13"/>
        <v/>
      </c>
      <c r="H132" s="34" t="str">
        <f t="shared" si="14"/>
        <v/>
      </c>
      <c r="I132" s="67" t="str">
        <f t="shared" si="15"/>
        <v/>
      </c>
      <c r="J132" s="34" t="str">
        <f t="shared" si="16"/>
        <v/>
      </c>
      <c r="K132" s="34" t="str">
        <f t="shared" si="17"/>
        <v/>
      </c>
      <c r="L132" s="34" t="str">
        <f t="shared" si="18"/>
        <v/>
      </c>
      <c r="M132" s="38" t="str">
        <f t="shared" si="19"/>
        <v/>
      </c>
      <c r="N132" s="38" t="str">
        <f>'jan-aug'!M132</f>
        <v/>
      </c>
      <c r="O132" s="38" t="str">
        <f t="shared" si="20"/>
        <v/>
      </c>
    </row>
    <row r="133" spans="1:15" s="31" customFormat="1" x14ac:dyDescent="0.2">
      <c r="A133" s="30">
        <v>3301</v>
      </c>
      <c r="B133" s="31" t="s">
        <v>129</v>
      </c>
      <c r="C133" s="33"/>
      <c r="D133" s="34"/>
      <c r="E133" s="34" t="str">
        <f t="shared" si="11"/>
        <v/>
      </c>
      <c r="F133" s="35" t="str">
        <f t="shared" si="12"/>
        <v/>
      </c>
      <c r="G133" s="34" t="str">
        <f t="shared" si="13"/>
        <v/>
      </c>
      <c r="H133" s="34" t="str">
        <f t="shared" si="14"/>
        <v/>
      </c>
      <c r="I133" s="67" t="str">
        <f t="shared" si="15"/>
        <v/>
      </c>
      <c r="J133" s="34" t="str">
        <f t="shared" si="16"/>
        <v/>
      </c>
      <c r="K133" s="34" t="str">
        <f t="shared" si="17"/>
        <v/>
      </c>
      <c r="L133" s="34" t="str">
        <f t="shared" si="18"/>
        <v/>
      </c>
      <c r="M133" s="38" t="str">
        <f t="shared" si="19"/>
        <v/>
      </c>
      <c r="N133" s="38" t="str">
        <f>'jan-aug'!M133</f>
        <v/>
      </c>
      <c r="O133" s="38" t="str">
        <f t="shared" si="20"/>
        <v/>
      </c>
    </row>
    <row r="134" spans="1:15" s="31" customFormat="1" x14ac:dyDescent="0.2">
      <c r="A134" s="30">
        <v>3303</v>
      </c>
      <c r="B134" s="31" t="s">
        <v>130</v>
      </c>
      <c r="C134" s="33"/>
      <c r="D134" s="34"/>
      <c r="E134" s="34" t="str">
        <f t="shared" si="11"/>
        <v/>
      </c>
      <c r="F134" s="35" t="str">
        <f t="shared" si="12"/>
        <v/>
      </c>
      <c r="G134" s="34" t="str">
        <f t="shared" si="13"/>
        <v/>
      </c>
      <c r="H134" s="34" t="str">
        <f t="shared" si="14"/>
        <v/>
      </c>
      <c r="I134" s="67" t="str">
        <f t="shared" si="15"/>
        <v/>
      </c>
      <c r="J134" s="34" t="str">
        <f t="shared" si="16"/>
        <v/>
      </c>
      <c r="K134" s="34" t="str">
        <f t="shared" si="17"/>
        <v/>
      </c>
      <c r="L134" s="34" t="str">
        <f t="shared" si="18"/>
        <v/>
      </c>
      <c r="M134" s="38" t="str">
        <f t="shared" si="19"/>
        <v/>
      </c>
      <c r="N134" s="38" t="str">
        <f>'jan-aug'!M134</f>
        <v/>
      </c>
      <c r="O134" s="38" t="str">
        <f t="shared" si="20"/>
        <v/>
      </c>
    </row>
    <row r="135" spans="1:15" s="31" customFormat="1" x14ac:dyDescent="0.2">
      <c r="A135" s="30">
        <v>3305</v>
      </c>
      <c r="B135" s="31" t="s">
        <v>131</v>
      </c>
      <c r="C135" s="33"/>
      <c r="D135" s="34"/>
      <c r="E135" s="34" t="str">
        <f t="shared" si="11"/>
        <v/>
      </c>
      <c r="F135" s="35" t="str">
        <f t="shared" si="12"/>
        <v/>
      </c>
      <c r="G135" s="34" t="str">
        <f t="shared" si="13"/>
        <v/>
      </c>
      <c r="H135" s="34" t="str">
        <f t="shared" si="14"/>
        <v/>
      </c>
      <c r="I135" s="67" t="str">
        <f t="shared" si="15"/>
        <v/>
      </c>
      <c r="J135" s="34" t="str">
        <f t="shared" si="16"/>
        <v/>
      </c>
      <c r="K135" s="34" t="str">
        <f t="shared" si="17"/>
        <v/>
      </c>
      <c r="L135" s="34" t="str">
        <f t="shared" si="18"/>
        <v/>
      </c>
      <c r="M135" s="38" t="str">
        <f t="shared" si="19"/>
        <v/>
      </c>
      <c r="N135" s="38" t="str">
        <f>'jan-aug'!M135</f>
        <v/>
      </c>
      <c r="O135" s="38" t="str">
        <f t="shared" si="20"/>
        <v/>
      </c>
    </row>
    <row r="136" spans="1:15" s="31" customFormat="1" x14ac:dyDescent="0.2">
      <c r="A136" s="30">
        <v>3310</v>
      </c>
      <c r="B136" s="31" t="s">
        <v>132</v>
      </c>
      <c r="C136" s="33"/>
      <c r="D136" s="34"/>
      <c r="E136" s="34" t="str">
        <f t="shared" si="11"/>
        <v/>
      </c>
      <c r="F136" s="35" t="str">
        <f t="shared" si="12"/>
        <v/>
      </c>
      <c r="G136" s="34" t="str">
        <f t="shared" si="13"/>
        <v/>
      </c>
      <c r="H136" s="34" t="str">
        <f t="shared" si="14"/>
        <v/>
      </c>
      <c r="I136" s="67" t="str">
        <f t="shared" si="15"/>
        <v/>
      </c>
      <c r="J136" s="34" t="str">
        <f t="shared" si="16"/>
        <v/>
      </c>
      <c r="K136" s="34" t="str">
        <f t="shared" si="17"/>
        <v/>
      </c>
      <c r="L136" s="34" t="str">
        <f t="shared" si="18"/>
        <v/>
      </c>
      <c r="M136" s="38" t="str">
        <f t="shared" si="19"/>
        <v/>
      </c>
      <c r="N136" s="38" t="str">
        <f>'jan-aug'!M136</f>
        <v/>
      </c>
      <c r="O136" s="38" t="str">
        <f t="shared" si="20"/>
        <v/>
      </c>
    </row>
    <row r="137" spans="1:15" s="31" customFormat="1" x14ac:dyDescent="0.2">
      <c r="A137" s="30">
        <v>3312</v>
      </c>
      <c r="B137" s="31" t="s">
        <v>142</v>
      </c>
      <c r="C137" s="33"/>
      <c r="D137" s="34"/>
      <c r="E137" s="34" t="str">
        <f t="shared" ref="E137:E200" si="21">IF(ISNUMBER(C137),(C137)/D137,"")</f>
        <v/>
      </c>
      <c r="F137" s="35" t="str">
        <f t="shared" ref="F137:F200" si="22">IF(ISNUMBER(C137),E137/E$366,"")</f>
        <v/>
      </c>
      <c r="G137" s="34" t="str">
        <f t="shared" ref="G137:G200" si="23">IF(ISNUMBER(D137),(E$366-E137)*0.6,"")</f>
        <v/>
      </c>
      <c r="H137" s="34" t="str">
        <f t="shared" ref="H137:H200" si="24">IF(ISNUMBER(D137),(IF(E137&gt;=E$366*0.9,0,IF(E137&lt;0.9*E$366,(E$366*0.9-E137)*0.35))),"")</f>
        <v/>
      </c>
      <c r="I137" s="67" t="str">
        <f t="shared" ref="I137:I200" si="25">IF(ISNUMBER(C137),G137+H137,"")</f>
        <v/>
      </c>
      <c r="J137" s="34" t="str">
        <f t="shared" ref="J137:J200" si="26">IF(ISNUMBER(D137),I$368,"")</f>
        <v/>
      </c>
      <c r="K137" s="34" t="str">
        <f t="shared" ref="K137:K200" si="27">IF(ISNUMBER(I137),I137+J137,"")</f>
        <v/>
      </c>
      <c r="L137" s="34" t="str">
        <f t="shared" ref="L137:L200" si="28">IF(ISNUMBER(I137),(I137*D137),"")</f>
        <v/>
      </c>
      <c r="M137" s="38" t="str">
        <f t="shared" ref="M137:M200" si="29">IF(ISNUMBER(K137),(K137*D137),"")</f>
        <v/>
      </c>
      <c r="N137" s="38" t="str">
        <f>'jan-aug'!M137</f>
        <v/>
      </c>
      <c r="O137" s="38" t="str">
        <f t="shared" ref="O137:O200" si="30">IF(ISNUMBER(M137),(M137-N137),"")</f>
        <v/>
      </c>
    </row>
    <row r="138" spans="1:15" s="31" customFormat="1" x14ac:dyDescent="0.2">
      <c r="A138" s="30">
        <v>3314</v>
      </c>
      <c r="B138" s="31" t="s">
        <v>141</v>
      </c>
      <c r="C138" s="33"/>
      <c r="D138" s="34"/>
      <c r="E138" s="34" t="str">
        <f t="shared" si="21"/>
        <v/>
      </c>
      <c r="F138" s="35" t="str">
        <f t="shared" si="22"/>
        <v/>
      </c>
      <c r="G138" s="34" t="str">
        <f t="shared" si="23"/>
        <v/>
      </c>
      <c r="H138" s="34" t="str">
        <f t="shared" si="24"/>
        <v/>
      </c>
      <c r="I138" s="67" t="str">
        <f t="shared" si="25"/>
        <v/>
      </c>
      <c r="J138" s="34" t="str">
        <f t="shared" si="26"/>
        <v/>
      </c>
      <c r="K138" s="34" t="str">
        <f t="shared" si="27"/>
        <v/>
      </c>
      <c r="L138" s="34" t="str">
        <f t="shared" si="28"/>
        <v/>
      </c>
      <c r="M138" s="38" t="str">
        <f t="shared" si="29"/>
        <v/>
      </c>
      <c r="N138" s="38" t="str">
        <f>'jan-aug'!M138</f>
        <v/>
      </c>
      <c r="O138" s="38" t="str">
        <f t="shared" si="30"/>
        <v/>
      </c>
    </row>
    <row r="139" spans="1:15" s="31" customFormat="1" x14ac:dyDescent="0.2">
      <c r="A139" s="30">
        <v>3316</v>
      </c>
      <c r="B139" s="31" t="s">
        <v>140</v>
      </c>
      <c r="C139" s="33"/>
      <c r="D139" s="34"/>
      <c r="E139" s="34" t="str">
        <f t="shared" si="21"/>
        <v/>
      </c>
      <c r="F139" s="35" t="str">
        <f t="shared" si="22"/>
        <v/>
      </c>
      <c r="G139" s="34" t="str">
        <f t="shared" si="23"/>
        <v/>
      </c>
      <c r="H139" s="34" t="str">
        <f t="shared" si="24"/>
        <v/>
      </c>
      <c r="I139" s="67" t="str">
        <f t="shared" si="25"/>
        <v/>
      </c>
      <c r="J139" s="34" t="str">
        <f t="shared" si="26"/>
        <v/>
      </c>
      <c r="K139" s="34" t="str">
        <f t="shared" si="27"/>
        <v/>
      </c>
      <c r="L139" s="34" t="str">
        <f t="shared" si="28"/>
        <v/>
      </c>
      <c r="M139" s="38" t="str">
        <f t="shared" si="29"/>
        <v/>
      </c>
      <c r="N139" s="38" t="str">
        <f>'jan-aug'!M139</f>
        <v/>
      </c>
      <c r="O139" s="38" t="str">
        <f t="shared" si="30"/>
        <v/>
      </c>
    </row>
    <row r="140" spans="1:15" s="31" customFormat="1" x14ac:dyDescent="0.2">
      <c r="A140" s="30">
        <v>3318</v>
      </c>
      <c r="B140" s="31" t="s">
        <v>139</v>
      </c>
      <c r="C140" s="33"/>
      <c r="D140" s="34"/>
      <c r="E140" s="34" t="str">
        <f t="shared" si="21"/>
        <v/>
      </c>
      <c r="F140" s="35" t="str">
        <f t="shared" si="22"/>
        <v/>
      </c>
      <c r="G140" s="34" t="str">
        <f t="shared" si="23"/>
        <v/>
      </c>
      <c r="H140" s="34" t="str">
        <f t="shared" si="24"/>
        <v/>
      </c>
      <c r="I140" s="67" t="str">
        <f t="shared" si="25"/>
        <v/>
      </c>
      <c r="J140" s="34" t="str">
        <f t="shared" si="26"/>
        <v/>
      </c>
      <c r="K140" s="34" t="str">
        <f t="shared" si="27"/>
        <v/>
      </c>
      <c r="L140" s="34" t="str">
        <f t="shared" si="28"/>
        <v/>
      </c>
      <c r="M140" s="38" t="str">
        <f t="shared" si="29"/>
        <v/>
      </c>
      <c r="N140" s="38" t="str">
        <f>'jan-aug'!M140</f>
        <v/>
      </c>
      <c r="O140" s="38" t="str">
        <f t="shared" si="30"/>
        <v/>
      </c>
    </row>
    <row r="141" spans="1:15" s="31" customFormat="1" x14ac:dyDescent="0.2">
      <c r="A141" s="30">
        <v>3320</v>
      </c>
      <c r="B141" s="31" t="s">
        <v>133</v>
      </c>
      <c r="C141" s="33"/>
      <c r="D141" s="34"/>
      <c r="E141" s="34" t="str">
        <f t="shared" si="21"/>
        <v/>
      </c>
      <c r="F141" s="35" t="str">
        <f t="shared" si="22"/>
        <v/>
      </c>
      <c r="G141" s="34" t="str">
        <f t="shared" si="23"/>
        <v/>
      </c>
      <c r="H141" s="34" t="str">
        <f t="shared" si="24"/>
        <v/>
      </c>
      <c r="I141" s="67" t="str">
        <f t="shared" si="25"/>
        <v/>
      </c>
      <c r="J141" s="34" t="str">
        <f t="shared" si="26"/>
        <v/>
      </c>
      <c r="K141" s="34" t="str">
        <f t="shared" si="27"/>
        <v/>
      </c>
      <c r="L141" s="34" t="str">
        <f t="shared" si="28"/>
        <v/>
      </c>
      <c r="M141" s="38" t="str">
        <f t="shared" si="29"/>
        <v/>
      </c>
      <c r="N141" s="38" t="str">
        <f>'jan-aug'!M141</f>
        <v/>
      </c>
      <c r="O141" s="38" t="str">
        <f t="shared" si="30"/>
        <v/>
      </c>
    </row>
    <row r="142" spans="1:15" s="31" customFormat="1" x14ac:dyDescent="0.2">
      <c r="A142" s="30">
        <v>3322</v>
      </c>
      <c r="B142" s="31" t="s">
        <v>385</v>
      </c>
      <c r="C142" s="33"/>
      <c r="D142" s="34"/>
      <c r="E142" s="34" t="str">
        <f t="shared" si="21"/>
        <v/>
      </c>
      <c r="F142" s="35" t="str">
        <f t="shared" si="22"/>
        <v/>
      </c>
      <c r="G142" s="34" t="str">
        <f t="shared" si="23"/>
        <v/>
      </c>
      <c r="H142" s="34" t="str">
        <f t="shared" si="24"/>
        <v/>
      </c>
      <c r="I142" s="67" t="str">
        <f t="shared" si="25"/>
        <v/>
      </c>
      <c r="J142" s="34" t="str">
        <f t="shared" si="26"/>
        <v/>
      </c>
      <c r="K142" s="34" t="str">
        <f t="shared" si="27"/>
        <v/>
      </c>
      <c r="L142" s="34" t="str">
        <f t="shared" si="28"/>
        <v/>
      </c>
      <c r="M142" s="38" t="str">
        <f t="shared" si="29"/>
        <v/>
      </c>
      <c r="N142" s="38" t="str">
        <f>'jan-aug'!M142</f>
        <v/>
      </c>
      <c r="O142" s="38" t="str">
        <f t="shared" si="30"/>
        <v/>
      </c>
    </row>
    <row r="143" spans="1:15" s="31" customFormat="1" x14ac:dyDescent="0.2">
      <c r="A143" s="30">
        <v>3324</v>
      </c>
      <c r="B143" s="31" t="s">
        <v>134</v>
      </c>
      <c r="C143" s="33"/>
      <c r="D143" s="34"/>
      <c r="E143" s="34" t="str">
        <f t="shared" si="21"/>
        <v/>
      </c>
      <c r="F143" s="35" t="str">
        <f t="shared" si="22"/>
        <v/>
      </c>
      <c r="G143" s="34" t="str">
        <f t="shared" si="23"/>
        <v/>
      </c>
      <c r="H143" s="34" t="str">
        <f t="shared" si="24"/>
        <v/>
      </c>
      <c r="I143" s="67" t="str">
        <f t="shared" si="25"/>
        <v/>
      </c>
      <c r="J143" s="34" t="str">
        <f t="shared" si="26"/>
        <v/>
      </c>
      <c r="K143" s="34" t="str">
        <f t="shared" si="27"/>
        <v/>
      </c>
      <c r="L143" s="34" t="str">
        <f t="shared" si="28"/>
        <v/>
      </c>
      <c r="M143" s="38" t="str">
        <f t="shared" si="29"/>
        <v/>
      </c>
      <c r="N143" s="38" t="str">
        <f>'jan-aug'!M143</f>
        <v/>
      </c>
      <c r="O143" s="38" t="str">
        <f t="shared" si="30"/>
        <v/>
      </c>
    </row>
    <row r="144" spans="1:15" s="31" customFormat="1" x14ac:dyDescent="0.2">
      <c r="A144" s="30">
        <v>3326</v>
      </c>
      <c r="B144" s="31" t="s">
        <v>135</v>
      </c>
      <c r="C144" s="33"/>
      <c r="D144" s="34"/>
      <c r="E144" s="34" t="str">
        <f t="shared" si="21"/>
        <v/>
      </c>
      <c r="F144" s="35" t="str">
        <f t="shared" si="22"/>
        <v/>
      </c>
      <c r="G144" s="34" t="str">
        <f t="shared" si="23"/>
        <v/>
      </c>
      <c r="H144" s="34" t="str">
        <f t="shared" si="24"/>
        <v/>
      </c>
      <c r="I144" s="67" t="str">
        <f t="shared" si="25"/>
        <v/>
      </c>
      <c r="J144" s="34" t="str">
        <f t="shared" si="26"/>
        <v/>
      </c>
      <c r="K144" s="34" t="str">
        <f t="shared" si="27"/>
        <v/>
      </c>
      <c r="L144" s="34" t="str">
        <f t="shared" si="28"/>
        <v/>
      </c>
      <c r="M144" s="38" t="str">
        <f t="shared" si="29"/>
        <v/>
      </c>
      <c r="N144" s="38" t="str">
        <f>'jan-aug'!M144</f>
        <v/>
      </c>
      <c r="O144" s="38" t="str">
        <f t="shared" si="30"/>
        <v/>
      </c>
    </row>
    <row r="145" spans="1:15" s="31" customFormat="1" x14ac:dyDescent="0.2">
      <c r="A145" s="30">
        <v>3328</v>
      </c>
      <c r="B145" s="31" t="s">
        <v>136</v>
      </c>
      <c r="C145" s="33"/>
      <c r="D145" s="34"/>
      <c r="E145" s="34" t="str">
        <f t="shared" si="21"/>
        <v/>
      </c>
      <c r="F145" s="35" t="str">
        <f t="shared" si="22"/>
        <v/>
      </c>
      <c r="G145" s="34" t="str">
        <f t="shared" si="23"/>
        <v/>
      </c>
      <c r="H145" s="34" t="str">
        <f t="shared" si="24"/>
        <v/>
      </c>
      <c r="I145" s="67" t="str">
        <f t="shared" si="25"/>
        <v/>
      </c>
      <c r="J145" s="34" t="str">
        <f t="shared" si="26"/>
        <v/>
      </c>
      <c r="K145" s="34" t="str">
        <f t="shared" si="27"/>
        <v/>
      </c>
      <c r="L145" s="34" t="str">
        <f t="shared" si="28"/>
        <v/>
      </c>
      <c r="M145" s="38" t="str">
        <f t="shared" si="29"/>
        <v/>
      </c>
      <c r="N145" s="38" t="str">
        <f>'jan-aug'!M145</f>
        <v/>
      </c>
      <c r="O145" s="38" t="str">
        <f t="shared" si="30"/>
        <v/>
      </c>
    </row>
    <row r="146" spans="1:15" s="31" customFormat="1" x14ac:dyDescent="0.2">
      <c r="A146" s="30">
        <v>3330</v>
      </c>
      <c r="B146" s="31" t="s">
        <v>137</v>
      </c>
      <c r="C146" s="33"/>
      <c r="D146" s="34"/>
      <c r="E146" s="34" t="str">
        <f t="shared" si="21"/>
        <v/>
      </c>
      <c r="F146" s="35" t="str">
        <f t="shared" si="22"/>
        <v/>
      </c>
      <c r="G146" s="34" t="str">
        <f t="shared" si="23"/>
        <v/>
      </c>
      <c r="H146" s="34" t="str">
        <f t="shared" si="24"/>
        <v/>
      </c>
      <c r="I146" s="67" t="str">
        <f t="shared" si="25"/>
        <v/>
      </c>
      <c r="J146" s="34" t="str">
        <f t="shared" si="26"/>
        <v/>
      </c>
      <c r="K146" s="34" t="str">
        <f t="shared" si="27"/>
        <v/>
      </c>
      <c r="L146" s="34" t="str">
        <f t="shared" si="28"/>
        <v/>
      </c>
      <c r="M146" s="38" t="str">
        <f t="shared" si="29"/>
        <v/>
      </c>
      <c r="N146" s="38" t="str">
        <f>'jan-aug'!M146</f>
        <v/>
      </c>
      <c r="O146" s="38" t="str">
        <f t="shared" si="30"/>
        <v/>
      </c>
    </row>
    <row r="147" spans="1:15" s="31" customFormat="1" x14ac:dyDescent="0.2">
      <c r="A147" s="30">
        <v>3332</v>
      </c>
      <c r="B147" s="31" t="s">
        <v>138</v>
      </c>
      <c r="C147" s="33"/>
      <c r="D147" s="34"/>
      <c r="E147" s="34" t="str">
        <f t="shared" si="21"/>
        <v/>
      </c>
      <c r="F147" s="35" t="str">
        <f t="shared" si="22"/>
        <v/>
      </c>
      <c r="G147" s="34" t="str">
        <f t="shared" si="23"/>
        <v/>
      </c>
      <c r="H147" s="34" t="str">
        <f t="shared" si="24"/>
        <v/>
      </c>
      <c r="I147" s="67" t="str">
        <f t="shared" si="25"/>
        <v/>
      </c>
      <c r="J147" s="34" t="str">
        <f t="shared" si="26"/>
        <v/>
      </c>
      <c r="K147" s="34" t="str">
        <f t="shared" si="27"/>
        <v/>
      </c>
      <c r="L147" s="34" t="str">
        <f t="shared" si="28"/>
        <v/>
      </c>
      <c r="M147" s="38" t="str">
        <f t="shared" si="29"/>
        <v/>
      </c>
      <c r="N147" s="38" t="str">
        <f>'jan-aug'!M147</f>
        <v/>
      </c>
      <c r="O147" s="38" t="str">
        <f t="shared" si="30"/>
        <v/>
      </c>
    </row>
    <row r="148" spans="1:15" s="31" customFormat="1" x14ac:dyDescent="0.2">
      <c r="A148" s="30">
        <v>3334</v>
      </c>
      <c r="B148" s="31" t="s">
        <v>143</v>
      </c>
      <c r="C148" s="33"/>
      <c r="D148" s="34"/>
      <c r="E148" s="34" t="str">
        <f t="shared" si="21"/>
        <v/>
      </c>
      <c r="F148" s="35" t="str">
        <f t="shared" si="22"/>
        <v/>
      </c>
      <c r="G148" s="34" t="str">
        <f t="shared" si="23"/>
        <v/>
      </c>
      <c r="H148" s="34" t="str">
        <f t="shared" si="24"/>
        <v/>
      </c>
      <c r="I148" s="67" t="str">
        <f t="shared" si="25"/>
        <v/>
      </c>
      <c r="J148" s="34" t="str">
        <f t="shared" si="26"/>
        <v/>
      </c>
      <c r="K148" s="34" t="str">
        <f t="shared" si="27"/>
        <v/>
      </c>
      <c r="L148" s="34" t="str">
        <f t="shared" si="28"/>
        <v/>
      </c>
      <c r="M148" s="38" t="str">
        <f t="shared" si="29"/>
        <v/>
      </c>
      <c r="N148" s="38" t="str">
        <f>'jan-aug'!M148</f>
        <v/>
      </c>
      <c r="O148" s="38" t="str">
        <f t="shared" si="30"/>
        <v/>
      </c>
    </row>
    <row r="149" spans="1:15" s="31" customFormat="1" x14ac:dyDescent="0.2">
      <c r="A149" s="30">
        <v>3336</v>
      </c>
      <c r="B149" s="31" t="s">
        <v>144</v>
      </c>
      <c r="C149" s="33"/>
      <c r="D149" s="34"/>
      <c r="E149" s="34" t="str">
        <f t="shared" si="21"/>
        <v/>
      </c>
      <c r="F149" s="35" t="str">
        <f t="shared" si="22"/>
        <v/>
      </c>
      <c r="G149" s="34" t="str">
        <f t="shared" si="23"/>
        <v/>
      </c>
      <c r="H149" s="34" t="str">
        <f t="shared" si="24"/>
        <v/>
      </c>
      <c r="I149" s="67" t="str">
        <f t="shared" si="25"/>
        <v/>
      </c>
      <c r="J149" s="34" t="str">
        <f t="shared" si="26"/>
        <v/>
      </c>
      <c r="K149" s="34" t="str">
        <f t="shared" si="27"/>
        <v/>
      </c>
      <c r="L149" s="34" t="str">
        <f t="shared" si="28"/>
        <v/>
      </c>
      <c r="M149" s="38" t="str">
        <f t="shared" si="29"/>
        <v/>
      </c>
      <c r="N149" s="38" t="str">
        <f>'jan-aug'!M149</f>
        <v/>
      </c>
      <c r="O149" s="38" t="str">
        <f t="shared" si="30"/>
        <v/>
      </c>
    </row>
    <row r="150" spans="1:15" s="31" customFormat="1" x14ac:dyDescent="0.2">
      <c r="A150" s="30">
        <v>3338</v>
      </c>
      <c r="B150" s="31" t="s">
        <v>145</v>
      </c>
      <c r="C150" s="33"/>
      <c r="D150" s="34"/>
      <c r="E150" s="34" t="str">
        <f t="shared" si="21"/>
        <v/>
      </c>
      <c r="F150" s="35" t="str">
        <f t="shared" si="22"/>
        <v/>
      </c>
      <c r="G150" s="34" t="str">
        <f t="shared" si="23"/>
        <v/>
      </c>
      <c r="H150" s="34" t="str">
        <f t="shared" si="24"/>
        <v/>
      </c>
      <c r="I150" s="67" t="str">
        <f t="shared" si="25"/>
        <v/>
      </c>
      <c r="J150" s="34" t="str">
        <f t="shared" si="26"/>
        <v/>
      </c>
      <c r="K150" s="34" t="str">
        <f t="shared" si="27"/>
        <v/>
      </c>
      <c r="L150" s="34" t="str">
        <f t="shared" si="28"/>
        <v/>
      </c>
      <c r="M150" s="38" t="str">
        <f t="shared" si="29"/>
        <v/>
      </c>
      <c r="N150" s="38" t="str">
        <f>'jan-aug'!M150</f>
        <v/>
      </c>
      <c r="O150" s="38" t="str">
        <f t="shared" si="30"/>
        <v/>
      </c>
    </row>
    <row r="151" spans="1:15" s="31" customFormat="1" x14ac:dyDescent="0.2">
      <c r="A151" s="30">
        <v>3401</v>
      </c>
      <c r="B151" s="31" t="s">
        <v>82</v>
      </c>
      <c r="C151" s="33"/>
      <c r="D151" s="34"/>
      <c r="E151" s="34" t="str">
        <f t="shared" si="21"/>
        <v/>
      </c>
      <c r="F151" s="35" t="str">
        <f t="shared" si="22"/>
        <v/>
      </c>
      <c r="G151" s="34" t="str">
        <f t="shared" si="23"/>
        <v/>
      </c>
      <c r="H151" s="34" t="str">
        <f t="shared" si="24"/>
        <v/>
      </c>
      <c r="I151" s="67" t="str">
        <f t="shared" si="25"/>
        <v/>
      </c>
      <c r="J151" s="34" t="str">
        <f t="shared" si="26"/>
        <v/>
      </c>
      <c r="K151" s="34" t="str">
        <f t="shared" si="27"/>
        <v/>
      </c>
      <c r="L151" s="34" t="str">
        <f t="shared" si="28"/>
        <v/>
      </c>
      <c r="M151" s="38" t="str">
        <f t="shared" si="29"/>
        <v/>
      </c>
      <c r="N151" s="38" t="str">
        <f>'jan-aug'!M151</f>
        <v/>
      </c>
      <c r="O151" s="38" t="str">
        <f t="shared" si="30"/>
        <v/>
      </c>
    </row>
    <row r="152" spans="1:15" s="31" customFormat="1" x14ac:dyDescent="0.2">
      <c r="A152" s="30">
        <v>3403</v>
      </c>
      <c r="B152" s="31" t="s">
        <v>83</v>
      </c>
      <c r="C152" s="33"/>
      <c r="D152" s="34"/>
      <c r="E152" s="34" t="str">
        <f t="shared" si="21"/>
        <v/>
      </c>
      <c r="F152" s="35" t="str">
        <f t="shared" si="22"/>
        <v/>
      </c>
      <c r="G152" s="34" t="str">
        <f t="shared" si="23"/>
        <v/>
      </c>
      <c r="H152" s="34" t="str">
        <f t="shared" si="24"/>
        <v/>
      </c>
      <c r="I152" s="67" t="str">
        <f t="shared" si="25"/>
        <v/>
      </c>
      <c r="J152" s="34" t="str">
        <f t="shared" si="26"/>
        <v/>
      </c>
      <c r="K152" s="34" t="str">
        <f t="shared" si="27"/>
        <v/>
      </c>
      <c r="L152" s="34" t="str">
        <f t="shared" si="28"/>
        <v/>
      </c>
      <c r="M152" s="38" t="str">
        <f t="shared" si="29"/>
        <v/>
      </c>
      <c r="N152" s="38" t="str">
        <f>'jan-aug'!M152</f>
        <v/>
      </c>
      <c r="O152" s="38" t="str">
        <f t="shared" si="30"/>
        <v/>
      </c>
    </row>
    <row r="153" spans="1:15" s="31" customFormat="1" x14ac:dyDescent="0.2">
      <c r="A153" s="30">
        <v>3405</v>
      </c>
      <c r="B153" s="31" t="s">
        <v>103</v>
      </c>
      <c r="C153" s="33"/>
      <c r="D153" s="34"/>
      <c r="E153" s="34" t="str">
        <f t="shared" si="21"/>
        <v/>
      </c>
      <c r="F153" s="35" t="str">
        <f t="shared" si="22"/>
        <v/>
      </c>
      <c r="G153" s="34" t="str">
        <f t="shared" si="23"/>
        <v/>
      </c>
      <c r="H153" s="34" t="str">
        <f t="shared" si="24"/>
        <v/>
      </c>
      <c r="I153" s="67" t="str">
        <f t="shared" si="25"/>
        <v/>
      </c>
      <c r="J153" s="34" t="str">
        <f t="shared" si="26"/>
        <v/>
      </c>
      <c r="K153" s="34" t="str">
        <f t="shared" si="27"/>
        <v/>
      </c>
      <c r="L153" s="34" t="str">
        <f t="shared" si="28"/>
        <v/>
      </c>
      <c r="M153" s="38" t="str">
        <f t="shared" si="29"/>
        <v/>
      </c>
      <c r="N153" s="38" t="str">
        <f>'jan-aug'!M153</f>
        <v/>
      </c>
      <c r="O153" s="38" t="str">
        <f t="shared" si="30"/>
        <v/>
      </c>
    </row>
    <row r="154" spans="1:15" s="31" customFormat="1" x14ac:dyDescent="0.2">
      <c r="A154" s="30">
        <v>3407</v>
      </c>
      <c r="B154" s="31" t="s">
        <v>104</v>
      </c>
      <c r="C154" s="33"/>
      <c r="D154" s="34"/>
      <c r="E154" s="34" t="str">
        <f t="shared" si="21"/>
        <v/>
      </c>
      <c r="F154" s="35" t="str">
        <f t="shared" si="22"/>
        <v/>
      </c>
      <c r="G154" s="34" t="str">
        <f t="shared" si="23"/>
        <v/>
      </c>
      <c r="H154" s="34" t="str">
        <f t="shared" si="24"/>
        <v/>
      </c>
      <c r="I154" s="67" t="str">
        <f t="shared" si="25"/>
        <v/>
      </c>
      <c r="J154" s="34" t="str">
        <f t="shared" si="26"/>
        <v/>
      </c>
      <c r="K154" s="34" t="str">
        <f t="shared" si="27"/>
        <v/>
      </c>
      <c r="L154" s="34" t="str">
        <f t="shared" si="28"/>
        <v/>
      </c>
      <c r="M154" s="38" t="str">
        <f t="shared" si="29"/>
        <v/>
      </c>
      <c r="N154" s="38" t="str">
        <f>'jan-aug'!M154</f>
        <v/>
      </c>
      <c r="O154" s="38" t="str">
        <f t="shared" si="30"/>
        <v/>
      </c>
    </row>
    <row r="155" spans="1:15" s="31" customFormat="1" x14ac:dyDescent="0.2">
      <c r="A155" s="30">
        <v>3411</v>
      </c>
      <c r="B155" s="31" t="s">
        <v>84</v>
      </c>
      <c r="C155" s="33"/>
      <c r="D155" s="34"/>
      <c r="E155" s="34" t="str">
        <f t="shared" si="21"/>
        <v/>
      </c>
      <c r="F155" s="35" t="str">
        <f t="shared" si="22"/>
        <v/>
      </c>
      <c r="G155" s="34" t="str">
        <f t="shared" si="23"/>
        <v/>
      </c>
      <c r="H155" s="34" t="str">
        <f t="shared" si="24"/>
        <v/>
      </c>
      <c r="I155" s="67" t="str">
        <f t="shared" si="25"/>
        <v/>
      </c>
      <c r="J155" s="34" t="str">
        <f t="shared" si="26"/>
        <v/>
      </c>
      <c r="K155" s="34" t="str">
        <f t="shared" si="27"/>
        <v/>
      </c>
      <c r="L155" s="34" t="str">
        <f t="shared" si="28"/>
        <v/>
      </c>
      <c r="M155" s="38" t="str">
        <f t="shared" si="29"/>
        <v/>
      </c>
      <c r="N155" s="38" t="str">
        <f>'jan-aug'!M155</f>
        <v/>
      </c>
      <c r="O155" s="38" t="str">
        <f t="shared" si="30"/>
        <v/>
      </c>
    </row>
    <row r="156" spans="1:15" s="31" customFormat="1" x14ac:dyDescent="0.2">
      <c r="A156" s="30">
        <v>3412</v>
      </c>
      <c r="B156" s="31" t="s">
        <v>85</v>
      </c>
      <c r="C156" s="33"/>
      <c r="D156" s="34"/>
      <c r="E156" s="34" t="str">
        <f t="shared" si="21"/>
        <v/>
      </c>
      <c r="F156" s="35" t="str">
        <f t="shared" si="22"/>
        <v/>
      </c>
      <c r="G156" s="34" t="str">
        <f t="shared" si="23"/>
        <v/>
      </c>
      <c r="H156" s="34" t="str">
        <f t="shared" si="24"/>
        <v/>
      </c>
      <c r="I156" s="67" t="str">
        <f t="shared" si="25"/>
        <v/>
      </c>
      <c r="J156" s="34" t="str">
        <f t="shared" si="26"/>
        <v/>
      </c>
      <c r="K156" s="34" t="str">
        <f t="shared" si="27"/>
        <v/>
      </c>
      <c r="L156" s="34" t="str">
        <f t="shared" si="28"/>
        <v/>
      </c>
      <c r="M156" s="38" t="str">
        <f t="shared" si="29"/>
        <v/>
      </c>
      <c r="N156" s="38" t="str">
        <f>'jan-aug'!M156</f>
        <v/>
      </c>
      <c r="O156" s="38" t="str">
        <f t="shared" si="30"/>
        <v/>
      </c>
    </row>
    <row r="157" spans="1:15" s="31" customFormat="1" x14ac:dyDescent="0.2">
      <c r="A157" s="30">
        <v>3413</v>
      </c>
      <c r="B157" s="31" t="s">
        <v>86</v>
      </c>
      <c r="C157" s="33"/>
      <c r="D157" s="34"/>
      <c r="E157" s="34" t="str">
        <f t="shared" si="21"/>
        <v/>
      </c>
      <c r="F157" s="35" t="str">
        <f t="shared" si="22"/>
        <v/>
      </c>
      <c r="G157" s="34" t="str">
        <f t="shared" si="23"/>
        <v/>
      </c>
      <c r="H157" s="34" t="str">
        <f t="shared" si="24"/>
        <v/>
      </c>
      <c r="I157" s="67" t="str">
        <f t="shared" si="25"/>
        <v/>
      </c>
      <c r="J157" s="34" t="str">
        <f t="shared" si="26"/>
        <v/>
      </c>
      <c r="K157" s="34" t="str">
        <f t="shared" si="27"/>
        <v/>
      </c>
      <c r="L157" s="34" t="str">
        <f t="shared" si="28"/>
        <v/>
      </c>
      <c r="M157" s="38" t="str">
        <f t="shared" si="29"/>
        <v/>
      </c>
      <c r="N157" s="38" t="str">
        <f>'jan-aug'!M157</f>
        <v/>
      </c>
      <c r="O157" s="38" t="str">
        <f t="shared" si="30"/>
        <v/>
      </c>
    </row>
    <row r="158" spans="1:15" s="31" customFormat="1" x14ac:dyDescent="0.2">
      <c r="A158" s="30">
        <v>3414</v>
      </c>
      <c r="B158" s="31" t="s">
        <v>87</v>
      </c>
      <c r="C158" s="33"/>
      <c r="D158" s="34"/>
      <c r="E158" s="34" t="str">
        <f t="shared" si="21"/>
        <v/>
      </c>
      <c r="F158" s="35" t="str">
        <f t="shared" si="22"/>
        <v/>
      </c>
      <c r="G158" s="34" t="str">
        <f t="shared" si="23"/>
        <v/>
      </c>
      <c r="H158" s="34" t="str">
        <f t="shared" si="24"/>
        <v/>
      </c>
      <c r="I158" s="67" t="str">
        <f t="shared" si="25"/>
        <v/>
      </c>
      <c r="J158" s="34" t="str">
        <f t="shared" si="26"/>
        <v/>
      </c>
      <c r="K158" s="34" t="str">
        <f t="shared" si="27"/>
        <v/>
      </c>
      <c r="L158" s="34" t="str">
        <f t="shared" si="28"/>
        <v/>
      </c>
      <c r="M158" s="38" t="str">
        <f t="shared" si="29"/>
        <v/>
      </c>
      <c r="N158" s="38" t="str">
        <f>'jan-aug'!M158</f>
        <v/>
      </c>
      <c r="O158" s="38" t="str">
        <f t="shared" si="30"/>
        <v/>
      </c>
    </row>
    <row r="159" spans="1:15" s="31" customFormat="1" x14ac:dyDescent="0.2">
      <c r="A159" s="30">
        <v>3415</v>
      </c>
      <c r="B159" s="31" t="s">
        <v>88</v>
      </c>
      <c r="C159" s="33"/>
      <c r="D159" s="34"/>
      <c r="E159" s="34" t="str">
        <f t="shared" si="21"/>
        <v/>
      </c>
      <c r="F159" s="35" t="str">
        <f t="shared" si="22"/>
        <v/>
      </c>
      <c r="G159" s="34" t="str">
        <f t="shared" si="23"/>
        <v/>
      </c>
      <c r="H159" s="34" t="str">
        <f t="shared" si="24"/>
        <v/>
      </c>
      <c r="I159" s="67" t="str">
        <f t="shared" si="25"/>
        <v/>
      </c>
      <c r="J159" s="34" t="str">
        <f t="shared" si="26"/>
        <v/>
      </c>
      <c r="K159" s="34" t="str">
        <f t="shared" si="27"/>
        <v/>
      </c>
      <c r="L159" s="34" t="str">
        <f t="shared" si="28"/>
        <v/>
      </c>
      <c r="M159" s="38" t="str">
        <f t="shared" si="29"/>
        <v/>
      </c>
      <c r="N159" s="38" t="str">
        <f>'jan-aug'!M159</f>
        <v/>
      </c>
      <c r="O159" s="38" t="str">
        <f t="shared" si="30"/>
        <v/>
      </c>
    </row>
    <row r="160" spans="1:15" s="31" customFormat="1" x14ac:dyDescent="0.2">
      <c r="A160" s="30">
        <v>3416</v>
      </c>
      <c r="B160" s="31" t="s">
        <v>89</v>
      </c>
      <c r="C160" s="33"/>
      <c r="D160" s="34"/>
      <c r="E160" s="34" t="str">
        <f t="shared" si="21"/>
        <v/>
      </c>
      <c r="F160" s="35" t="str">
        <f t="shared" si="22"/>
        <v/>
      </c>
      <c r="G160" s="34" t="str">
        <f t="shared" si="23"/>
        <v/>
      </c>
      <c r="H160" s="34" t="str">
        <f t="shared" si="24"/>
        <v/>
      </c>
      <c r="I160" s="67" t="str">
        <f t="shared" si="25"/>
        <v/>
      </c>
      <c r="J160" s="34" t="str">
        <f t="shared" si="26"/>
        <v/>
      </c>
      <c r="K160" s="34" t="str">
        <f t="shared" si="27"/>
        <v/>
      </c>
      <c r="L160" s="34" t="str">
        <f t="shared" si="28"/>
        <v/>
      </c>
      <c r="M160" s="38" t="str">
        <f t="shared" si="29"/>
        <v/>
      </c>
      <c r="N160" s="38" t="str">
        <f>'jan-aug'!M160</f>
        <v/>
      </c>
      <c r="O160" s="38" t="str">
        <f t="shared" si="30"/>
        <v/>
      </c>
    </row>
    <row r="161" spans="1:15" s="31" customFormat="1" x14ac:dyDescent="0.2">
      <c r="A161" s="30">
        <v>3417</v>
      </c>
      <c r="B161" s="31" t="s">
        <v>90</v>
      </c>
      <c r="C161" s="33"/>
      <c r="D161" s="34"/>
      <c r="E161" s="34" t="str">
        <f t="shared" si="21"/>
        <v/>
      </c>
      <c r="F161" s="35" t="str">
        <f t="shared" si="22"/>
        <v/>
      </c>
      <c r="G161" s="34" t="str">
        <f t="shared" si="23"/>
        <v/>
      </c>
      <c r="H161" s="34" t="str">
        <f t="shared" si="24"/>
        <v/>
      </c>
      <c r="I161" s="67" t="str">
        <f t="shared" si="25"/>
        <v/>
      </c>
      <c r="J161" s="34" t="str">
        <f t="shared" si="26"/>
        <v/>
      </c>
      <c r="K161" s="34" t="str">
        <f t="shared" si="27"/>
        <v/>
      </c>
      <c r="L161" s="34" t="str">
        <f t="shared" si="28"/>
        <v/>
      </c>
      <c r="M161" s="38" t="str">
        <f t="shared" si="29"/>
        <v/>
      </c>
      <c r="N161" s="38" t="str">
        <f>'jan-aug'!M161</f>
        <v/>
      </c>
      <c r="O161" s="38" t="str">
        <f t="shared" si="30"/>
        <v/>
      </c>
    </row>
    <row r="162" spans="1:15" s="31" customFormat="1" x14ac:dyDescent="0.2">
      <c r="A162" s="30">
        <v>3418</v>
      </c>
      <c r="B162" s="31" t="s">
        <v>91</v>
      </c>
      <c r="C162" s="33"/>
      <c r="D162" s="34"/>
      <c r="E162" s="34" t="str">
        <f t="shared" si="21"/>
        <v/>
      </c>
      <c r="F162" s="35" t="str">
        <f t="shared" si="22"/>
        <v/>
      </c>
      <c r="G162" s="34" t="str">
        <f t="shared" si="23"/>
        <v/>
      </c>
      <c r="H162" s="34" t="str">
        <f t="shared" si="24"/>
        <v/>
      </c>
      <c r="I162" s="67" t="str">
        <f t="shared" si="25"/>
        <v/>
      </c>
      <c r="J162" s="34" t="str">
        <f t="shared" si="26"/>
        <v/>
      </c>
      <c r="K162" s="34" t="str">
        <f t="shared" si="27"/>
        <v/>
      </c>
      <c r="L162" s="34" t="str">
        <f t="shared" si="28"/>
        <v/>
      </c>
      <c r="M162" s="38" t="str">
        <f t="shared" si="29"/>
        <v/>
      </c>
      <c r="N162" s="38" t="str">
        <f>'jan-aug'!M162</f>
        <v/>
      </c>
      <c r="O162" s="38" t="str">
        <f t="shared" si="30"/>
        <v/>
      </c>
    </row>
    <row r="163" spans="1:15" s="31" customFormat="1" x14ac:dyDescent="0.2">
      <c r="A163" s="30">
        <v>3419</v>
      </c>
      <c r="B163" s="31" t="s">
        <v>386</v>
      </c>
      <c r="C163" s="33"/>
      <c r="D163" s="34"/>
      <c r="E163" s="34" t="str">
        <f t="shared" si="21"/>
        <v/>
      </c>
      <c r="F163" s="35" t="str">
        <f t="shared" si="22"/>
        <v/>
      </c>
      <c r="G163" s="34" t="str">
        <f t="shared" si="23"/>
        <v/>
      </c>
      <c r="H163" s="34" t="str">
        <f t="shared" si="24"/>
        <v/>
      </c>
      <c r="I163" s="67" t="str">
        <f t="shared" si="25"/>
        <v/>
      </c>
      <c r="J163" s="34" t="str">
        <f t="shared" si="26"/>
        <v/>
      </c>
      <c r="K163" s="34" t="str">
        <f t="shared" si="27"/>
        <v/>
      </c>
      <c r="L163" s="34" t="str">
        <f t="shared" si="28"/>
        <v/>
      </c>
      <c r="M163" s="38" t="str">
        <f t="shared" si="29"/>
        <v/>
      </c>
      <c r="N163" s="38" t="str">
        <f>'jan-aug'!M163</f>
        <v/>
      </c>
      <c r="O163" s="38" t="str">
        <f t="shared" si="30"/>
        <v/>
      </c>
    </row>
    <row r="164" spans="1:15" s="31" customFormat="1" x14ac:dyDescent="0.2">
      <c r="A164" s="30">
        <v>3420</v>
      </c>
      <c r="B164" s="31" t="s">
        <v>92</v>
      </c>
      <c r="C164" s="33"/>
      <c r="D164" s="34"/>
      <c r="E164" s="34" t="str">
        <f t="shared" si="21"/>
        <v/>
      </c>
      <c r="F164" s="35" t="str">
        <f t="shared" si="22"/>
        <v/>
      </c>
      <c r="G164" s="34" t="str">
        <f t="shared" si="23"/>
        <v/>
      </c>
      <c r="H164" s="34" t="str">
        <f t="shared" si="24"/>
        <v/>
      </c>
      <c r="I164" s="67" t="str">
        <f t="shared" si="25"/>
        <v/>
      </c>
      <c r="J164" s="34" t="str">
        <f t="shared" si="26"/>
        <v/>
      </c>
      <c r="K164" s="34" t="str">
        <f t="shared" si="27"/>
        <v/>
      </c>
      <c r="L164" s="34" t="str">
        <f t="shared" si="28"/>
        <v/>
      </c>
      <c r="M164" s="38" t="str">
        <f t="shared" si="29"/>
        <v/>
      </c>
      <c r="N164" s="38" t="str">
        <f>'jan-aug'!M164</f>
        <v/>
      </c>
      <c r="O164" s="38" t="str">
        <f t="shared" si="30"/>
        <v/>
      </c>
    </row>
    <row r="165" spans="1:15" s="31" customFormat="1" x14ac:dyDescent="0.2">
      <c r="A165" s="30">
        <v>3421</v>
      </c>
      <c r="B165" s="31" t="s">
        <v>93</v>
      </c>
      <c r="C165" s="33"/>
      <c r="D165" s="34"/>
      <c r="E165" s="34" t="str">
        <f t="shared" si="21"/>
        <v/>
      </c>
      <c r="F165" s="35" t="str">
        <f t="shared" si="22"/>
        <v/>
      </c>
      <c r="G165" s="34" t="str">
        <f t="shared" si="23"/>
        <v/>
      </c>
      <c r="H165" s="34" t="str">
        <f t="shared" si="24"/>
        <v/>
      </c>
      <c r="I165" s="67" t="str">
        <f t="shared" si="25"/>
        <v/>
      </c>
      <c r="J165" s="34" t="str">
        <f t="shared" si="26"/>
        <v/>
      </c>
      <c r="K165" s="34" t="str">
        <f t="shared" si="27"/>
        <v/>
      </c>
      <c r="L165" s="34" t="str">
        <f t="shared" si="28"/>
        <v/>
      </c>
      <c r="M165" s="38" t="str">
        <f t="shared" si="29"/>
        <v/>
      </c>
      <c r="N165" s="38" t="str">
        <f>'jan-aug'!M165</f>
        <v/>
      </c>
      <c r="O165" s="38" t="str">
        <f t="shared" si="30"/>
        <v/>
      </c>
    </row>
    <row r="166" spans="1:15" s="31" customFormat="1" x14ac:dyDescent="0.2">
      <c r="A166" s="30">
        <v>3422</v>
      </c>
      <c r="B166" s="31" t="s">
        <v>94</v>
      </c>
      <c r="C166" s="33"/>
      <c r="D166" s="34"/>
      <c r="E166" s="34" t="str">
        <f t="shared" si="21"/>
        <v/>
      </c>
      <c r="F166" s="35" t="str">
        <f t="shared" si="22"/>
        <v/>
      </c>
      <c r="G166" s="34" t="str">
        <f t="shared" si="23"/>
        <v/>
      </c>
      <c r="H166" s="34" t="str">
        <f t="shared" si="24"/>
        <v/>
      </c>
      <c r="I166" s="67" t="str">
        <f t="shared" si="25"/>
        <v/>
      </c>
      <c r="J166" s="34" t="str">
        <f t="shared" si="26"/>
        <v/>
      </c>
      <c r="K166" s="34" t="str">
        <f t="shared" si="27"/>
        <v/>
      </c>
      <c r="L166" s="34" t="str">
        <f t="shared" si="28"/>
        <v/>
      </c>
      <c r="M166" s="38" t="str">
        <f t="shared" si="29"/>
        <v/>
      </c>
      <c r="N166" s="38" t="str">
        <f>'jan-aug'!M166</f>
        <v/>
      </c>
      <c r="O166" s="38" t="str">
        <f t="shared" si="30"/>
        <v/>
      </c>
    </row>
    <row r="167" spans="1:15" s="31" customFormat="1" x14ac:dyDescent="0.2">
      <c r="A167" s="30">
        <v>3423</v>
      </c>
      <c r="B167" s="31" t="s">
        <v>95</v>
      </c>
      <c r="C167" s="33"/>
      <c r="D167" s="34"/>
      <c r="E167" s="34" t="str">
        <f t="shared" si="21"/>
        <v/>
      </c>
      <c r="F167" s="35" t="str">
        <f t="shared" si="22"/>
        <v/>
      </c>
      <c r="G167" s="34" t="str">
        <f t="shared" si="23"/>
        <v/>
      </c>
      <c r="H167" s="34" t="str">
        <f t="shared" si="24"/>
        <v/>
      </c>
      <c r="I167" s="67" t="str">
        <f t="shared" si="25"/>
        <v/>
      </c>
      <c r="J167" s="34" t="str">
        <f t="shared" si="26"/>
        <v/>
      </c>
      <c r="K167" s="34" t="str">
        <f t="shared" si="27"/>
        <v/>
      </c>
      <c r="L167" s="34" t="str">
        <f t="shared" si="28"/>
        <v/>
      </c>
      <c r="M167" s="38" t="str">
        <f t="shared" si="29"/>
        <v/>
      </c>
      <c r="N167" s="38" t="str">
        <f>'jan-aug'!M167</f>
        <v/>
      </c>
      <c r="O167" s="38" t="str">
        <f t="shared" si="30"/>
        <v/>
      </c>
    </row>
    <row r="168" spans="1:15" s="31" customFormat="1" x14ac:dyDescent="0.2">
      <c r="A168" s="30">
        <v>3424</v>
      </c>
      <c r="B168" s="31" t="s">
        <v>96</v>
      </c>
      <c r="C168" s="33"/>
      <c r="D168" s="34"/>
      <c r="E168" s="34" t="str">
        <f t="shared" si="21"/>
        <v/>
      </c>
      <c r="F168" s="35" t="str">
        <f t="shared" si="22"/>
        <v/>
      </c>
      <c r="G168" s="34" t="str">
        <f t="shared" si="23"/>
        <v/>
      </c>
      <c r="H168" s="34" t="str">
        <f t="shared" si="24"/>
        <v/>
      </c>
      <c r="I168" s="67" t="str">
        <f t="shared" si="25"/>
        <v/>
      </c>
      <c r="J168" s="34" t="str">
        <f t="shared" si="26"/>
        <v/>
      </c>
      <c r="K168" s="34" t="str">
        <f t="shared" si="27"/>
        <v/>
      </c>
      <c r="L168" s="34" t="str">
        <f t="shared" si="28"/>
        <v/>
      </c>
      <c r="M168" s="38" t="str">
        <f t="shared" si="29"/>
        <v/>
      </c>
      <c r="N168" s="38" t="str">
        <f>'jan-aug'!M168</f>
        <v/>
      </c>
      <c r="O168" s="38" t="str">
        <f t="shared" si="30"/>
        <v/>
      </c>
    </row>
    <row r="169" spans="1:15" s="31" customFormat="1" x14ac:dyDescent="0.2">
      <c r="A169" s="30">
        <v>3425</v>
      </c>
      <c r="B169" s="31" t="s">
        <v>97</v>
      </c>
      <c r="C169" s="33"/>
      <c r="D169" s="34"/>
      <c r="E169" s="34" t="str">
        <f t="shared" si="21"/>
        <v/>
      </c>
      <c r="F169" s="35" t="str">
        <f t="shared" si="22"/>
        <v/>
      </c>
      <c r="G169" s="34" t="str">
        <f t="shared" si="23"/>
        <v/>
      </c>
      <c r="H169" s="34" t="str">
        <f t="shared" si="24"/>
        <v/>
      </c>
      <c r="I169" s="67" t="str">
        <f t="shared" si="25"/>
        <v/>
      </c>
      <c r="J169" s="34" t="str">
        <f t="shared" si="26"/>
        <v/>
      </c>
      <c r="K169" s="34" t="str">
        <f t="shared" si="27"/>
        <v/>
      </c>
      <c r="L169" s="34" t="str">
        <f t="shared" si="28"/>
        <v/>
      </c>
      <c r="M169" s="38" t="str">
        <f t="shared" si="29"/>
        <v/>
      </c>
      <c r="N169" s="38" t="str">
        <f>'jan-aug'!M169</f>
        <v/>
      </c>
      <c r="O169" s="38" t="str">
        <f t="shared" si="30"/>
        <v/>
      </c>
    </row>
    <row r="170" spans="1:15" s="31" customFormat="1" x14ac:dyDescent="0.2">
      <c r="A170" s="30">
        <v>3426</v>
      </c>
      <c r="B170" s="31" t="s">
        <v>98</v>
      </c>
      <c r="C170" s="33"/>
      <c r="D170" s="34"/>
      <c r="E170" s="34" t="str">
        <f t="shared" si="21"/>
        <v/>
      </c>
      <c r="F170" s="35" t="str">
        <f t="shared" si="22"/>
        <v/>
      </c>
      <c r="G170" s="34" t="str">
        <f t="shared" si="23"/>
        <v/>
      </c>
      <c r="H170" s="34" t="str">
        <f t="shared" si="24"/>
        <v/>
      </c>
      <c r="I170" s="67" t="str">
        <f t="shared" si="25"/>
        <v/>
      </c>
      <c r="J170" s="34" t="str">
        <f t="shared" si="26"/>
        <v/>
      </c>
      <c r="K170" s="34" t="str">
        <f t="shared" si="27"/>
        <v/>
      </c>
      <c r="L170" s="34" t="str">
        <f t="shared" si="28"/>
        <v/>
      </c>
      <c r="M170" s="38" t="str">
        <f t="shared" si="29"/>
        <v/>
      </c>
      <c r="N170" s="38" t="str">
        <f>'jan-aug'!M170</f>
        <v/>
      </c>
      <c r="O170" s="38" t="str">
        <f t="shared" si="30"/>
        <v/>
      </c>
    </row>
    <row r="171" spans="1:15" s="31" customFormat="1" x14ac:dyDescent="0.2">
      <c r="A171" s="30">
        <v>3427</v>
      </c>
      <c r="B171" s="31" t="s">
        <v>99</v>
      </c>
      <c r="C171" s="33"/>
      <c r="D171" s="34"/>
      <c r="E171" s="34" t="str">
        <f t="shared" si="21"/>
        <v/>
      </c>
      <c r="F171" s="35" t="str">
        <f t="shared" si="22"/>
        <v/>
      </c>
      <c r="G171" s="34" t="str">
        <f t="shared" si="23"/>
        <v/>
      </c>
      <c r="H171" s="34" t="str">
        <f t="shared" si="24"/>
        <v/>
      </c>
      <c r="I171" s="67" t="str">
        <f t="shared" si="25"/>
        <v/>
      </c>
      <c r="J171" s="34" t="str">
        <f t="shared" si="26"/>
        <v/>
      </c>
      <c r="K171" s="34" t="str">
        <f t="shared" si="27"/>
        <v/>
      </c>
      <c r="L171" s="34" t="str">
        <f t="shared" si="28"/>
        <v/>
      </c>
      <c r="M171" s="38" t="str">
        <f t="shared" si="29"/>
        <v/>
      </c>
      <c r="N171" s="38" t="str">
        <f>'jan-aug'!M171</f>
        <v/>
      </c>
      <c r="O171" s="38" t="str">
        <f t="shared" si="30"/>
        <v/>
      </c>
    </row>
    <row r="172" spans="1:15" s="31" customFormat="1" x14ac:dyDescent="0.2">
      <c r="A172" s="30">
        <v>3428</v>
      </c>
      <c r="B172" s="31" t="s">
        <v>100</v>
      </c>
      <c r="C172" s="33"/>
      <c r="D172" s="34"/>
      <c r="E172" s="34" t="str">
        <f t="shared" si="21"/>
        <v/>
      </c>
      <c r="F172" s="35" t="str">
        <f t="shared" si="22"/>
        <v/>
      </c>
      <c r="G172" s="34" t="str">
        <f t="shared" si="23"/>
        <v/>
      </c>
      <c r="H172" s="34" t="str">
        <f t="shared" si="24"/>
        <v/>
      </c>
      <c r="I172" s="67" t="str">
        <f t="shared" si="25"/>
        <v/>
      </c>
      <c r="J172" s="34" t="str">
        <f t="shared" si="26"/>
        <v/>
      </c>
      <c r="K172" s="34" t="str">
        <f t="shared" si="27"/>
        <v/>
      </c>
      <c r="L172" s="34" t="str">
        <f t="shared" si="28"/>
        <v/>
      </c>
      <c r="M172" s="38" t="str">
        <f t="shared" si="29"/>
        <v/>
      </c>
      <c r="N172" s="38" t="str">
        <f>'jan-aug'!M172</f>
        <v/>
      </c>
      <c r="O172" s="38" t="str">
        <f t="shared" si="30"/>
        <v/>
      </c>
    </row>
    <row r="173" spans="1:15" s="31" customFormat="1" x14ac:dyDescent="0.2">
      <c r="A173" s="30">
        <v>3429</v>
      </c>
      <c r="B173" s="31" t="s">
        <v>101</v>
      </c>
      <c r="C173" s="33"/>
      <c r="D173" s="34"/>
      <c r="E173" s="34" t="str">
        <f t="shared" si="21"/>
        <v/>
      </c>
      <c r="F173" s="35" t="str">
        <f t="shared" si="22"/>
        <v/>
      </c>
      <c r="G173" s="34" t="str">
        <f t="shared" si="23"/>
        <v/>
      </c>
      <c r="H173" s="34" t="str">
        <f t="shared" si="24"/>
        <v/>
      </c>
      <c r="I173" s="67" t="str">
        <f t="shared" si="25"/>
        <v/>
      </c>
      <c r="J173" s="34" t="str">
        <f t="shared" si="26"/>
        <v/>
      </c>
      <c r="K173" s="34" t="str">
        <f t="shared" si="27"/>
        <v/>
      </c>
      <c r="L173" s="34" t="str">
        <f t="shared" si="28"/>
        <v/>
      </c>
      <c r="M173" s="38" t="str">
        <f t="shared" si="29"/>
        <v/>
      </c>
      <c r="N173" s="38" t="str">
        <f>'jan-aug'!M173</f>
        <v/>
      </c>
      <c r="O173" s="38" t="str">
        <f t="shared" si="30"/>
        <v/>
      </c>
    </row>
    <row r="174" spans="1:15" s="31" customFormat="1" x14ac:dyDescent="0.2">
      <c r="A174" s="30">
        <v>3430</v>
      </c>
      <c r="B174" s="31" t="s">
        <v>102</v>
      </c>
      <c r="C174" s="33"/>
      <c r="D174" s="34"/>
      <c r="E174" s="34" t="str">
        <f t="shared" si="21"/>
        <v/>
      </c>
      <c r="F174" s="35" t="str">
        <f t="shared" si="22"/>
        <v/>
      </c>
      <c r="G174" s="34" t="str">
        <f t="shared" si="23"/>
        <v/>
      </c>
      <c r="H174" s="34" t="str">
        <f t="shared" si="24"/>
        <v/>
      </c>
      <c r="I174" s="67" t="str">
        <f t="shared" si="25"/>
        <v/>
      </c>
      <c r="J174" s="34" t="str">
        <f t="shared" si="26"/>
        <v/>
      </c>
      <c r="K174" s="34" t="str">
        <f t="shared" si="27"/>
        <v/>
      </c>
      <c r="L174" s="34" t="str">
        <f t="shared" si="28"/>
        <v/>
      </c>
      <c r="M174" s="38" t="str">
        <f t="shared" si="29"/>
        <v/>
      </c>
      <c r="N174" s="38" t="str">
        <f>'jan-aug'!M174</f>
        <v/>
      </c>
      <c r="O174" s="38" t="str">
        <f t="shared" si="30"/>
        <v/>
      </c>
    </row>
    <row r="175" spans="1:15" s="31" customFormat="1" x14ac:dyDescent="0.2">
      <c r="A175" s="30">
        <v>3431</v>
      </c>
      <c r="B175" s="31" t="s">
        <v>105</v>
      </c>
      <c r="C175" s="33"/>
      <c r="D175" s="34"/>
      <c r="E175" s="34" t="str">
        <f t="shared" si="21"/>
        <v/>
      </c>
      <c r="F175" s="35" t="str">
        <f t="shared" si="22"/>
        <v/>
      </c>
      <c r="G175" s="34" t="str">
        <f t="shared" si="23"/>
        <v/>
      </c>
      <c r="H175" s="34" t="str">
        <f t="shared" si="24"/>
        <v/>
      </c>
      <c r="I175" s="67" t="str">
        <f t="shared" si="25"/>
        <v/>
      </c>
      <c r="J175" s="34" t="str">
        <f t="shared" si="26"/>
        <v/>
      </c>
      <c r="K175" s="34" t="str">
        <f t="shared" si="27"/>
        <v/>
      </c>
      <c r="L175" s="34" t="str">
        <f t="shared" si="28"/>
        <v/>
      </c>
      <c r="M175" s="38" t="str">
        <f t="shared" si="29"/>
        <v/>
      </c>
      <c r="N175" s="38" t="str">
        <f>'jan-aug'!M175</f>
        <v/>
      </c>
      <c r="O175" s="38" t="str">
        <f t="shared" si="30"/>
        <v/>
      </c>
    </row>
    <row r="176" spans="1:15" s="31" customFormat="1" x14ac:dyDescent="0.2">
      <c r="A176" s="30">
        <v>3432</v>
      </c>
      <c r="B176" s="31" t="s">
        <v>106</v>
      </c>
      <c r="C176" s="33"/>
      <c r="D176" s="34"/>
      <c r="E176" s="34" t="str">
        <f t="shared" si="21"/>
        <v/>
      </c>
      <c r="F176" s="35" t="str">
        <f t="shared" si="22"/>
        <v/>
      </c>
      <c r="G176" s="34" t="str">
        <f t="shared" si="23"/>
        <v/>
      </c>
      <c r="H176" s="34" t="str">
        <f t="shared" si="24"/>
        <v/>
      </c>
      <c r="I176" s="67" t="str">
        <f t="shared" si="25"/>
        <v/>
      </c>
      <c r="J176" s="34" t="str">
        <f t="shared" si="26"/>
        <v/>
      </c>
      <c r="K176" s="34" t="str">
        <f t="shared" si="27"/>
        <v/>
      </c>
      <c r="L176" s="34" t="str">
        <f t="shared" si="28"/>
        <v/>
      </c>
      <c r="M176" s="38" t="str">
        <f t="shared" si="29"/>
        <v/>
      </c>
      <c r="N176" s="38" t="str">
        <f>'jan-aug'!M176</f>
        <v/>
      </c>
      <c r="O176" s="38" t="str">
        <f t="shared" si="30"/>
        <v/>
      </c>
    </row>
    <row r="177" spans="1:15" s="31" customFormat="1" x14ac:dyDescent="0.2">
      <c r="A177" s="30">
        <v>3433</v>
      </c>
      <c r="B177" s="31" t="s">
        <v>107</v>
      </c>
      <c r="C177" s="33"/>
      <c r="D177" s="34"/>
      <c r="E177" s="34" t="str">
        <f t="shared" si="21"/>
        <v/>
      </c>
      <c r="F177" s="35" t="str">
        <f t="shared" si="22"/>
        <v/>
      </c>
      <c r="G177" s="34" t="str">
        <f t="shared" si="23"/>
        <v/>
      </c>
      <c r="H177" s="34" t="str">
        <f t="shared" si="24"/>
        <v/>
      </c>
      <c r="I177" s="67" t="str">
        <f t="shared" si="25"/>
        <v/>
      </c>
      <c r="J177" s="34" t="str">
        <f t="shared" si="26"/>
        <v/>
      </c>
      <c r="K177" s="34" t="str">
        <f t="shared" si="27"/>
        <v/>
      </c>
      <c r="L177" s="34" t="str">
        <f t="shared" si="28"/>
        <v/>
      </c>
      <c r="M177" s="38" t="str">
        <f t="shared" si="29"/>
        <v/>
      </c>
      <c r="N177" s="38" t="str">
        <f>'jan-aug'!M177</f>
        <v/>
      </c>
      <c r="O177" s="38" t="str">
        <f t="shared" si="30"/>
        <v/>
      </c>
    </row>
    <row r="178" spans="1:15" s="31" customFormat="1" x14ac:dyDescent="0.2">
      <c r="A178" s="30">
        <v>3434</v>
      </c>
      <c r="B178" s="31" t="s">
        <v>108</v>
      </c>
      <c r="C178" s="33"/>
      <c r="D178" s="34"/>
      <c r="E178" s="34" t="str">
        <f t="shared" si="21"/>
        <v/>
      </c>
      <c r="F178" s="35" t="str">
        <f t="shared" si="22"/>
        <v/>
      </c>
      <c r="G178" s="34" t="str">
        <f t="shared" si="23"/>
        <v/>
      </c>
      <c r="H178" s="34" t="str">
        <f t="shared" si="24"/>
        <v/>
      </c>
      <c r="I178" s="67" t="str">
        <f t="shared" si="25"/>
        <v/>
      </c>
      <c r="J178" s="34" t="str">
        <f t="shared" si="26"/>
        <v/>
      </c>
      <c r="K178" s="34" t="str">
        <f t="shared" si="27"/>
        <v/>
      </c>
      <c r="L178" s="34" t="str">
        <f t="shared" si="28"/>
        <v/>
      </c>
      <c r="M178" s="38" t="str">
        <f t="shared" si="29"/>
        <v/>
      </c>
      <c r="N178" s="38" t="str">
        <f>'jan-aug'!M178</f>
        <v/>
      </c>
      <c r="O178" s="38" t="str">
        <f t="shared" si="30"/>
        <v/>
      </c>
    </row>
    <row r="179" spans="1:15" s="31" customFormat="1" x14ac:dyDescent="0.2">
      <c r="A179" s="30">
        <v>3435</v>
      </c>
      <c r="B179" s="31" t="s">
        <v>109</v>
      </c>
      <c r="C179" s="33"/>
      <c r="D179" s="34"/>
      <c r="E179" s="34" t="str">
        <f t="shared" si="21"/>
        <v/>
      </c>
      <c r="F179" s="35" t="str">
        <f t="shared" si="22"/>
        <v/>
      </c>
      <c r="G179" s="34" t="str">
        <f t="shared" si="23"/>
        <v/>
      </c>
      <c r="H179" s="34" t="str">
        <f t="shared" si="24"/>
        <v/>
      </c>
      <c r="I179" s="67" t="str">
        <f t="shared" si="25"/>
        <v/>
      </c>
      <c r="J179" s="34" t="str">
        <f t="shared" si="26"/>
        <v/>
      </c>
      <c r="K179" s="34" t="str">
        <f t="shared" si="27"/>
        <v/>
      </c>
      <c r="L179" s="34" t="str">
        <f t="shared" si="28"/>
        <v/>
      </c>
      <c r="M179" s="38" t="str">
        <f t="shared" si="29"/>
        <v/>
      </c>
      <c r="N179" s="38" t="str">
        <f>'jan-aug'!M179</f>
        <v/>
      </c>
      <c r="O179" s="38" t="str">
        <f t="shared" si="30"/>
        <v/>
      </c>
    </row>
    <row r="180" spans="1:15" s="31" customFormat="1" x14ac:dyDescent="0.2">
      <c r="A180" s="30">
        <v>3436</v>
      </c>
      <c r="B180" s="31" t="s">
        <v>110</v>
      </c>
      <c r="C180" s="33"/>
      <c r="D180" s="34"/>
      <c r="E180" s="34" t="str">
        <f t="shared" si="21"/>
        <v/>
      </c>
      <c r="F180" s="35" t="str">
        <f t="shared" si="22"/>
        <v/>
      </c>
      <c r="G180" s="34" t="str">
        <f t="shared" si="23"/>
        <v/>
      </c>
      <c r="H180" s="34" t="str">
        <f t="shared" si="24"/>
        <v/>
      </c>
      <c r="I180" s="67" t="str">
        <f t="shared" si="25"/>
        <v/>
      </c>
      <c r="J180" s="34" t="str">
        <f t="shared" si="26"/>
        <v/>
      </c>
      <c r="K180" s="34" t="str">
        <f t="shared" si="27"/>
        <v/>
      </c>
      <c r="L180" s="34" t="str">
        <f t="shared" si="28"/>
        <v/>
      </c>
      <c r="M180" s="38" t="str">
        <f t="shared" si="29"/>
        <v/>
      </c>
      <c r="N180" s="38" t="str">
        <f>'jan-aug'!M180</f>
        <v/>
      </c>
      <c r="O180" s="38" t="str">
        <f t="shared" si="30"/>
        <v/>
      </c>
    </row>
    <row r="181" spans="1:15" s="31" customFormat="1" x14ac:dyDescent="0.2">
      <c r="A181" s="30">
        <v>3437</v>
      </c>
      <c r="B181" s="31" t="s">
        <v>111</v>
      </c>
      <c r="C181" s="33"/>
      <c r="D181" s="34"/>
      <c r="E181" s="34" t="str">
        <f t="shared" si="21"/>
        <v/>
      </c>
      <c r="F181" s="35" t="str">
        <f t="shared" si="22"/>
        <v/>
      </c>
      <c r="G181" s="34" t="str">
        <f t="shared" si="23"/>
        <v/>
      </c>
      <c r="H181" s="34" t="str">
        <f t="shared" si="24"/>
        <v/>
      </c>
      <c r="I181" s="67" t="str">
        <f t="shared" si="25"/>
        <v/>
      </c>
      <c r="J181" s="34" t="str">
        <f t="shared" si="26"/>
        <v/>
      </c>
      <c r="K181" s="34" t="str">
        <f t="shared" si="27"/>
        <v/>
      </c>
      <c r="L181" s="34" t="str">
        <f t="shared" si="28"/>
        <v/>
      </c>
      <c r="M181" s="38" t="str">
        <f t="shared" si="29"/>
        <v/>
      </c>
      <c r="N181" s="38" t="str">
        <f>'jan-aug'!M181</f>
        <v/>
      </c>
      <c r="O181" s="38" t="str">
        <f t="shared" si="30"/>
        <v/>
      </c>
    </row>
    <row r="182" spans="1:15" s="31" customFormat="1" x14ac:dyDescent="0.2">
      <c r="A182" s="30">
        <v>3438</v>
      </c>
      <c r="B182" s="31" t="s">
        <v>112</v>
      </c>
      <c r="C182" s="33"/>
      <c r="D182" s="34"/>
      <c r="E182" s="34" t="str">
        <f t="shared" si="21"/>
        <v/>
      </c>
      <c r="F182" s="35" t="str">
        <f t="shared" si="22"/>
        <v/>
      </c>
      <c r="G182" s="34" t="str">
        <f t="shared" si="23"/>
        <v/>
      </c>
      <c r="H182" s="34" t="str">
        <f t="shared" si="24"/>
        <v/>
      </c>
      <c r="I182" s="67" t="str">
        <f t="shared" si="25"/>
        <v/>
      </c>
      <c r="J182" s="34" t="str">
        <f t="shared" si="26"/>
        <v/>
      </c>
      <c r="K182" s="34" t="str">
        <f t="shared" si="27"/>
        <v/>
      </c>
      <c r="L182" s="34" t="str">
        <f t="shared" si="28"/>
        <v/>
      </c>
      <c r="M182" s="38" t="str">
        <f t="shared" si="29"/>
        <v/>
      </c>
      <c r="N182" s="38" t="str">
        <f>'jan-aug'!M182</f>
        <v/>
      </c>
      <c r="O182" s="38" t="str">
        <f t="shared" si="30"/>
        <v/>
      </c>
    </row>
    <row r="183" spans="1:15" s="31" customFormat="1" x14ac:dyDescent="0.2">
      <c r="A183" s="30">
        <v>3439</v>
      </c>
      <c r="B183" s="31" t="s">
        <v>113</v>
      </c>
      <c r="C183" s="33"/>
      <c r="D183" s="34"/>
      <c r="E183" s="34" t="str">
        <f t="shared" si="21"/>
        <v/>
      </c>
      <c r="F183" s="35" t="str">
        <f t="shared" si="22"/>
        <v/>
      </c>
      <c r="G183" s="34" t="str">
        <f t="shared" si="23"/>
        <v/>
      </c>
      <c r="H183" s="34" t="str">
        <f t="shared" si="24"/>
        <v/>
      </c>
      <c r="I183" s="67" t="str">
        <f t="shared" si="25"/>
        <v/>
      </c>
      <c r="J183" s="34" t="str">
        <f t="shared" si="26"/>
        <v/>
      </c>
      <c r="K183" s="34" t="str">
        <f t="shared" si="27"/>
        <v/>
      </c>
      <c r="L183" s="34" t="str">
        <f t="shared" si="28"/>
        <v/>
      </c>
      <c r="M183" s="38" t="str">
        <f t="shared" si="29"/>
        <v/>
      </c>
      <c r="N183" s="38" t="str">
        <f>'jan-aug'!M183</f>
        <v/>
      </c>
      <c r="O183" s="38" t="str">
        <f t="shared" si="30"/>
        <v/>
      </c>
    </row>
    <row r="184" spans="1:15" s="31" customFormat="1" x14ac:dyDescent="0.2">
      <c r="A184" s="30">
        <v>3440</v>
      </c>
      <c r="B184" s="31" t="s">
        <v>114</v>
      </c>
      <c r="C184" s="33"/>
      <c r="D184" s="34"/>
      <c r="E184" s="34" t="str">
        <f t="shared" si="21"/>
        <v/>
      </c>
      <c r="F184" s="35" t="str">
        <f t="shared" si="22"/>
        <v/>
      </c>
      <c r="G184" s="34" t="str">
        <f t="shared" si="23"/>
        <v/>
      </c>
      <c r="H184" s="34" t="str">
        <f t="shared" si="24"/>
        <v/>
      </c>
      <c r="I184" s="67" t="str">
        <f t="shared" si="25"/>
        <v/>
      </c>
      <c r="J184" s="34" t="str">
        <f t="shared" si="26"/>
        <v/>
      </c>
      <c r="K184" s="34" t="str">
        <f t="shared" si="27"/>
        <v/>
      </c>
      <c r="L184" s="34" t="str">
        <f t="shared" si="28"/>
        <v/>
      </c>
      <c r="M184" s="38" t="str">
        <f t="shared" si="29"/>
        <v/>
      </c>
      <c r="N184" s="38" t="str">
        <f>'jan-aug'!M184</f>
        <v/>
      </c>
      <c r="O184" s="38" t="str">
        <f t="shared" si="30"/>
        <v/>
      </c>
    </row>
    <row r="185" spans="1:15" s="31" customFormat="1" x14ac:dyDescent="0.2">
      <c r="A185" s="30">
        <v>3441</v>
      </c>
      <c r="B185" s="31" t="s">
        <v>115</v>
      </c>
      <c r="C185" s="33"/>
      <c r="D185" s="34"/>
      <c r="E185" s="34" t="str">
        <f t="shared" si="21"/>
        <v/>
      </c>
      <c r="F185" s="35" t="str">
        <f t="shared" si="22"/>
        <v/>
      </c>
      <c r="G185" s="34" t="str">
        <f t="shared" si="23"/>
        <v/>
      </c>
      <c r="H185" s="34" t="str">
        <f t="shared" si="24"/>
        <v/>
      </c>
      <c r="I185" s="67" t="str">
        <f t="shared" si="25"/>
        <v/>
      </c>
      <c r="J185" s="34" t="str">
        <f t="shared" si="26"/>
        <v/>
      </c>
      <c r="K185" s="34" t="str">
        <f t="shared" si="27"/>
        <v/>
      </c>
      <c r="L185" s="34" t="str">
        <f t="shared" si="28"/>
        <v/>
      </c>
      <c r="M185" s="38" t="str">
        <f t="shared" si="29"/>
        <v/>
      </c>
      <c r="N185" s="38" t="str">
        <f>'jan-aug'!M185</f>
        <v/>
      </c>
      <c r="O185" s="38" t="str">
        <f t="shared" si="30"/>
        <v/>
      </c>
    </row>
    <row r="186" spans="1:15" s="31" customFormat="1" x14ac:dyDescent="0.2">
      <c r="A186" s="30">
        <v>3442</v>
      </c>
      <c r="B186" s="31" t="s">
        <v>116</v>
      </c>
      <c r="C186" s="33"/>
      <c r="D186" s="34"/>
      <c r="E186" s="34" t="str">
        <f t="shared" si="21"/>
        <v/>
      </c>
      <c r="F186" s="35" t="str">
        <f t="shared" si="22"/>
        <v/>
      </c>
      <c r="G186" s="34" t="str">
        <f t="shared" si="23"/>
        <v/>
      </c>
      <c r="H186" s="34" t="str">
        <f t="shared" si="24"/>
        <v/>
      </c>
      <c r="I186" s="67" t="str">
        <f t="shared" si="25"/>
        <v/>
      </c>
      <c r="J186" s="34" t="str">
        <f t="shared" si="26"/>
        <v/>
      </c>
      <c r="K186" s="34" t="str">
        <f t="shared" si="27"/>
        <v/>
      </c>
      <c r="L186" s="34" t="str">
        <f t="shared" si="28"/>
        <v/>
      </c>
      <c r="M186" s="38" t="str">
        <f t="shared" si="29"/>
        <v/>
      </c>
      <c r="N186" s="38" t="str">
        <f>'jan-aug'!M186</f>
        <v/>
      </c>
      <c r="O186" s="38" t="str">
        <f t="shared" si="30"/>
        <v/>
      </c>
    </row>
    <row r="187" spans="1:15" s="31" customFormat="1" x14ac:dyDescent="0.2">
      <c r="A187" s="30">
        <v>3443</v>
      </c>
      <c r="B187" s="31" t="s">
        <v>117</v>
      </c>
      <c r="C187" s="33"/>
      <c r="D187" s="34"/>
      <c r="E187" s="34" t="str">
        <f t="shared" si="21"/>
        <v/>
      </c>
      <c r="F187" s="35" t="str">
        <f t="shared" si="22"/>
        <v/>
      </c>
      <c r="G187" s="34" t="str">
        <f t="shared" si="23"/>
        <v/>
      </c>
      <c r="H187" s="34" t="str">
        <f t="shared" si="24"/>
        <v/>
      </c>
      <c r="I187" s="67" t="str">
        <f t="shared" si="25"/>
        <v/>
      </c>
      <c r="J187" s="34" t="str">
        <f t="shared" si="26"/>
        <v/>
      </c>
      <c r="K187" s="34" t="str">
        <f t="shared" si="27"/>
        <v/>
      </c>
      <c r="L187" s="34" t="str">
        <f t="shared" si="28"/>
        <v/>
      </c>
      <c r="M187" s="38" t="str">
        <f t="shared" si="29"/>
        <v/>
      </c>
      <c r="N187" s="38" t="str">
        <f>'jan-aug'!M187</f>
        <v/>
      </c>
      <c r="O187" s="38" t="str">
        <f t="shared" si="30"/>
        <v/>
      </c>
    </row>
    <row r="188" spans="1:15" s="31" customFormat="1" x14ac:dyDescent="0.2">
      <c r="A188" s="30">
        <v>3446</v>
      </c>
      <c r="B188" s="31" t="s">
        <v>120</v>
      </c>
      <c r="C188" s="33"/>
      <c r="D188" s="34"/>
      <c r="E188" s="34" t="str">
        <f t="shared" si="21"/>
        <v/>
      </c>
      <c r="F188" s="35" t="str">
        <f t="shared" si="22"/>
        <v/>
      </c>
      <c r="G188" s="34" t="str">
        <f t="shared" si="23"/>
        <v/>
      </c>
      <c r="H188" s="34" t="str">
        <f t="shared" si="24"/>
        <v/>
      </c>
      <c r="I188" s="67" t="str">
        <f t="shared" si="25"/>
        <v/>
      </c>
      <c r="J188" s="34" t="str">
        <f t="shared" si="26"/>
        <v/>
      </c>
      <c r="K188" s="34" t="str">
        <f t="shared" si="27"/>
        <v/>
      </c>
      <c r="L188" s="34" t="str">
        <f t="shared" si="28"/>
        <v/>
      </c>
      <c r="M188" s="38" t="str">
        <f t="shared" si="29"/>
        <v/>
      </c>
      <c r="N188" s="38" t="str">
        <f>'jan-aug'!M188</f>
        <v/>
      </c>
      <c r="O188" s="38" t="str">
        <f t="shared" si="30"/>
        <v/>
      </c>
    </row>
    <row r="189" spans="1:15" s="31" customFormat="1" x14ac:dyDescent="0.2">
      <c r="A189" s="30">
        <v>3447</v>
      </c>
      <c r="B189" s="31" t="s">
        <v>121</v>
      </c>
      <c r="C189" s="33"/>
      <c r="D189" s="34"/>
      <c r="E189" s="34" t="str">
        <f t="shared" si="21"/>
        <v/>
      </c>
      <c r="F189" s="35" t="str">
        <f t="shared" si="22"/>
        <v/>
      </c>
      <c r="G189" s="34" t="str">
        <f t="shared" si="23"/>
        <v/>
      </c>
      <c r="H189" s="34" t="str">
        <f t="shared" si="24"/>
        <v/>
      </c>
      <c r="I189" s="67" t="str">
        <f t="shared" si="25"/>
        <v/>
      </c>
      <c r="J189" s="34" t="str">
        <f t="shared" si="26"/>
        <v/>
      </c>
      <c r="K189" s="34" t="str">
        <f t="shared" si="27"/>
        <v/>
      </c>
      <c r="L189" s="34" t="str">
        <f t="shared" si="28"/>
        <v/>
      </c>
      <c r="M189" s="38" t="str">
        <f t="shared" si="29"/>
        <v/>
      </c>
      <c r="N189" s="38" t="str">
        <f>'jan-aug'!M189</f>
        <v/>
      </c>
      <c r="O189" s="38" t="str">
        <f t="shared" si="30"/>
        <v/>
      </c>
    </row>
    <row r="190" spans="1:15" s="31" customFormat="1" x14ac:dyDescent="0.2">
      <c r="A190" s="30">
        <v>3448</v>
      </c>
      <c r="B190" s="31" t="s">
        <v>122</v>
      </c>
      <c r="C190" s="33"/>
      <c r="D190" s="34"/>
      <c r="E190" s="34" t="str">
        <f t="shared" si="21"/>
        <v/>
      </c>
      <c r="F190" s="35" t="str">
        <f t="shared" si="22"/>
        <v/>
      </c>
      <c r="G190" s="34" t="str">
        <f t="shared" si="23"/>
        <v/>
      </c>
      <c r="H190" s="34" t="str">
        <f t="shared" si="24"/>
        <v/>
      </c>
      <c r="I190" s="67" t="str">
        <f t="shared" si="25"/>
        <v/>
      </c>
      <c r="J190" s="34" t="str">
        <f t="shared" si="26"/>
        <v/>
      </c>
      <c r="K190" s="34" t="str">
        <f t="shared" si="27"/>
        <v/>
      </c>
      <c r="L190" s="34" t="str">
        <f t="shared" si="28"/>
        <v/>
      </c>
      <c r="M190" s="38" t="str">
        <f t="shared" si="29"/>
        <v/>
      </c>
      <c r="N190" s="38" t="str">
        <f>'jan-aug'!M190</f>
        <v/>
      </c>
      <c r="O190" s="38" t="str">
        <f t="shared" si="30"/>
        <v/>
      </c>
    </row>
    <row r="191" spans="1:15" s="31" customFormat="1" x14ac:dyDescent="0.2">
      <c r="A191" s="30">
        <v>3449</v>
      </c>
      <c r="B191" s="31" t="s">
        <v>123</v>
      </c>
      <c r="C191" s="33"/>
      <c r="D191" s="34"/>
      <c r="E191" s="34" t="str">
        <f t="shared" si="21"/>
        <v/>
      </c>
      <c r="F191" s="35" t="str">
        <f t="shared" si="22"/>
        <v/>
      </c>
      <c r="G191" s="34" t="str">
        <f t="shared" si="23"/>
        <v/>
      </c>
      <c r="H191" s="34" t="str">
        <f t="shared" si="24"/>
        <v/>
      </c>
      <c r="I191" s="67" t="str">
        <f t="shared" si="25"/>
        <v/>
      </c>
      <c r="J191" s="34" t="str">
        <f t="shared" si="26"/>
        <v/>
      </c>
      <c r="K191" s="34" t="str">
        <f t="shared" si="27"/>
        <v/>
      </c>
      <c r="L191" s="34" t="str">
        <f t="shared" si="28"/>
        <v/>
      </c>
      <c r="M191" s="38" t="str">
        <f t="shared" si="29"/>
        <v/>
      </c>
      <c r="N191" s="38" t="str">
        <f>'jan-aug'!M191</f>
        <v/>
      </c>
      <c r="O191" s="38" t="str">
        <f t="shared" si="30"/>
        <v/>
      </c>
    </row>
    <row r="192" spans="1:15" s="31" customFormat="1" x14ac:dyDescent="0.2">
      <c r="A192" s="30">
        <v>3450</v>
      </c>
      <c r="B192" s="31" t="s">
        <v>124</v>
      </c>
      <c r="C192" s="33"/>
      <c r="D192" s="34"/>
      <c r="E192" s="34" t="str">
        <f t="shared" si="21"/>
        <v/>
      </c>
      <c r="F192" s="35" t="str">
        <f t="shared" si="22"/>
        <v/>
      </c>
      <c r="G192" s="34" t="str">
        <f t="shared" si="23"/>
        <v/>
      </c>
      <c r="H192" s="34" t="str">
        <f t="shared" si="24"/>
        <v/>
      </c>
      <c r="I192" s="67" t="str">
        <f t="shared" si="25"/>
        <v/>
      </c>
      <c r="J192" s="34" t="str">
        <f t="shared" si="26"/>
        <v/>
      </c>
      <c r="K192" s="34" t="str">
        <f t="shared" si="27"/>
        <v/>
      </c>
      <c r="L192" s="34" t="str">
        <f t="shared" si="28"/>
        <v/>
      </c>
      <c r="M192" s="38" t="str">
        <f t="shared" si="29"/>
        <v/>
      </c>
      <c r="N192" s="38" t="str">
        <f>'jan-aug'!M192</f>
        <v/>
      </c>
      <c r="O192" s="38" t="str">
        <f t="shared" si="30"/>
        <v/>
      </c>
    </row>
    <row r="193" spans="1:15" s="31" customFormat="1" x14ac:dyDescent="0.2">
      <c r="A193" s="30">
        <v>3451</v>
      </c>
      <c r="B193" s="31" t="s">
        <v>125</v>
      </c>
      <c r="C193" s="33"/>
      <c r="D193" s="34"/>
      <c r="E193" s="34" t="str">
        <f t="shared" si="21"/>
        <v/>
      </c>
      <c r="F193" s="35" t="str">
        <f t="shared" si="22"/>
        <v/>
      </c>
      <c r="G193" s="34" t="str">
        <f t="shared" si="23"/>
        <v/>
      </c>
      <c r="H193" s="34" t="str">
        <f t="shared" si="24"/>
        <v/>
      </c>
      <c r="I193" s="67" t="str">
        <f t="shared" si="25"/>
        <v/>
      </c>
      <c r="J193" s="34" t="str">
        <f t="shared" si="26"/>
        <v/>
      </c>
      <c r="K193" s="34" t="str">
        <f t="shared" si="27"/>
        <v/>
      </c>
      <c r="L193" s="34" t="str">
        <f t="shared" si="28"/>
        <v/>
      </c>
      <c r="M193" s="38" t="str">
        <f t="shared" si="29"/>
        <v/>
      </c>
      <c r="N193" s="38" t="str">
        <f>'jan-aug'!M193</f>
        <v/>
      </c>
      <c r="O193" s="38" t="str">
        <f t="shared" si="30"/>
        <v/>
      </c>
    </row>
    <row r="194" spans="1:15" s="31" customFormat="1" x14ac:dyDescent="0.2">
      <c r="A194" s="30">
        <v>3452</v>
      </c>
      <c r="B194" s="31" t="s">
        <v>126</v>
      </c>
      <c r="C194" s="33"/>
      <c r="D194" s="34"/>
      <c r="E194" s="34" t="str">
        <f t="shared" si="21"/>
        <v/>
      </c>
      <c r="F194" s="35" t="str">
        <f t="shared" si="22"/>
        <v/>
      </c>
      <c r="G194" s="34" t="str">
        <f t="shared" si="23"/>
        <v/>
      </c>
      <c r="H194" s="34" t="str">
        <f t="shared" si="24"/>
        <v/>
      </c>
      <c r="I194" s="67" t="str">
        <f t="shared" si="25"/>
        <v/>
      </c>
      <c r="J194" s="34" t="str">
        <f t="shared" si="26"/>
        <v/>
      </c>
      <c r="K194" s="34" t="str">
        <f t="shared" si="27"/>
        <v/>
      </c>
      <c r="L194" s="34" t="str">
        <f t="shared" si="28"/>
        <v/>
      </c>
      <c r="M194" s="38" t="str">
        <f t="shared" si="29"/>
        <v/>
      </c>
      <c r="N194" s="38" t="str">
        <f>'jan-aug'!M194</f>
        <v/>
      </c>
      <c r="O194" s="38" t="str">
        <f t="shared" si="30"/>
        <v/>
      </c>
    </row>
    <row r="195" spans="1:15" s="31" customFormat="1" x14ac:dyDescent="0.2">
      <c r="A195" s="30">
        <v>3453</v>
      </c>
      <c r="B195" s="31" t="s">
        <v>127</v>
      </c>
      <c r="C195" s="33"/>
      <c r="D195" s="34"/>
      <c r="E195" s="34" t="str">
        <f t="shared" si="21"/>
        <v/>
      </c>
      <c r="F195" s="35" t="str">
        <f t="shared" si="22"/>
        <v/>
      </c>
      <c r="G195" s="34" t="str">
        <f t="shared" si="23"/>
        <v/>
      </c>
      <c r="H195" s="34" t="str">
        <f t="shared" si="24"/>
        <v/>
      </c>
      <c r="I195" s="67" t="str">
        <f t="shared" si="25"/>
        <v/>
      </c>
      <c r="J195" s="34" t="str">
        <f t="shared" si="26"/>
        <v/>
      </c>
      <c r="K195" s="34" t="str">
        <f t="shared" si="27"/>
        <v/>
      </c>
      <c r="L195" s="34" t="str">
        <f t="shared" si="28"/>
        <v/>
      </c>
      <c r="M195" s="38" t="str">
        <f t="shared" si="29"/>
        <v/>
      </c>
      <c r="N195" s="38" t="str">
        <f>'jan-aug'!M195</f>
        <v/>
      </c>
      <c r="O195" s="38" t="str">
        <f t="shared" si="30"/>
        <v/>
      </c>
    </row>
    <row r="196" spans="1:15" s="31" customFormat="1" x14ac:dyDescent="0.2">
      <c r="A196" s="30">
        <v>3454</v>
      </c>
      <c r="B196" s="31" t="s">
        <v>128</v>
      </c>
      <c r="C196" s="33"/>
      <c r="D196" s="34"/>
      <c r="E196" s="34" t="str">
        <f t="shared" si="21"/>
        <v/>
      </c>
      <c r="F196" s="35" t="str">
        <f t="shared" si="22"/>
        <v/>
      </c>
      <c r="G196" s="34" t="str">
        <f t="shared" si="23"/>
        <v/>
      </c>
      <c r="H196" s="34" t="str">
        <f t="shared" si="24"/>
        <v/>
      </c>
      <c r="I196" s="67" t="str">
        <f t="shared" si="25"/>
        <v/>
      </c>
      <c r="J196" s="34" t="str">
        <f t="shared" si="26"/>
        <v/>
      </c>
      <c r="K196" s="34" t="str">
        <f t="shared" si="27"/>
        <v/>
      </c>
      <c r="L196" s="34" t="str">
        <f t="shared" si="28"/>
        <v/>
      </c>
      <c r="M196" s="38" t="str">
        <f t="shared" si="29"/>
        <v/>
      </c>
      <c r="N196" s="38" t="str">
        <f>'jan-aug'!M196</f>
        <v/>
      </c>
      <c r="O196" s="38" t="str">
        <f t="shared" si="30"/>
        <v/>
      </c>
    </row>
    <row r="197" spans="1:15" s="31" customFormat="1" x14ac:dyDescent="0.2">
      <c r="A197" s="30">
        <v>3901</v>
      </c>
      <c r="B197" s="31" t="s">
        <v>146</v>
      </c>
      <c r="C197" s="33"/>
      <c r="D197" s="34"/>
      <c r="E197" s="34" t="str">
        <f t="shared" si="21"/>
        <v/>
      </c>
      <c r="F197" s="35" t="str">
        <f t="shared" si="22"/>
        <v/>
      </c>
      <c r="G197" s="34" t="str">
        <f t="shared" si="23"/>
        <v/>
      </c>
      <c r="H197" s="34" t="str">
        <f t="shared" si="24"/>
        <v/>
      </c>
      <c r="I197" s="67" t="str">
        <f t="shared" si="25"/>
        <v/>
      </c>
      <c r="J197" s="34" t="str">
        <f t="shared" si="26"/>
        <v/>
      </c>
      <c r="K197" s="34" t="str">
        <f t="shared" si="27"/>
        <v/>
      </c>
      <c r="L197" s="34" t="str">
        <f t="shared" si="28"/>
        <v/>
      </c>
      <c r="M197" s="38" t="str">
        <f t="shared" si="29"/>
        <v/>
      </c>
      <c r="N197" s="38" t="str">
        <f>'jan-aug'!M197</f>
        <v/>
      </c>
      <c r="O197" s="38" t="str">
        <f t="shared" si="30"/>
        <v/>
      </c>
    </row>
    <row r="198" spans="1:15" s="31" customFormat="1" x14ac:dyDescent="0.2">
      <c r="A198" s="30">
        <v>3903</v>
      </c>
      <c r="B198" s="31" t="s">
        <v>150</v>
      </c>
      <c r="C198" s="33"/>
      <c r="D198" s="34"/>
      <c r="E198" s="34" t="str">
        <f t="shared" si="21"/>
        <v/>
      </c>
      <c r="F198" s="35" t="str">
        <f t="shared" si="22"/>
        <v/>
      </c>
      <c r="G198" s="34" t="str">
        <f t="shared" si="23"/>
        <v/>
      </c>
      <c r="H198" s="34" t="str">
        <f t="shared" si="24"/>
        <v/>
      </c>
      <c r="I198" s="67" t="str">
        <f t="shared" si="25"/>
        <v/>
      </c>
      <c r="J198" s="34" t="str">
        <f t="shared" si="26"/>
        <v/>
      </c>
      <c r="K198" s="34" t="str">
        <f t="shared" si="27"/>
        <v/>
      </c>
      <c r="L198" s="34" t="str">
        <f t="shared" si="28"/>
        <v/>
      </c>
      <c r="M198" s="38" t="str">
        <f t="shared" si="29"/>
        <v/>
      </c>
      <c r="N198" s="38" t="str">
        <f>'jan-aug'!M198</f>
        <v/>
      </c>
      <c r="O198" s="38" t="str">
        <f t="shared" si="30"/>
        <v/>
      </c>
    </row>
    <row r="199" spans="1:15" s="31" customFormat="1" x14ac:dyDescent="0.2">
      <c r="A199" s="30">
        <v>3905</v>
      </c>
      <c r="B199" s="31" t="s">
        <v>147</v>
      </c>
      <c r="C199" s="33"/>
      <c r="D199" s="34"/>
      <c r="E199" s="34" t="str">
        <f t="shared" si="21"/>
        <v/>
      </c>
      <c r="F199" s="35" t="str">
        <f t="shared" si="22"/>
        <v/>
      </c>
      <c r="G199" s="34" t="str">
        <f t="shared" si="23"/>
        <v/>
      </c>
      <c r="H199" s="34" t="str">
        <f t="shared" si="24"/>
        <v/>
      </c>
      <c r="I199" s="67" t="str">
        <f t="shared" si="25"/>
        <v/>
      </c>
      <c r="J199" s="34" t="str">
        <f t="shared" si="26"/>
        <v/>
      </c>
      <c r="K199" s="34" t="str">
        <f t="shared" si="27"/>
        <v/>
      </c>
      <c r="L199" s="34" t="str">
        <f t="shared" si="28"/>
        <v/>
      </c>
      <c r="M199" s="38" t="str">
        <f t="shared" si="29"/>
        <v/>
      </c>
      <c r="N199" s="38" t="str">
        <f>'jan-aug'!M199</f>
        <v/>
      </c>
      <c r="O199" s="38" t="str">
        <f t="shared" si="30"/>
        <v/>
      </c>
    </row>
    <row r="200" spans="1:15" s="31" customFormat="1" x14ac:dyDescent="0.2">
      <c r="A200" s="30">
        <v>3907</v>
      </c>
      <c r="B200" s="31" t="s">
        <v>148</v>
      </c>
      <c r="C200" s="33"/>
      <c r="D200" s="34"/>
      <c r="E200" s="34" t="str">
        <f t="shared" si="21"/>
        <v/>
      </c>
      <c r="F200" s="35" t="str">
        <f t="shared" si="22"/>
        <v/>
      </c>
      <c r="G200" s="34" t="str">
        <f t="shared" si="23"/>
        <v/>
      </c>
      <c r="H200" s="34" t="str">
        <f t="shared" si="24"/>
        <v/>
      </c>
      <c r="I200" s="67" t="str">
        <f t="shared" si="25"/>
        <v/>
      </c>
      <c r="J200" s="34" t="str">
        <f t="shared" si="26"/>
        <v/>
      </c>
      <c r="K200" s="34" t="str">
        <f t="shared" si="27"/>
        <v/>
      </c>
      <c r="L200" s="34" t="str">
        <f t="shared" si="28"/>
        <v/>
      </c>
      <c r="M200" s="38" t="str">
        <f t="shared" si="29"/>
        <v/>
      </c>
      <c r="N200" s="38" t="str">
        <f>'jan-aug'!M200</f>
        <v/>
      </c>
      <c r="O200" s="38" t="str">
        <f t="shared" si="30"/>
        <v/>
      </c>
    </row>
    <row r="201" spans="1:15" s="31" customFormat="1" x14ac:dyDescent="0.2">
      <c r="A201" s="30">
        <v>3909</v>
      </c>
      <c r="B201" s="31" t="s">
        <v>149</v>
      </c>
      <c r="C201" s="33"/>
      <c r="D201" s="34"/>
      <c r="E201" s="34" t="str">
        <f t="shared" ref="E201:E264" si="31">IF(ISNUMBER(C201),(C201)/D201,"")</f>
        <v/>
      </c>
      <c r="F201" s="35" t="str">
        <f t="shared" ref="F201:F264" si="32">IF(ISNUMBER(C201),E201/E$366,"")</f>
        <v/>
      </c>
      <c r="G201" s="34" t="str">
        <f t="shared" ref="G201:G264" si="33">IF(ISNUMBER(D201),(E$366-E201)*0.6,"")</f>
        <v/>
      </c>
      <c r="H201" s="34" t="str">
        <f t="shared" ref="H201:H264" si="34">IF(ISNUMBER(D201),(IF(E201&gt;=E$366*0.9,0,IF(E201&lt;0.9*E$366,(E$366*0.9-E201)*0.35))),"")</f>
        <v/>
      </c>
      <c r="I201" s="67" t="str">
        <f t="shared" ref="I201:I264" si="35">IF(ISNUMBER(C201),G201+H201,"")</f>
        <v/>
      </c>
      <c r="J201" s="34" t="str">
        <f t="shared" ref="J201:J264" si="36">IF(ISNUMBER(D201),I$368,"")</f>
        <v/>
      </c>
      <c r="K201" s="34" t="str">
        <f t="shared" ref="K201:K264" si="37">IF(ISNUMBER(I201),I201+J201,"")</f>
        <v/>
      </c>
      <c r="L201" s="34" t="str">
        <f t="shared" ref="L201:L264" si="38">IF(ISNUMBER(I201),(I201*D201),"")</f>
        <v/>
      </c>
      <c r="M201" s="38" t="str">
        <f t="shared" ref="M201:M264" si="39">IF(ISNUMBER(K201),(K201*D201),"")</f>
        <v/>
      </c>
      <c r="N201" s="38" t="str">
        <f>'jan-aug'!M201</f>
        <v/>
      </c>
      <c r="O201" s="38" t="str">
        <f t="shared" ref="O201:O264" si="40">IF(ISNUMBER(M201),(M201-N201),"")</f>
        <v/>
      </c>
    </row>
    <row r="202" spans="1:15" s="31" customFormat="1" x14ac:dyDescent="0.2">
      <c r="A202" s="30">
        <v>3911</v>
      </c>
      <c r="B202" s="31" t="s">
        <v>151</v>
      </c>
      <c r="C202" s="33"/>
      <c r="D202" s="34"/>
      <c r="E202" s="34" t="str">
        <f t="shared" si="31"/>
        <v/>
      </c>
      <c r="F202" s="35" t="str">
        <f t="shared" si="32"/>
        <v/>
      </c>
      <c r="G202" s="34" t="str">
        <f t="shared" si="33"/>
        <v/>
      </c>
      <c r="H202" s="34" t="str">
        <f t="shared" si="34"/>
        <v/>
      </c>
      <c r="I202" s="67" t="str">
        <f t="shared" si="35"/>
        <v/>
      </c>
      <c r="J202" s="34" t="str">
        <f t="shared" si="36"/>
        <v/>
      </c>
      <c r="K202" s="34" t="str">
        <f t="shared" si="37"/>
        <v/>
      </c>
      <c r="L202" s="34" t="str">
        <f t="shared" si="38"/>
        <v/>
      </c>
      <c r="M202" s="38" t="str">
        <f t="shared" si="39"/>
        <v/>
      </c>
      <c r="N202" s="38" t="str">
        <f>'jan-aug'!M202</f>
        <v/>
      </c>
      <c r="O202" s="38" t="str">
        <f t="shared" si="40"/>
        <v/>
      </c>
    </row>
    <row r="203" spans="1:15" s="31" customFormat="1" x14ac:dyDescent="0.2">
      <c r="A203" s="30">
        <v>4001</v>
      </c>
      <c r="B203" s="31" t="s">
        <v>152</v>
      </c>
      <c r="C203" s="33"/>
      <c r="D203" s="34"/>
      <c r="E203" s="34" t="str">
        <f t="shared" si="31"/>
        <v/>
      </c>
      <c r="F203" s="35" t="str">
        <f t="shared" si="32"/>
        <v/>
      </c>
      <c r="G203" s="34" t="str">
        <f t="shared" si="33"/>
        <v/>
      </c>
      <c r="H203" s="34" t="str">
        <f t="shared" si="34"/>
        <v/>
      </c>
      <c r="I203" s="67" t="str">
        <f t="shared" si="35"/>
        <v/>
      </c>
      <c r="J203" s="34" t="str">
        <f t="shared" si="36"/>
        <v/>
      </c>
      <c r="K203" s="34" t="str">
        <f t="shared" si="37"/>
        <v/>
      </c>
      <c r="L203" s="34" t="str">
        <f t="shared" si="38"/>
        <v/>
      </c>
      <c r="M203" s="38" t="str">
        <f t="shared" si="39"/>
        <v/>
      </c>
      <c r="N203" s="38" t="str">
        <f>'jan-aug'!M203</f>
        <v/>
      </c>
      <c r="O203" s="38" t="str">
        <f t="shared" si="40"/>
        <v/>
      </c>
    </row>
    <row r="204" spans="1:15" s="31" customFormat="1" x14ac:dyDescent="0.2">
      <c r="A204" s="30">
        <v>4003</v>
      </c>
      <c r="B204" s="31" t="s">
        <v>153</v>
      </c>
      <c r="C204" s="33"/>
      <c r="D204" s="34"/>
      <c r="E204" s="34" t="str">
        <f t="shared" si="31"/>
        <v/>
      </c>
      <c r="F204" s="35" t="str">
        <f t="shared" si="32"/>
        <v/>
      </c>
      <c r="G204" s="34" t="str">
        <f t="shared" si="33"/>
        <v/>
      </c>
      <c r="H204" s="34" t="str">
        <f t="shared" si="34"/>
        <v/>
      </c>
      <c r="I204" s="67" t="str">
        <f t="shared" si="35"/>
        <v/>
      </c>
      <c r="J204" s="34" t="str">
        <f t="shared" si="36"/>
        <v/>
      </c>
      <c r="K204" s="34" t="str">
        <f t="shared" si="37"/>
        <v/>
      </c>
      <c r="L204" s="34" t="str">
        <f t="shared" si="38"/>
        <v/>
      </c>
      <c r="M204" s="38" t="str">
        <f t="shared" si="39"/>
        <v/>
      </c>
      <c r="N204" s="38" t="str">
        <f>'jan-aug'!M204</f>
        <v/>
      </c>
      <c r="O204" s="38" t="str">
        <f t="shared" si="40"/>
        <v/>
      </c>
    </row>
    <row r="205" spans="1:15" s="31" customFormat="1" x14ac:dyDescent="0.2">
      <c r="A205" s="30">
        <v>4005</v>
      </c>
      <c r="B205" s="31" t="s">
        <v>154</v>
      </c>
      <c r="C205" s="33"/>
      <c r="D205" s="34"/>
      <c r="E205" s="34" t="str">
        <f t="shared" si="31"/>
        <v/>
      </c>
      <c r="F205" s="35" t="str">
        <f t="shared" si="32"/>
        <v/>
      </c>
      <c r="G205" s="34" t="str">
        <f t="shared" si="33"/>
        <v/>
      </c>
      <c r="H205" s="34" t="str">
        <f t="shared" si="34"/>
        <v/>
      </c>
      <c r="I205" s="67" t="str">
        <f t="shared" si="35"/>
        <v/>
      </c>
      <c r="J205" s="34" t="str">
        <f t="shared" si="36"/>
        <v/>
      </c>
      <c r="K205" s="34" t="str">
        <f t="shared" si="37"/>
        <v/>
      </c>
      <c r="L205" s="34" t="str">
        <f t="shared" si="38"/>
        <v/>
      </c>
      <c r="M205" s="38" t="str">
        <f t="shared" si="39"/>
        <v/>
      </c>
      <c r="N205" s="38" t="str">
        <f>'jan-aug'!M205</f>
        <v/>
      </c>
      <c r="O205" s="38" t="str">
        <f t="shared" si="40"/>
        <v/>
      </c>
    </row>
    <row r="206" spans="1:15" s="31" customFormat="1" x14ac:dyDescent="0.2">
      <c r="A206" s="30">
        <v>4010</v>
      </c>
      <c r="B206" s="31" t="s">
        <v>155</v>
      </c>
      <c r="C206" s="33"/>
      <c r="D206" s="34"/>
      <c r="E206" s="34" t="str">
        <f t="shared" si="31"/>
        <v/>
      </c>
      <c r="F206" s="35" t="str">
        <f t="shared" si="32"/>
        <v/>
      </c>
      <c r="G206" s="34" t="str">
        <f t="shared" si="33"/>
        <v/>
      </c>
      <c r="H206" s="34" t="str">
        <f t="shared" si="34"/>
        <v/>
      </c>
      <c r="I206" s="67" t="str">
        <f t="shared" si="35"/>
        <v/>
      </c>
      <c r="J206" s="34" t="str">
        <f t="shared" si="36"/>
        <v/>
      </c>
      <c r="K206" s="34" t="str">
        <f t="shared" si="37"/>
        <v/>
      </c>
      <c r="L206" s="34" t="str">
        <f t="shared" si="38"/>
        <v/>
      </c>
      <c r="M206" s="38" t="str">
        <f t="shared" si="39"/>
        <v/>
      </c>
      <c r="N206" s="38" t="str">
        <f>'jan-aug'!M206</f>
        <v/>
      </c>
      <c r="O206" s="38" t="str">
        <f t="shared" si="40"/>
        <v/>
      </c>
    </row>
    <row r="207" spans="1:15" s="31" customFormat="1" x14ac:dyDescent="0.2">
      <c r="A207" s="30">
        <v>4012</v>
      </c>
      <c r="B207" s="31" t="s">
        <v>156</v>
      </c>
      <c r="C207" s="33"/>
      <c r="D207" s="34"/>
      <c r="E207" s="34" t="str">
        <f t="shared" si="31"/>
        <v/>
      </c>
      <c r="F207" s="35" t="str">
        <f t="shared" si="32"/>
        <v/>
      </c>
      <c r="G207" s="34" t="str">
        <f t="shared" si="33"/>
        <v/>
      </c>
      <c r="H207" s="34" t="str">
        <f t="shared" si="34"/>
        <v/>
      </c>
      <c r="I207" s="67" t="str">
        <f t="shared" si="35"/>
        <v/>
      </c>
      <c r="J207" s="34" t="str">
        <f t="shared" si="36"/>
        <v/>
      </c>
      <c r="K207" s="34" t="str">
        <f t="shared" si="37"/>
        <v/>
      </c>
      <c r="L207" s="34" t="str">
        <f t="shared" si="38"/>
        <v/>
      </c>
      <c r="M207" s="38" t="str">
        <f t="shared" si="39"/>
        <v/>
      </c>
      <c r="N207" s="38" t="str">
        <f>'jan-aug'!M207</f>
        <v/>
      </c>
      <c r="O207" s="38" t="str">
        <f t="shared" si="40"/>
        <v/>
      </c>
    </row>
    <row r="208" spans="1:15" s="31" customFormat="1" x14ac:dyDescent="0.2">
      <c r="A208" s="30">
        <v>4014</v>
      </c>
      <c r="B208" s="31" t="s">
        <v>157</v>
      </c>
      <c r="C208" s="33"/>
      <c r="D208" s="34"/>
      <c r="E208" s="34" t="str">
        <f t="shared" si="31"/>
        <v/>
      </c>
      <c r="F208" s="35" t="str">
        <f t="shared" si="32"/>
        <v/>
      </c>
      <c r="G208" s="34" t="str">
        <f t="shared" si="33"/>
        <v/>
      </c>
      <c r="H208" s="34" t="str">
        <f t="shared" si="34"/>
        <v/>
      </c>
      <c r="I208" s="67" t="str">
        <f t="shared" si="35"/>
        <v/>
      </c>
      <c r="J208" s="34" t="str">
        <f t="shared" si="36"/>
        <v/>
      </c>
      <c r="K208" s="34" t="str">
        <f t="shared" si="37"/>
        <v/>
      </c>
      <c r="L208" s="34" t="str">
        <f t="shared" si="38"/>
        <v/>
      </c>
      <c r="M208" s="38" t="str">
        <f t="shared" si="39"/>
        <v/>
      </c>
      <c r="N208" s="38" t="str">
        <f>'jan-aug'!M208</f>
        <v/>
      </c>
      <c r="O208" s="38" t="str">
        <f t="shared" si="40"/>
        <v/>
      </c>
    </row>
    <row r="209" spans="1:15" s="31" customFormat="1" x14ac:dyDescent="0.2">
      <c r="A209" s="30">
        <v>4016</v>
      </c>
      <c r="B209" s="31" t="s">
        <v>158</v>
      </c>
      <c r="C209" s="33"/>
      <c r="D209" s="34"/>
      <c r="E209" s="34" t="str">
        <f t="shared" si="31"/>
        <v/>
      </c>
      <c r="F209" s="35" t="str">
        <f t="shared" si="32"/>
        <v/>
      </c>
      <c r="G209" s="34" t="str">
        <f t="shared" si="33"/>
        <v/>
      </c>
      <c r="H209" s="34" t="str">
        <f t="shared" si="34"/>
        <v/>
      </c>
      <c r="I209" s="67" t="str">
        <f t="shared" si="35"/>
        <v/>
      </c>
      <c r="J209" s="34" t="str">
        <f t="shared" si="36"/>
        <v/>
      </c>
      <c r="K209" s="34" t="str">
        <f t="shared" si="37"/>
        <v/>
      </c>
      <c r="L209" s="34" t="str">
        <f t="shared" si="38"/>
        <v/>
      </c>
      <c r="M209" s="38" t="str">
        <f t="shared" si="39"/>
        <v/>
      </c>
      <c r="N209" s="38" t="str">
        <f>'jan-aug'!M209</f>
        <v/>
      </c>
      <c r="O209" s="38" t="str">
        <f t="shared" si="40"/>
        <v/>
      </c>
    </row>
    <row r="210" spans="1:15" s="31" customFormat="1" x14ac:dyDescent="0.2">
      <c r="A210" s="30">
        <v>4018</v>
      </c>
      <c r="B210" s="31" t="s">
        <v>159</v>
      </c>
      <c r="C210" s="33"/>
      <c r="D210" s="34"/>
      <c r="E210" s="34" t="str">
        <f t="shared" si="31"/>
        <v/>
      </c>
      <c r="F210" s="35" t="str">
        <f t="shared" si="32"/>
        <v/>
      </c>
      <c r="G210" s="34" t="str">
        <f t="shared" si="33"/>
        <v/>
      </c>
      <c r="H210" s="34" t="str">
        <f t="shared" si="34"/>
        <v/>
      </c>
      <c r="I210" s="67" t="str">
        <f t="shared" si="35"/>
        <v/>
      </c>
      <c r="J210" s="34" t="str">
        <f t="shared" si="36"/>
        <v/>
      </c>
      <c r="K210" s="34" t="str">
        <f t="shared" si="37"/>
        <v/>
      </c>
      <c r="L210" s="34" t="str">
        <f t="shared" si="38"/>
        <v/>
      </c>
      <c r="M210" s="38" t="str">
        <f t="shared" si="39"/>
        <v/>
      </c>
      <c r="N210" s="38" t="str">
        <f>'jan-aug'!M210</f>
        <v/>
      </c>
      <c r="O210" s="38" t="str">
        <f t="shared" si="40"/>
        <v/>
      </c>
    </row>
    <row r="211" spans="1:15" s="31" customFormat="1" x14ac:dyDescent="0.2">
      <c r="A211" s="30">
        <v>4020</v>
      </c>
      <c r="B211" s="31" t="s">
        <v>387</v>
      </c>
      <c r="C211" s="33"/>
      <c r="D211" s="34"/>
      <c r="E211" s="34" t="str">
        <f t="shared" si="31"/>
        <v/>
      </c>
      <c r="F211" s="35" t="str">
        <f t="shared" si="32"/>
        <v/>
      </c>
      <c r="G211" s="34" t="str">
        <f t="shared" si="33"/>
        <v/>
      </c>
      <c r="H211" s="34" t="str">
        <f t="shared" si="34"/>
        <v/>
      </c>
      <c r="I211" s="67" t="str">
        <f t="shared" si="35"/>
        <v/>
      </c>
      <c r="J211" s="34" t="str">
        <f t="shared" si="36"/>
        <v/>
      </c>
      <c r="K211" s="34" t="str">
        <f t="shared" si="37"/>
        <v/>
      </c>
      <c r="L211" s="34" t="str">
        <f t="shared" si="38"/>
        <v/>
      </c>
      <c r="M211" s="38" t="str">
        <f t="shared" si="39"/>
        <v/>
      </c>
      <c r="N211" s="38" t="str">
        <f>'jan-aug'!M211</f>
        <v/>
      </c>
      <c r="O211" s="38" t="str">
        <f t="shared" si="40"/>
        <v/>
      </c>
    </row>
    <row r="212" spans="1:15" s="31" customFormat="1" x14ac:dyDescent="0.2">
      <c r="A212" s="30">
        <v>4022</v>
      </c>
      <c r="B212" s="31" t="s">
        <v>162</v>
      </c>
      <c r="C212" s="33"/>
      <c r="D212" s="34"/>
      <c r="E212" s="34" t="str">
        <f t="shared" si="31"/>
        <v/>
      </c>
      <c r="F212" s="35" t="str">
        <f t="shared" si="32"/>
        <v/>
      </c>
      <c r="G212" s="34" t="str">
        <f t="shared" si="33"/>
        <v/>
      </c>
      <c r="H212" s="34" t="str">
        <f t="shared" si="34"/>
        <v/>
      </c>
      <c r="I212" s="67" t="str">
        <f t="shared" si="35"/>
        <v/>
      </c>
      <c r="J212" s="34" t="str">
        <f t="shared" si="36"/>
        <v/>
      </c>
      <c r="K212" s="34" t="str">
        <f t="shared" si="37"/>
        <v/>
      </c>
      <c r="L212" s="34" t="str">
        <f t="shared" si="38"/>
        <v/>
      </c>
      <c r="M212" s="38" t="str">
        <f t="shared" si="39"/>
        <v/>
      </c>
      <c r="N212" s="38" t="str">
        <f>'jan-aug'!M212</f>
        <v/>
      </c>
      <c r="O212" s="38" t="str">
        <f t="shared" si="40"/>
        <v/>
      </c>
    </row>
    <row r="213" spans="1:15" s="31" customFormat="1" x14ac:dyDescent="0.2">
      <c r="A213" s="30">
        <v>4024</v>
      </c>
      <c r="B213" s="31" t="s">
        <v>161</v>
      </c>
      <c r="C213" s="33"/>
      <c r="D213" s="34"/>
      <c r="E213" s="34" t="str">
        <f t="shared" si="31"/>
        <v/>
      </c>
      <c r="F213" s="35" t="str">
        <f t="shared" si="32"/>
        <v/>
      </c>
      <c r="G213" s="34" t="str">
        <f t="shared" si="33"/>
        <v/>
      </c>
      <c r="H213" s="34" t="str">
        <f t="shared" si="34"/>
        <v/>
      </c>
      <c r="I213" s="67" t="str">
        <f t="shared" si="35"/>
        <v/>
      </c>
      <c r="J213" s="34" t="str">
        <f t="shared" si="36"/>
        <v/>
      </c>
      <c r="K213" s="34" t="str">
        <f t="shared" si="37"/>
        <v/>
      </c>
      <c r="L213" s="34" t="str">
        <f t="shared" si="38"/>
        <v/>
      </c>
      <c r="M213" s="38" t="str">
        <f t="shared" si="39"/>
        <v/>
      </c>
      <c r="N213" s="38" t="str">
        <f>'jan-aug'!M213</f>
        <v/>
      </c>
      <c r="O213" s="38" t="str">
        <f t="shared" si="40"/>
        <v/>
      </c>
    </row>
    <row r="214" spans="1:15" s="31" customFormat="1" x14ac:dyDescent="0.2">
      <c r="A214" s="30">
        <v>4026</v>
      </c>
      <c r="B214" s="31" t="s">
        <v>160</v>
      </c>
      <c r="C214" s="33"/>
      <c r="D214" s="34"/>
      <c r="E214" s="34" t="str">
        <f t="shared" si="31"/>
        <v/>
      </c>
      <c r="F214" s="35" t="str">
        <f t="shared" si="32"/>
        <v/>
      </c>
      <c r="G214" s="34" t="str">
        <f t="shared" si="33"/>
        <v/>
      </c>
      <c r="H214" s="34" t="str">
        <f t="shared" si="34"/>
        <v/>
      </c>
      <c r="I214" s="67" t="str">
        <f t="shared" si="35"/>
        <v/>
      </c>
      <c r="J214" s="34" t="str">
        <f t="shared" si="36"/>
        <v/>
      </c>
      <c r="K214" s="34" t="str">
        <f t="shared" si="37"/>
        <v/>
      </c>
      <c r="L214" s="34" t="str">
        <f t="shared" si="38"/>
        <v/>
      </c>
      <c r="M214" s="38" t="str">
        <f t="shared" si="39"/>
        <v/>
      </c>
      <c r="N214" s="38" t="str">
        <f>'jan-aug'!M214</f>
        <v/>
      </c>
      <c r="O214" s="38" t="str">
        <f t="shared" si="40"/>
        <v/>
      </c>
    </row>
    <row r="215" spans="1:15" s="31" customFormat="1" x14ac:dyDescent="0.2">
      <c r="A215" s="30">
        <v>4028</v>
      </c>
      <c r="B215" s="31" t="s">
        <v>163</v>
      </c>
      <c r="C215" s="33"/>
      <c r="D215" s="34"/>
      <c r="E215" s="34" t="str">
        <f t="shared" si="31"/>
        <v/>
      </c>
      <c r="F215" s="35" t="str">
        <f t="shared" si="32"/>
        <v/>
      </c>
      <c r="G215" s="34" t="str">
        <f t="shared" si="33"/>
        <v/>
      </c>
      <c r="H215" s="34" t="str">
        <f t="shared" si="34"/>
        <v/>
      </c>
      <c r="I215" s="67" t="str">
        <f t="shared" si="35"/>
        <v/>
      </c>
      <c r="J215" s="34" t="str">
        <f t="shared" si="36"/>
        <v/>
      </c>
      <c r="K215" s="34" t="str">
        <f t="shared" si="37"/>
        <v/>
      </c>
      <c r="L215" s="34" t="str">
        <f t="shared" si="38"/>
        <v/>
      </c>
      <c r="M215" s="38" t="str">
        <f t="shared" si="39"/>
        <v/>
      </c>
      <c r="N215" s="38" t="str">
        <f>'jan-aug'!M215</f>
        <v/>
      </c>
      <c r="O215" s="38" t="str">
        <f t="shared" si="40"/>
        <v/>
      </c>
    </row>
    <row r="216" spans="1:15" s="31" customFormat="1" x14ac:dyDescent="0.2">
      <c r="A216" s="30">
        <v>4030</v>
      </c>
      <c r="B216" s="31" t="s">
        <v>164</v>
      </c>
      <c r="C216" s="33"/>
      <c r="D216" s="34"/>
      <c r="E216" s="34" t="str">
        <f t="shared" si="31"/>
        <v/>
      </c>
      <c r="F216" s="35" t="str">
        <f t="shared" si="32"/>
        <v/>
      </c>
      <c r="G216" s="34" t="str">
        <f t="shared" si="33"/>
        <v/>
      </c>
      <c r="H216" s="34" t="str">
        <f t="shared" si="34"/>
        <v/>
      </c>
      <c r="I216" s="67" t="str">
        <f t="shared" si="35"/>
        <v/>
      </c>
      <c r="J216" s="34" t="str">
        <f t="shared" si="36"/>
        <v/>
      </c>
      <c r="K216" s="34" t="str">
        <f t="shared" si="37"/>
        <v/>
      </c>
      <c r="L216" s="34" t="str">
        <f t="shared" si="38"/>
        <v/>
      </c>
      <c r="M216" s="38" t="str">
        <f t="shared" si="39"/>
        <v/>
      </c>
      <c r="N216" s="38" t="str">
        <f>'jan-aug'!M216</f>
        <v/>
      </c>
      <c r="O216" s="38" t="str">
        <f t="shared" si="40"/>
        <v/>
      </c>
    </row>
    <row r="217" spans="1:15" s="31" customFormat="1" x14ac:dyDescent="0.2">
      <c r="A217" s="30">
        <v>4032</v>
      </c>
      <c r="B217" s="31" t="s">
        <v>165</v>
      </c>
      <c r="C217" s="33"/>
      <c r="D217" s="34"/>
      <c r="E217" s="34" t="str">
        <f t="shared" si="31"/>
        <v/>
      </c>
      <c r="F217" s="35" t="str">
        <f t="shared" si="32"/>
        <v/>
      </c>
      <c r="G217" s="34" t="str">
        <f t="shared" si="33"/>
        <v/>
      </c>
      <c r="H217" s="34" t="str">
        <f t="shared" si="34"/>
        <v/>
      </c>
      <c r="I217" s="67" t="str">
        <f t="shared" si="35"/>
        <v/>
      </c>
      <c r="J217" s="34" t="str">
        <f t="shared" si="36"/>
        <v/>
      </c>
      <c r="K217" s="34" t="str">
        <f t="shared" si="37"/>
        <v/>
      </c>
      <c r="L217" s="34" t="str">
        <f t="shared" si="38"/>
        <v/>
      </c>
      <c r="M217" s="38" t="str">
        <f t="shared" si="39"/>
        <v/>
      </c>
      <c r="N217" s="38" t="str">
        <f>'jan-aug'!M217</f>
        <v/>
      </c>
      <c r="O217" s="38" t="str">
        <f t="shared" si="40"/>
        <v/>
      </c>
    </row>
    <row r="218" spans="1:15" s="31" customFormat="1" x14ac:dyDescent="0.2">
      <c r="A218" s="30">
        <v>4034</v>
      </c>
      <c r="B218" s="31" t="s">
        <v>166</v>
      </c>
      <c r="C218" s="33"/>
      <c r="D218" s="34"/>
      <c r="E218" s="34" t="str">
        <f t="shared" si="31"/>
        <v/>
      </c>
      <c r="F218" s="35" t="str">
        <f t="shared" si="32"/>
        <v/>
      </c>
      <c r="G218" s="34" t="str">
        <f t="shared" si="33"/>
        <v/>
      </c>
      <c r="H218" s="34" t="str">
        <f t="shared" si="34"/>
        <v/>
      </c>
      <c r="I218" s="67" t="str">
        <f t="shared" si="35"/>
        <v/>
      </c>
      <c r="J218" s="34" t="str">
        <f t="shared" si="36"/>
        <v/>
      </c>
      <c r="K218" s="34" t="str">
        <f t="shared" si="37"/>
        <v/>
      </c>
      <c r="L218" s="34" t="str">
        <f t="shared" si="38"/>
        <v/>
      </c>
      <c r="M218" s="38" t="str">
        <f t="shared" si="39"/>
        <v/>
      </c>
      <c r="N218" s="38" t="str">
        <f>'jan-aug'!M218</f>
        <v/>
      </c>
      <c r="O218" s="38" t="str">
        <f t="shared" si="40"/>
        <v/>
      </c>
    </row>
    <row r="219" spans="1:15" s="31" customFormat="1" x14ac:dyDescent="0.2">
      <c r="A219" s="30">
        <v>4036</v>
      </c>
      <c r="B219" s="31" t="s">
        <v>167</v>
      </c>
      <c r="C219" s="33"/>
      <c r="D219" s="34"/>
      <c r="E219" s="34" t="str">
        <f t="shared" si="31"/>
        <v/>
      </c>
      <c r="F219" s="35" t="str">
        <f t="shared" si="32"/>
        <v/>
      </c>
      <c r="G219" s="34" t="str">
        <f t="shared" si="33"/>
        <v/>
      </c>
      <c r="H219" s="34" t="str">
        <f t="shared" si="34"/>
        <v/>
      </c>
      <c r="I219" s="67" t="str">
        <f t="shared" si="35"/>
        <v/>
      </c>
      <c r="J219" s="34" t="str">
        <f t="shared" si="36"/>
        <v/>
      </c>
      <c r="K219" s="34" t="str">
        <f t="shared" si="37"/>
        <v/>
      </c>
      <c r="L219" s="34" t="str">
        <f t="shared" si="38"/>
        <v/>
      </c>
      <c r="M219" s="38" t="str">
        <f t="shared" si="39"/>
        <v/>
      </c>
      <c r="N219" s="38" t="str">
        <f>'jan-aug'!M219</f>
        <v/>
      </c>
      <c r="O219" s="38" t="str">
        <f t="shared" si="40"/>
        <v/>
      </c>
    </row>
    <row r="220" spans="1:15" s="31" customFormat="1" x14ac:dyDescent="0.2">
      <c r="A220" s="30">
        <v>4201</v>
      </c>
      <c r="B220" s="31" t="s">
        <v>168</v>
      </c>
      <c r="C220" s="33"/>
      <c r="D220" s="34"/>
      <c r="E220" s="34" t="str">
        <f t="shared" si="31"/>
        <v/>
      </c>
      <c r="F220" s="35" t="str">
        <f t="shared" si="32"/>
        <v/>
      </c>
      <c r="G220" s="34" t="str">
        <f t="shared" si="33"/>
        <v/>
      </c>
      <c r="H220" s="34" t="str">
        <f t="shared" si="34"/>
        <v/>
      </c>
      <c r="I220" s="67" t="str">
        <f t="shared" si="35"/>
        <v/>
      </c>
      <c r="J220" s="34" t="str">
        <f t="shared" si="36"/>
        <v/>
      </c>
      <c r="K220" s="34" t="str">
        <f t="shared" si="37"/>
        <v/>
      </c>
      <c r="L220" s="34" t="str">
        <f t="shared" si="38"/>
        <v/>
      </c>
      <c r="M220" s="38" t="str">
        <f t="shared" si="39"/>
        <v/>
      </c>
      <c r="N220" s="38" t="str">
        <f>'jan-aug'!M220</f>
        <v/>
      </c>
      <c r="O220" s="38" t="str">
        <f t="shared" si="40"/>
        <v/>
      </c>
    </row>
    <row r="221" spans="1:15" s="31" customFormat="1" x14ac:dyDescent="0.2">
      <c r="A221" s="30">
        <v>4202</v>
      </c>
      <c r="B221" s="31" t="s">
        <v>169</v>
      </c>
      <c r="C221" s="33"/>
      <c r="D221" s="34"/>
      <c r="E221" s="34" t="str">
        <f t="shared" si="31"/>
        <v/>
      </c>
      <c r="F221" s="35" t="str">
        <f t="shared" si="32"/>
        <v/>
      </c>
      <c r="G221" s="34" t="str">
        <f t="shared" si="33"/>
        <v/>
      </c>
      <c r="H221" s="34" t="str">
        <f t="shared" si="34"/>
        <v/>
      </c>
      <c r="I221" s="67" t="str">
        <f t="shared" si="35"/>
        <v/>
      </c>
      <c r="J221" s="34" t="str">
        <f t="shared" si="36"/>
        <v/>
      </c>
      <c r="K221" s="34" t="str">
        <f t="shared" si="37"/>
        <v/>
      </c>
      <c r="L221" s="34" t="str">
        <f t="shared" si="38"/>
        <v/>
      </c>
      <c r="M221" s="38" t="str">
        <f t="shared" si="39"/>
        <v/>
      </c>
      <c r="N221" s="38" t="str">
        <f>'jan-aug'!M221</f>
        <v/>
      </c>
      <c r="O221" s="38" t="str">
        <f t="shared" si="40"/>
        <v/>
      </c>
    </row>
    <row r="222" spans="1:15" s="31" customFormat="1" x14ac:dyDescent="0.2">
      <c r="A222" s="30">
        <v>4203</v>
      </c>
      <c r="B222" s="31" t="s">
        <v>170</v>
      </c>
      <c r="C222" s="33"/>
      <c r="D222" s="34"/>
      <c r="E222" s="34" t="str">
        <f t="shared" si="31"/>
        <v/>
      </c>
      <c r="F222" s="35" t="str">
        <f t="shared" si="32"/>
        <v/>
      </c>
      <c r="G222" s="34" t="str">
        <f t="shared" si="33"/>
        <v/>
      </c>
      <c r="H222" s="34" t="str">
        <f t="shared" si="34"/>
        <v/>
      </c>
      <c r="I222" s="67" t="str">
        <f t="shared" si="35"/>
        <v/>
      </c>
      <c r="J222" s="34" t="str">
        <f t="shared" si="36"/>
        <v/>
      </c>
      <c r="K222" s="34" t="str">
        <f t="shared" si="37"/>
        <v/>
      </c>
      <c r="L222" s="34" t="str">
        <f t="shared" si="38"/>
        <v/>
      </c>
      <c r="M222" s="38" t="str">
        <f t="shared" si="39"/>
        <v/>
      </c>
      <c r="N222" s="38" t="str">
        <f>'jan-aug'!M222</f>
        <v/>
      </c>
      <c r="O222" s="38" t="str">
        <f t="shared" si="40"/>
        <v/>
      </c>
    </row>
    <row r="223" spans="1:15" s="31" customFormat="1" x14ac:dyDescent="0.2">
      <c r="A223" s="30">
        <v>4204</v>
      </c>
      <c r="B223" s="31" t="s">
        <v>183</v>
      </c>
      <c r="C223" s="33"/>
      <c r="D223" s="34"/>
      <c r="E223" s="34" t="str">
        <f t="shared" si="31"/>
        <v/>
      </c>
      <c r="F223" s="35" t="str">
        <f t="shared" si="32"/>
        <v/>
      </c>
      <c r="G223" s="34" t="str">
        <f t="shared" si="33"/>
        <v/>
      </c>
      <c r="H223" s="34" t="str">
        <f t="shared" si="34"/>
        <v/>
      </c>
      <c r="I223" s="67" t="str">
        <f t="shared" si="35"/>
        <v/>
      </c>
      <c r="J223" s="34" t="str">
        <f t="shared" si="36"/>
        <v/>
      </c>
      <c r="K223" s="34" t="str">
        <f t="shared" si="37"/>
        <v/>
      </c>
      <c r="L223" s="34" t="str">
        <f t="shared" si="38"/>
        <v/>
      </c>
      <c r="M223" s="38" t="str">
        <f t="shared" si="39"/>
        <v/>
      </c>
      <c r="N223" s="38" t="str">
        <f>'jan-aug'!M223</f>
        <v/>
      </c>
      <c r="O223" s="38" t="str">
        <f t="shared" si="40"/>
        <v/>
      </c>
    </row>
    <row r="224" spans="1:15" s="31" customFormat="1" x14ac:dyDescent="0.2">
      <c r="A224" s="30">
        <v>4205</v>
      </c>
      <c r="B224" s="31" t="s">
        <v>188</v>
      </c>
      <c r="C224" s="33"/>
      <c r="D224" s="34"/>
      <c r="E224" s="34" t="str">
        <f t="shared" si="31"/>
        <v/>
      </c>
      <c r="F224" s="35" t="str">
        <f t="shared" si="32"/>
        <v/>
      </c>
      <c r="G224" s="34" t="str">
        <f t="shared" si="33"/>
        <v/>
      </c>
      <c r="H224" s="34" t="str">
        <f t="shared" si="34"/>
        <v/>
      </c>
      <c r="I224" s="67" t="str">
        <f t="shared" si="35"/>
        <v/>
      </c>
      <c r="J224" s="34" t="str">
        <f t="shared" si="36"/>
        <v/>
      </c>
      <c r="K224" s="34" t="str">
        <f t="shared" si="37"/>
        <v/>
      </c>
      <c r="L224" s="34" t="str">
        <f t="shared" si="38"/>
        <v/>
      </c>
      <c r="M224" s="38" t="str">
        <f t="shared" si="39"/>
        <v/>
      </c>
      <c r="N224" s="38" t="str">
        <f>'jan-aug'!M224</f>
        <v/>
      </c>
      <c r="O224" s="38" t="str">
        <f t="shared" si="40"/>
        <v/>
      </c>
    </row>
    <row r="225" spans="1:15" s="31" customFormat="1" x14ac:dyDescent="0.2">
      <c r="A225" s="30">
        <v>4206</v>
      </c>
      <c r="B225" s="31" t="s">
        <v>184</v>
      </c>
      <c r="C225" s="33"/>
      <c r="D225" s="34"/>
      <c r="E225" s="34" t="str">
        <f t="shared" si="31"/>
        <v/>
      </c>
      <c r="F225" s="35" t="str">
        <f t="shared" si="32"/>
        <v/>
      </c>
      <c r="G225" s="34" t="str">
        <f t="shared" si="33"/>
        <v/>
      </c>
      <c r="H225" s="34" t="str">
        <f t="shared" si="34"/>
        <v/>
      </c>
      <c r="I225" s="67" t="str">
        <f t="shared" si="35"/>
        <v/>
      </c>
      <c r="J225" s="34" t="str">
        <f t="shared" si="36"/>
        <v/>
      </c>
      <c r="K225" s="34" t="str">
        <f t="shared" si="37"/>
        <v/>
      </c>
      <c r="L225" s="34" t="str">
        <f t="shared" si="38"/>
        <v/>
      </c>
      <c r="M225" s="38" t="str">
        <f t="shared" si="39"/>
        <v/>
      </c>
      <c r="N225" s="38" t="str">
        <f>'jan-aug'!M225</f>
        <v/>
      </c>
      <c r="O225" s="38" t="str">
        <f t="shared" si="40"/>
        <v/>
      </c>
    </row>
    <row r="226" spans="1:15" s="31" customFormat="1" x14ac:dyDescent="0.2">
      <c r="A226" s="30">
        <v>4207</v>
      </c>
      <c r="B226" s="31" t="s">
        <v>185</v>
      </c>
      <c r="C226" s="33"/>
      <c r="D226" s="34"/>
      <c r="E226" s="34" t="str">
        <f t="shared" si="31"/>
        <v/>
      </c>
      <c r="F226" s="35" t="str">
        <f t="shared" si="32"/>
        <v/>
      </c>
      <c r="G226" s="34" t="str">
        <f t="shared" si="33"/>
        <v/>
      </c>
      <c r="H226" s="34" t="str">
        <f t="shared" si="34"/>
        <v/>
      </c>
      <c r="I226" s="67" t="str">
        <f t="shared" si="35"/>
        <v/>
      </c>
      <c r="J226" s="34" t="str">
        <f t="shared" si="36"/>
        <v/>
      </c>
      <c r="K226" s="34" t="str">
        <f t="shared" si="37"/>
        <v/>
      </c>
      <c r="L226" s="34" t="str">
        <f t="shared" si="38"/>
        <v/>
      </c>
      <c r="M226" s="38" t="str">
        <f t="shared" si="39"/>
        <v/>
      </c>
      <c r="N226" s="38" t="str">
        <f>'jan-aug'!M226</f>
        <v/>
      </c>
      <c r="O226" s="38" t="str">
        <f t="shared" si="40"/>
        <v/>
      </c>
    </row>
    <row r="227" spans="1:15" s="31" customFormat="1" x14ac:dyDescent="0.2">
      <c r="A227" s="30">
        <v>4211</v>
      </c>
      <c r="B227" s="31" t="s">
        <v>171</v>
      </c>
      <c r="C227" s="33"/>
      <c r="D227" s="34"/>
      <c r="E227" s="34" t="str">
        <f t="shared" si="31"/>
        <v/>
      </c>
      <c r="F227" s="35" t="str">
        <f t="shared" si="32"/>
        <v/>
      </c>
      <c r="G227" s="34" t="str">
        <f t="shared" si="33"/>
        <v/>
      </c>
      <c r="H227" s="34" t="str">
        <f t="shared" si="34"/>
        <v/>
      </c>
      <c r="I227" s="67" t="str">
        <f t="shared" si="35"/>
        <v/>
      </c>
      <c r="J227" s="34" t="str">
        <f t="shared" si="36"/>
        <v/>
      </c>
      <c r="K227" s="34" t="str">
        <f t="shared" si="37"/>
        <v/>
      </c>
      <c r="L227" s="34" t="str">
        <f t="shared" si="38"/>
        <v/>
      </c>
      <c r="M227" s="38" t="str">
        <f t="shared" si="39"/>
        <v/>
      </c>
      <c r="N227" s="38" t="str">
        <f>'jan-aug'!M227</f>
        <v/>
      </c>
      <c r="O227" s="38" t="str">
        <f t="shared" si="40"/>
        <v/>
      </c>
    </row>
    <row r="228" spans="1:15" s="31" customFormat="1" x14ac:dyDescent="0.2">
      <c r="A228" s="30">
        <v>4212</v>
      </c>
      <c r="B228" s="31" t="s">
        <v>172</v>
      </c>
      <c r="C228" s="33"/>
      <c r="D228" s="34"/>
      <c r="E228" s="34" t="str">
        <f t="shared" si="31"/>
        <v/>
      </c>
      <c r="F228" s="35" t="str">
        <f t="shared" si="32"/>
        <v/>
      </c>
      <c r="G228" s="34" t="str">
        <f t="shared" si="33"/>
        <v/>
      </c>
      <c r="H228" s="34" t="str">
        <f t="shared" si="34"/>
        <v/>
      </c>
      <c r="I228" s="67" t="str">
        <f t="shared" si="35"/>
        <v/>
      </c>
      <c r="J228" s="34" t="str">
        <f t="shared" si="36"/>
        <v/>
      </c>
      <c r="K228" s="34" t="str">
        <f t="shared" si="37"/>
        <v/>
      </c>
      <c r="L228" s="34" t="str">
        <f t="shared" si="38"/>
        <v/>
      </c>
      <c r="M228" s="38" t="str">
        <f t="shared" si="39"/>
        <v/>
      </c>
      <c r="N228" s="38" t="str">
        <f>'jan-aug'!M228</f>
        <v/>
      </c>
      <c r="O228" s="38" t="str">
        <f t="shared" si="40"/>
        <v/>
      </c>
    </row>
    <row r="229" spans="1:15" s="31" customFormat="1" x14ac:dyDescent="0.2">
      <c r="A229" s="30">
        <v>4213</v>
      </c>
      <c r="B229" s="31" t="s">
        <v>173</v>
      </c>
      <c r="C229" s="33"/>
      <c r="D229" s="34"/>
      <c r="E229" s="34" t="str">
        <f t="shared" si="31"/>
        <v/>
      </c>
      <c r="F229" s="35" t="str">
        <f t="shared" si="32"/>
        <v/>
      </c>
      <c r="G229" s="34" t="str">
        <f t="shared" si="33"/>
        <v/>
      </c>
      <c r="H229" s="34" t="str">
        <f t="shared" si="34"/>
        <v/>
      </c>
      <c r="I229" s="67" t="str">
        <f t="shared" si="35"/>
        <v/>
      </c>
      <c r="J229" s="34" t="str">
        <f t="shared" si="36"/>
        <v/>
      </c>
      <c r="K229" s="34" t="str">
        <f t="shared" si="37"/>
        <v/>
      </c>
      <c r="L229" s="34" t="str">
        <f t="shared" si="38"/>
        <v/>
      </c>
      <c r="M229" s="38" t="str">
        <f t="shared" si="39"/>
        <v/>
      </c>
      <c r="N229" s="38" t="str">
        <f>'jan-aug'!M229</f>
        <v/>
      </c>
      <c r="O229" s="38" t="str">
        <f t="shared" si="40"/>
        <v/>
      </c>
    </row>
    <row r="230" spans="1:15" s="31" customFormat="1" x14ac:dyDescent="0.2">
      <c r="A230" s="30">
        <v>4214</v>
      </c>
      <c r="B230" s="31" t="s">
        <v>174</v>
      </c>
      <c r="C230" s="33"/>
      <c r="D230" s="34"/>
      <c r="E230" s="34" t="str">
        <f t="shared" si="31"/>
        <v/>
      </c>
      <c r="F230" s="35" t="str">
        <f t="shared" si="32"/>
        <v/>
      </c>
      <c r="G230" s="34" t="str">
        <f t="shared" si="33"/>
        <v/>
      </c>
      <c r="H230" s="34" t="str">
        <f t="shared" si="34"/>
        <v/>
      </c>
      <c r="I230" s="67" t="str">
        <f t="shared" si="35"/>
        <v/>
      </c>
      <c r="J230" s="34" t="str">
        <f t="shared" si="36"/>
        <v/>
      </c>
      <c r="K230" s="34" t="str">
        <f t="shared" si="37"/>
        <v/>
      </c>
      <c r="L230" s="34" t="str">
        <f t="shared" si="38"/>
        <v/>
      </c>
      <c r="M230" s="38" t="str">
        <f t="shared" si="39"/>
        <v/>
      </c>
      <c r="N230" s="38" t="str">
        <f>'jan-aug'!M230</f>
        <v/>
      </c>
      <c r="O230" s="38" t="str">
        <f t="shared" si="40"/>
        <v/>
      </c>
    </row>
    <row r="231" spans="1:15" s="31" customFormat="1" x14ac:dyDescent="0.2">
      <c r="A231" s="30">
        <v>4215</v>
      </c>
      <c r="B231" s="31" t="s">
        <v>175</v>
      </c>
      <c r="C231" s="33"/>
      <c r="D231" s="34"/>
      <c r="E231" s="34" t="str">
        <f t="shared" si="31"/>
        <v/>
      </c>
      <c r="F231" s="35" t="str">
        <f t="shared" si="32"/>
        <v/>
      </c>
      <c r="G231" s="34" t="str">
        <f t="shared" si="33"/>
        <v/>
      </c>
      <c r="H231" s="34" t="str">
        <f t="shared" si="34"/>
        <v/>
      </c>
      <c r="I231" s="67" t="str">
        <f t="shared" si="35"/>
        <v/>
      </c>
      <c r="J231" s="34" t="str">
        <f t="shared" si="36"/>
        <v/>
      </c>
      <c r="K231" s="34" t="str">
        <f t="shared" si="37"/>
        <v/>
      </c>
      <c r="L231" s="34" t="str">
        <f t="shared" si="38"/>
        <v/>
      </c>
      <c r="M231" s="38" t="str">
        <f t="shared" si="39"/>
        <v/>
      </c>
      <c r="N231" s="38" t="str">
        <f>'jan-aug'!M231</f>
        <v/>
      </c>
      <c r="O231" s="38" t="str">
        <f t="shared" si="40"/>
        <v/>
      </c>
    </row>
    <row r="232" spans="1:15" s="31" customFormat="1" x14ac:dyDescent="0.2">
      <c r="A232" s="30">
        <v>4216</v>
      </c>
      <c r="B232" s="31" t="s">
        <v>176</v>
      </c>
      <c r="C232" s="33"/>
      <c r="D232" s="34"/>
      <c r="E232" s="34" t="str">
        <f t="shared" si="31"/>
        <v/>
      </c>
      <c r="F232" s="35" t="str">
        <f t="shared" si="32"/>
        <v/>
      </c>
      <c r="G232" s="34" t="str">
        <f t="shared" si="33"/>
        <v/>
      </c>
      <c r="H232" s="34" t="str">
        <f t="shared" si="34"/>
        <v/>
      </c>
      <c r="I232" s="67" t="str">
        <f t="shared" si="35"/>
        <v/>
      </c>
      <c r="J232" s="34" t="str">
        <f t="shared" si="36"/>
        <v/>
      </c>
      <c r="K232" s="34" t="str">
        <f t="shared" si="37"/>
        <v/>
      </c>
      <c r="L232" s="34" t="str">
        <f t="shared" si="38"/>
        <v/>
      </c>
      <c r="M232" s="38" t="str">
        <f t="shared" si="39"/>
        <v/>
      </c>
      <c r="N232" s="38" t="str">
        <f>'jan-aug'!M232</f>
        <v/>
      </c>
      <c r="O232" s="38" t="str">
        <f t="shared" si="40"/>
        <v/>
      </c>
    </row>
    <row r="233" spans="1:15" s="31" customFormat="1" x14ac:dyDescent="0.2">
      <c r="A233" s="30">
        <v>4217</v>
      </c>
      <c r="B233" s="31" t="s">
        <v>177</v>
      </c>
      <c r="C233" s="33"/>
      <c r="D233" s="34"/>
      <c r="E233" s="34" t="str">
        <f t="shared" si="31"/>
        <v/>
      </c>
      <c r="F233" s="35" t="str">
        <f t="shared" si="32"/>
        <v/>
      </c>
      <c r="G233" s="34" t="str">
        <f t="shared" si="33"/>
        <v/>
      </c>
      <c r="H233" s="34" t="str">
        <f t="shared" si="34"/>
        <v/>
      </c>
      <c r="I233" s="67" t="str">
        <f t="shared" si="35"/>
        <v/>
      </c>
      <c r="J233" s="34" t="str">
        <f t="shared" si="36"/>
        <v/>
      </c>
      <c r="K233" s="34" t="str">
        <f t="shared" si="37"/>
        <v/>
      </c>
      <c r="L233" s="34" t="str">
        <f t="shared" si="38"/>
        <v/>
      </c>
      <c r="M233" s="38" t="str">
        <f t="shared" si="39"/>
        <v/>
      </c>
      <c r="N233" s="38" t="str">
        <f>'jan-aug'!M233</f>
        <v/>
      </c>
      <c r="O233" s="38" t="str">
        <f t="shared" si="40"/>
        <v/>
      </c>
    </row>
    <row r="234" spans="1:15" s="31" customFormat="1" x14ac:dyDescent="0.2">
      <c r="A234" s="30">
        <v>4218</v>
      </c>
      <c r="B234" s="31" t="s">
        <v>178</v>
      </c>
      <c r="C234" s="33"/>
      <c r="D234" s="34"/>
      <c r="E234" s="34" t="str">
        <f t="shared" si="31"/>
        <v/>
      </c>
      <c r="F234" s="35" t="str">
        <f t="shared" si="32"/>
        <v/>
      </c>
      <c r="G234" s="34" t="str">
        <f t="shared" si="33"/>
        <v/>
      </c>
      <c r="H234" s="34" t="str">
        <f t="shared" si="34"/>
        <v/>
      </c>
      <c r="I234" s="67" t="str">
        <f t="shared" si="35"/>
        <v/>
      </c>
      <c r="J234" s="34" t="str">
        <f t="shared" si="36"/>
        <v/>
      </c>
      <c r="K234" s="34" t="str">
        <f t="shared" si="37"/>
        <v/>
      </c>
      <c r="L234" s="34" t="str">
        <f t="shared" si="38"/>
        <v/>
      </c>
      <c r="M234" s="38" t="str">
        <f t="shared" si="39"/>
        <v/>
      </c>
      <c r="N234" s="38" t="str">
        <f>'jan-aug'!M234</f>
        <v/>
      </c>
      <c r="O234" s="38" t="str">
        <f t="shared" si="40"/>
        <v/>
      </c>
    </row>
    <row r="235" spans="1:15" s="31" customFormat="1" x14ac:dyDescent="0.2">
      <c r="A235" s="30">
        <v>4219</v>
      </c>
      <c r="B235" s="31" t="s">
        <v>179</v>
      </c>
      <c r="C235" s="33"/>
      <c r="D235" s="34"/>
      <c r="E235" s="34" t="str">
        <f t="shared" si="31"/>
        <v/>
      </c>
      <c r="F235" s="35" t="str">
        <f t="shared" si="32"/>
        <v/>
      </c>
      <c r="G235" s="34" t="str">
        <f t="shared" si="33"/>
        <v/>
      </c>
      <c r="H235" s="34" t="str">
        <f t="shared" si="34"/>
        <v/>
      </c>
      <c r="I235" s="67" t="str">
        <f t="shared" si="35"/>
        <v/>
      </c>
      <c r="J235" s="34" t="str">
        <f t="shared" si="36"/>
        <v/>
      </c>
      <c r="K235" s="34" t="str">
        <f t="shared" si="37"/>
        <v/>
      </c>
      <c r="L235" s="34" t="str">
        <f t="shared" si="38"/>
        <v/>
      </c>
      <c r="M235" s="38" t="str">
        <f t="shared" si="39"/>
        <v/>
      </c>
      <c r="N235" s="38" t="str">
        <f>'jan-aug'!M235</f>
        <v/>
      </c>
      <c r="O235" s="38" t="str">
        <f t="shared" si="40"/>
        <v/>
      </c>
    </row>
    <row r="236" spans="1:15" s="31" customFormat="1" x14ac:dyDescent="0.2">
      <c r="A236" s="30">
        <v>4220</v>
      </c>
      <c r="B236" s="31" t="s">
        <v>180</v>
      </c>
      <c r="C236" s="33"/>
      <c r="D236" s="34"/>
      <c r="E236" s="34" t="str">
        <f t="shared" si="31"/>
        <v/>
      </c>
      <c r="F236" s="35" t="str">
        <f t="shared" si="32"/>
        <v/>
      </c>
      <c r="G236" s="34" t="str">
        <f t="shared" si="33"/>
        <v/>
      </c>
      <c r="H236" s="34" t="str">
        <f t="shared" si="34"/>
        <v/>
      </c>
      <c r="I236" s="67" t="str">
        <f t="shared" si="35"/>
        <v/>
      </c>
      <c r="J236" s="34" t="str">
        <f t="shared" si="36"/>
        <v/>
      </c>
      <c r="K236" s="34" t="str">
        <f t="shared" si="37"/>
        <v/>
      </c>
      <c r="L236" s="34" t="str">
        <f t="shared" si="38"/>
        <v/>
      </c>
      <c r="M236" s="38" t="str">
        <f t="shared" si="39"/>
        <v/>
      </c>
      <c r="N236" s="38" t="str">
        <f>'jan-aug'!M236</f>
        <v/>
      </c>
      <c r="O236" s="38" t="str">
        <f t="shared" si="40"/>
        <v/>
      </c>
    </row>
    <row r="237" spans="1:15" s="31" customFormat="1" x14ac:dyDescent="0.2">
      <c r="A237" s="30">
        <v>4221</v>
      </c>
      <c r="B237" s="31" t="s">
        <v>181</v>
      </c>
      <c r="C237" s="33"/>
      <c r="D237" s="34"/>
      <c r="E237" s="34" t="str">
        <f t="shared" si="31"/>
        <v/>
      </c>
      <c r="F237" s="35" t="str">
        <f t="shared" si="32"/>
        <v/>
      </c>
      <c r="G237" s="34" t="str">
        <f t="shared" si="33"/>
        <v/>
      </c>
      <c r="H237" s="34" t="str">
        <f t="shared" si="34"/>
        <v/>
      </c>
      <c r="I237" s="67" t="str">
        <f t="shared" si="35"/>
        <v/>
      </c>
      <c r="J237" s="34" t="str">
        <f t="shared" si="36"/>
        <v/>
      </c>
      <c r="K237" s="34" t="str">
        <f t="shared" si="37"/>
        <v/>
      </c>
      <c r="L237" s="34" t="str">
        <f t="shared" si="38"/>
        <v/>
      </c>
      <c r="M237" s="38" t="str">
        <f t="shared" si="39"/>
        <v/>
      </c>
      <c r="N237" s="38" t="str">
        <f>'jan-aug'!M237</f>
        <v/>
      </c>
      <c r="O237" s="38" t="str">
        <f t="shared" si="40"/>
        <v/>
      </c>
    </row>
    <row r="238" spans="1:15" s="31" customFormat="1" x14ac:dyDescent="0.2">
      <c r="A238" s="30">
        <v>4222</v>
      </c>
      <c r="B238" s="31" t="s">
        <v>182</v>
      </c>
      <c r="C238" s="33"/>
      <c r="D238" s="34"/>
      <c r="E238" s="34" t="str">
        <f t="shared" si="31"/>
        <v/>
      </c>
      <c r="F238" s="35" t="str">
        <f t="shared" si="32"/>
        <v/>
      </c>
      <c r="G238" s="34" t="str">
        <f t="shared" si="33"/>
        <v/>
      </c>
      <c r="H238" s="34" t="str">
        <f t="shared" si="34"/>
        <v/>
      </c>
      <c r="I238" s="67" t="str">
        <f t="shared" si="35"/>
        <v/>
      </c>
      <c r="J238" s="34" t="str">
        <f t="shared" si="36"/>
        <v/>
      </c>
      <c r="K238" s="34" t="str">
        <f t="shared" si="37"/>
        <v/>
      </c>
      <c r="L238" s="34" t="str">
        <f t="shared" si="38"/>
        <v/>
      </c>
      <c r="M238" s="38" t="str">
        <f t="shared" si="39"/>
        <v/>
      </c>
      <c r="N238" s="38" t="str">
        <f>'jan-aug'!M238</f>
        <v/>
      </c>
      <c r="O238" s="38" t="str">
        <f t="shared" si="40"/>
        <v/>
      </c>
    </row>
    <row r="239" spans="1:15" s="31" customFormat="1" x14ac:dyDescent="0.2">
      <c r="A239" s="30">
        <v>4223</v>
      </c>
      <c r="B239" s="31" t="s">
        <v>186</v>
      </c>
      <c r="C239" s="33"/>
      <c r="D239" s="34"/>
      <c r="E239" s="34" t="str">
        <f t="shared" si="31"/>
        <v/>
      </c>
      <c r="F239" s="35" t="str">
        <f t="shared" si="32"/>
        <v/>
      </c>
      <c r="G239" s="34" t="str">
        <f t="shared" si="33"/>
        <v/>
      </c>
      <c r="H239" s="34" t="str">
        <f t="shared" si="34"/>
        <v/>
      </c>
      <c r="I239" s="67" t="str">
        <f t="shared" si="35"/>
        <v/>
      </c>
      <c r="J239" s="34" t="str">
        <f t="shared" si="36"/>
        <v/>
      </c>
      <c r="K239" s="34" t="str">
        <f t="shared" si="37"/>
        <v/>
      </c>
      <c r="L239" s="34" t="str">
        <f t="shared" si="38"/>
        <v/>
      </c>
      <c r="M239" s="38" t="str">
        <f t="shared" si="39"/>
        <v/>
      </c>
      <c r="N239" s="38" t="str">
        <f>'jan-aug'!M239</f>
        <v/>
      </c>
      <c r="O239" s="38" t="str">
        <f t="shared" si="40"/>
        <v/>
      </c>
    </row>
    <row r="240" spans="1:15" s="31" customFormat="1" x14ac:dyDescent="0.2">
      <c r="A240" s="30">
        <v>4224</v>
      </c>
      <c r="B240" s="31" t="s">
        <v>187</v>
      </c>
      <c r="C240" s="33"/>
      <c r="D240" s="34"/>
      <c r="E240" s="34" t="str">
        <f t="shared" si="31"/>
        <v/>
      </c>
      <c r="F240" s="35" t="str">
        <f t="shared" si="32"/>
        <v/>
      </c>
      <c r="G240" s="34" t="str">
        <f t="shared" si="33"/>
        <v/>
      </c>
      <c r="H240" s="34" t="str">
        <f t="shared" si="34"/>
        <v/>
      </c>
      <c r="I240" s="67" t="str">
        <f t="shared" si="35"/>
        <v/>
      </c>
      <c r="J240" s="34" t="str">
        <f t="shared" si="36"/>
        <v/>
      </c>
      <c r="K240" s="34" t="str">
        <f t="shared" si="37"/>
        <v/>
      </c>
      <c r="L240" s="34" t="str">
        <f t="shared" si="38"/>
        <v/>
      </c>
      <c r="M240" s="38" t="str">
        <f t="shared" si="39"/>
        <v/>
      </c>
      <c r="N240" s="38" t="str">
        <f>'jan-aug'!M240</f>
        <v/>
      </c>
      <c r="O240" s="38" t="str">
        <f t="shared" si="40"/>
        <v/>
      </c>
    </row>
    <row r="241" spans="1:15" s="31" customFormat="1" x14ac:dyDescent="0.2">
      <c r="A241" s="30">
        <v>4225</v>
      </c>
      <c r="B241" s="31" t="s">
        <v>189</v>
      </c>
      <c r="C241" s="33"/>
      <c r="D241" s="34"/>
      <c r="E241" s="34" t="str">
        <f t="shared" si="31"/>
        <v/>
      </c>
      <c r="F241" s="35" t="str">
        <f t="shared" si="32"/>
        <v/>
      </c>
      <c r="G241" s="34" t="str">
        <f t="shared" si="33"/>
        <v/>
      </c>
      <c r="H241" s="34" t="str">
        <f t="shared" si="34"/>
        <v/>
      </c>
      <c r="I241" s="67" t="str">
        <f t="shared" si="35"/>
        <v/>
      </c>
      <c r="J241" s="34" t="str">
        <f t="shared" si="36"/>
        <v/>
      </c>
      <c r="K241" s="34" t="str">
        <f t="shared" si="37"/>
        <v/>
      </c>
      <c r="L241" s="34" t="str">
        <f t="shared" si="38"/>
        <v/>
      </c>
      <c r="M241" s="38" t="str">
        <f t="shared" si="39"/>
        <v/>
      </c>
      <c r="N241" s="38" t="str">
        <f>'jan-aug'!M241</f>
        <v/>
      </c>
      <c r="O241" s="38" t="str">
        <f t="shared" si="40"/>
        <v/>
      </c>
    </row>
    <row r="242" spans="1:15" s="31" customFormat="1" x14ac:dyDescent="0.2">
      <c r="A242" s="30">
        <v>4226</v>
      </c>
      <c r="B242" s="31" t="s">
        <v>190</v>
      </c>
      <c r="C242" s="33"/>
      <c r="D242" s="34"/>
      <c r="E242" s="34" t="str">
        <f t="shared" si="31"/>
        <v/>
      </c>
      <c r="F242" s="35" t="str">
        <f t="shared" si="32"/>
        <v/>
      </c>
      <c r="G242" s="34" t="str">
        <f t="shared" si="33"/>
        <v/>
      </c>
      <c r="H242" s="34" t="str">
        <f t="shared" si="34"/>
        <v/>
      </c>
      <c r="I242" s="67" t="str">
        <f t="shared" si="35"/>
        <v/>
      </c>
      <c r="J242" s="34" t="str">
        <f t="shared" si="36"/>
        <v/>
      </c>
      <c r="K242" s="34" t="str">
        <f t="shared" si="37"/>
        <v/>
      </c>
      <c r="L242" s="34" t="str">
        <f t="shared" si="38"/>
        <v/>
      </c>
      <c r="M242" s="38" t="str">
        <f t="shared" si="39"/>
        <v/>
      </c>
      <c r="N242" s="38" t="str">
        <f>'jan-aug'!M242</f>
        <v/>
      </c>
      <c r="O242" s="38" t="str">
        <f t="shared" si="40"/>
        <v/>
      </c>
    </row>
    <row r="243" spans="1:15" s="31" customFormat="1" x14ac:dyDescent="0.2">
      <c r="A243" s="30">
        <v>4227</v>
      </c>
      <c r="B243" s="31" t="s">
        <v>191</v>
      </c>
      <c r="C243" s="33"/>
      <c r="D243" s="34"/>
      <c r="E243" s="34" t="str">
        <f t="shared" si="31"/>
        <v/>
      </c>
      <c r="F243" s="35" t="str">
        <f t="shared" si="32"/>
        <v/>
      </c>
      <c r="G243" s="34" t="str">
        <f t="shared" si="33"/>
        <v/>
      </c>
      <c r="H243" s="34" t="str">
        <f t="shared" si="34"/>
        <v/>
      </c>
      <c r="I243" s="67" t="str">
        <f t="shared" si="35"/>
        <v/>
      </c>
      <c r="J243" s="34" t="str">
        <f t="shared" si="36"/>
        <v/>
      </c>
      <c r="K243" s="34" t="str">
        <f t="shared" si="37"/>
        <v/>
      </c>
      <c r="L243" s="34" t="str">
        <f t="shared" si="38"/>
        <v/>
      </c>
      <c r="M243" s="38" t="str">
        <f t="shared" si="39"/>
        <v/>
      </c>
      <c r="N243" s="38" t="str">
        <f>'jan-aug'!M243</f>
        <v/>
      </c>
      <c r="O243" s="38" t="str">
        <f t="shared" si="40"/>
        <v/>
      </c>
    </row>
    <row r="244" spans="1:15" s="31" customFormat="1" x14ac:dyDescent="0.2">
      <c r="A244" s="30">
        <v>4228</v>
      </c>
      <c r="B244" s="31" t="s">
        <v>192</v>
      </c>
      <c r="C244" s="33"/>
      <c r="D244" s="34"/>
      <c r="E244" s="34" t="str">
        <f t="shared" si="31"/>
        <v/>
      </c>
      <c r="F244" s="35" t="str">
        <f t="shared" si="32"/>
        <v/>
      </c>
      <c r="G244" s="34" t="str">
        <f t="shared" si="33"/>
        <v/>
      </c>
      <c r="H244" s="34" t="str">
        <f t="shared" si="34"/>
        <v/>
      </c>
      <c r="I244" s="67" t="str">
        <f t="shared" si="35"/>
        <v/>
      </c>
      <c r="J244" s="34" t="str">
        <f t="shared" si="36"/>
        <v/>
      </c>
      <c r="K244" s="34" t="str">
        <f t="shared" si="37"/>
        <v/>
      </c>
      <c r="L244" s="34" t="str">
        <f t="shared" si="38"/>
        <v/>
      </c>
      <c r="M244" s="38" t="str">
        <f t="shared" si="39"/>
        <v/>
      </c>
      <c r="N244" s="38" t="str">
        <f>'jan-aug'!M244</f>
        <v/>
      </c>
      <c r="O244" s="38" t="str">
        <f t="shared" si="40"/>
        <v/>
      </c>
    </row>
    <row r="245" spans="1:15" s="31" customFormat="1" x14ac:dyDescent="0.2">
      <c r="A245" s="30">
        <v>4601</v>
      </c>
      <c r="B245" s="31" t="s">
        <v>216</v>
      </c>
      <c r="C245" s="33"/>
      <c r="D245" s="34"/>
      <c r="E245" s="34" t="str">
        <f t="shared" si="31"/>
        <v/>
      </c>
      <c r="F245" s="35" t="str">
        <f t="shared" si="32"/>
        <v/>
      </c>
      <c r="G245" s="34" t="str">
        <f t="shared" si="33"/>
        <v/>
      </c>
      <c r="H245" s="34" t="str">
        <f t="shared" si="34"/>
        <v/>
      </c>
      <c r="I245" s="67" t="str">
        <f t="shared" si="35"/>
        <v/>
      </c>
      <c r="J245" s="34" t="str">
        <f t="shared" si="36"/>
        <v/>
      </c>
      <c r="K245" s="34" t="str">
        <f t="shared" si="37"/>
        <v/>
      </c>
      <c r="L245" s="34" t="str">
        <f t="shared" si="38"/>
        <v/>
      </c>
      <c r="M245" s="38" t="str">
        <f t="shared" si="39"/>
        <v/>
      </c>
      <c r="N245" s="38" t="str">
        <f>'jan-aug'!M245</f>
        <v/>
      </c>
      <c r="O245" s="38" t="str">
        <f t="shared" si="40"/>
        <v/>
      </c>
    </row>
    <row r="246" spans="1:15" s="31" customFormat="1" x14ac:dyDescent="0.2">
      <c r="A246" s="30">
        <v>4602</v>
      </c>
      <c r="B246" s="31" t="s">
        <v>388</v>
      </c>
      <c r="C246" s="33"/>
      <c r="D246" s="34"/>
      <c r="E246" s="34" t="str">
        <f t="shared" si="31"/>
        <v/>
      </c>
      <c r="F246" s="35" t="str">
        <f t="shared" si="32"/>
        <v/>
      </c>
      <c r="G246" s="34" t="str">
        <f t="shared" si="33"/>
        <v/>
      </c>
      <c r="H246" s="34" t="str">
        <f t="shared" si="34"/>
        <v/>
      </c>
      <c r="I246" s="67" t="str">
        <f t="shared" si="35"/>
        <v/>
      </c>
      <c r="J246" s="34" t="str">
        <f t="shared" si="36"/>
        <v/>
      </c>
      <c r="K246" s="34" t="str">
        <f t="shared" si="37"/>
        <v/>
      </c>
      <c r="L246" s="34" t="str">
        <f t="shared" si="38"/>
        <v/>
      </c>
      <c r="M246" s="38" t="str">
        <f t="shared" si="39"/>
        <v/>
      </c>
      <c r="N246" s="38" t="str">
        <f>'jan-aug'!M246</f>
        <v/>
      </c>
      <c r="O246" s="38" t="str">
        <f t="shared" si="40"/>
        <v/>
      </c>
    </row>
    <row r="247" spans="1:15" s="31" customFormat="1" x14ac:dyDescent="0.2">
      <c r="A247" s="30">
        <v>4611</v>
      </c>
      <c r="B247" s="31" t="s">
        <v>217</v>
      </c>
      <c r="C247" s="33"/>
      <c r="D247" s="34"/>
      <c r="E247" s="34" t="str">
        <f t="shared" si="31"/>
        <v/>
      </c>
      <c r="F247" s="35" t="str">
        <f t="shared" si="32"/>
        <v/>
      </c>
      <c r="G247" s="34" t="str">
        <f t="shared" si="33"/>
        <v/>
      </c>
      <c r="H247" s="34" t="str">
        <f t="shared" si="34"/>
        <v/>
      </c>
      <c r="I247" s="67" t="str">
        <f t="shared" si="35"/>
        <v/>
      </c>
      <c r="J247" s="34" t="str">
        <f t="shared" si="36"/>
        <v/>
      </c>
      <c r="K247" s="34" t="str">
        <f t="shared" si="37"/>
        <v/>
      </c>
      <c r="L247" s="34" t="str">
        <f t="shared" si="38"/>
        <v/>
      </c>
      <c r="M247" s="38" t="str">
        <f t="shared" si="39"/>
        <v/>
      </c>
      <c r="N247" s="38" t="str">
        <f>'jan-aug'!M247</f>
        <v/>
      </c>
      <c r="O247" s="38" t="str">
        <f t="shared" si="40"/>
        <v/>
      </c>
    </row>
    <row r="248" spans="1:15" s="31" customFormat="1" x14ac:dyDescent="0.2">
      <c r="A248" s="30">
        <v>4612</v>
      </c>
      <c r="B248" s="31" t="s">
        <v>218</v>
      </c>
      <c r="C248" s="33"/>
      <c r="D248" s="34"/>
      <c r="E248" s="34" t="str">
        <f t="shared" si="31"/>
        <v/>
      </c>
      <c r="F248" s="35" t="str">
        <f t="shared" si="32"/>
        <v/>
      </c>
      <c r="G248" s="34" t="str">
        <f t="shared" si="33"/>
        <v/>
      </c>
      <c r="H248" s="34" t="str">
        <f t="shared" si="34"/>
        <v/>
      </c>
      <c r="I248" s="67" t="str">
        <f t="shared" si="35"/>
        <v/>
      </c>
      <c r="J248" s="34" t="str">
        <f t="shared" si="36"/>
        <v/>
      </c>
      <c r="K248" s="34" t="str">
        <f t="shared" si="37"/>
        <v/>
      </c>
      <c r="L248" s="34" t="str">
        <f t="shared" si="38"/>
        <v/>
      </c>
      <c r="M248" s="38" t="str">
        <f t="shared" si="39"/>
        <v/>
      </c>
      <c r="N248" s="38" t="str">
        <f>'jan-aug'!M248</f>
        <v/>
      </c>
      <c r="O248" s="38" t="str">
        <f t="shared" si="40"/>
        <v/>
      </c>
    </row>
    <row r="249" spans="1:15" s="31" customFormat="1" x14ac:dyDescent="0.2">
      <c r="A249" s="30">
        <v>4613</v>
      </c>
      <c r="B249" s="31" t="s">
        <v>219</v>
      </c>
      <c r="C249" s="33"/>
      <c r="D249" s="34"/>
      <c r="E249" s="34" t="str">
        <f t="shared" si="31"/>
        <v/>
      </c>
      <c r="F249" s="35" t="str">
        <f t="shared" si="32"/>
        <v/>
      </c>
      <c r="G249" s="34" t="str">
        <f t="shared" si="33"/>
        <v/>
      </c>
      <c r="H249" s="34" t="str">
        <f t="shared" si="34"/>
        <v/>
      </c>
      <c r="I249" s="67" t="str">
        <f t="shared" si="35"/>
        <v/>
      </c>
      <c r="J249" s="34" t="str">
        <f t="shared" si="36"/>
        <v/>
      </c>
      <c r="K249" s="34" t="str">
        <f t="shared" si="37"/>
        <v/>
      </c>
      <c r="L249" s="34" t="str">
        <f t="shared" si="38"/>
        <v/>
      </c>
      <c r="M249" s="38" t="str">
        <f t="shared" si="39"/>
        <v/>
      </c>
      <c r="N249" s="38" t="str">
        <f>'jan-aug'!M249</f>
        <v/>
      </c>
      <c r="O249" s="38" t="str">
        <f t="shared" si="40"/>
        <v/>
      </c>
    </row>
    <row r="250" spans="1:15" s="31" customFormat="1" x14ac:dyDescent="0.2">
      <c r="A250" s="30">
        <v>4614</v>
      </c>
      <c r="B250" s="31" t="s">
        <v>220</v>
      </c>
      <c r="C250" s="33"/>
      <c r="D250" s="34"/>
      <c r="E250" s="34" t="str">
        <f t="shared" si="31"/>
        <v/>
      </c>
      <c r="F250" s="35" t="str">
        <f t="shared" si="32"/>
        <v/>
      </c>
      <c r="G250" s="34" t="str">
        <f t="shared" si="33"/>
        <v/>
      </c>
      <c r="H250" s="34" t="str">
        <f t="shared" si="34"/>
        <v/>
      </c>
      <c r="I250" s="67" t="str">
        <f t="shared" si="35"/>
        <v/>
      </c>
      <c r="J250" s="34" t="str">
        <f t="shared" si="36"/>
        <v/>
      </c>
      <c r="K250" s="34" t="str">
        <f t="shared" si="37"/>
        <v/>
      </c>
      <c r="L250" s="34" t="str">
        <f t="shared" si="38"/>
        <v/>
      </c>
      <c r="M250" s="38" t="str">
        <f t="shared" si="39"/>
        <v/>
      </c>
      <c r="N250" s="38" t="str">
        <f>'jan-aug'!M250</f>
        <v/>
      </c>
      <c r="O250" s="38" t="str">
        <f t="shared" si="40"/>
        <v/>
      </c>
    </row>
    <row r="251" spans="1:15" s="31" customFormat="1" x14ac:dyDescent="0.2">
      <c r="A251" s="30">
        <v>4615</v>
      </c>
      <c r="B251" s="31" t="s">
        <v>221</v>
      </c>
      <c r="C251" s="33"/>
      <c r="D251" s="34"/>
      <c r="E251" s="34" t="str">
        <f t="shared" si="31"/>
        <v/>
      </c>
      <c r="F251" s="35" t="str">
        <f t="shared" si="32"/>
        <v/>
      </c>
      <c r="G251" s="34" t="str">
        <f t="shared" si="33"/>
        <v/>
      </c>
      <c r="H251" s="34" t="str">
        <f t="shared" si="34"/>
        <v/>
      </c>
      <c r="I251" s="67" t="str">
        <f t="shared" si="35"/>
        <v/>
      </c>
      <c r="J251" s="34" t="str">
        <f t="shared" si="36"/>
        <v/>
      </c>
      <c r="K251" s="34" t="str">
        <f t="shared" si="37"/>
        <v/>
      </c>
      <c r="L251" s="34" t="str">
        <f t="shared" si="38"/>
        <v/>
      </c>
      <c r="M251" s="38" t="str">
        <f t="shared" si="39"/>
        <v/>
      </c>
      <c r="N251" s="38" t="str">
        <f>'jan-aug'!M251</f>
        <v/>
      </c>
      <c r="O251" s="38" t="str">
        <f t="shared" si="40"/>
        <v/>
      </c>
    </row>
    <row r="252" spans="1:15" s="31" customFormat="1" x14ac:dyDescent="0.2">
      <c r="A252" s="30">
        <v>4616</v>
      </c>
      <c r="B252" s="31" t="s">
        <v>222</v>
      </c>
      <c r="C252" s="33"/>
      <c r="D252" s="34"/>
      <c r="E252" s="34" t="str">
        <f t="shared" si="31"/>
        <v/>
      </c>
      <c r="F252" s="35" t="str">
        <f t="shared" si="32"/>
        <v/>
      </c>
      <c r="G252" s="34" t="str">
        <f t="shared" si="33"/>
        <v/>
      </c>
      <c r="H252" s="34" t="str">
        <f t="shared" si="34"/>
        <v/>
      </c>
      <c r="I252" s="67" t="str">
        <f t="shared" si="35"/>
        <v/>
      </c>
      <c r="J252" s="34" t="str">
        <f t="shared" si="36"/>
        <v/>
      </c>
      <c r="K252" s="34" t="str">
        <f t="shared" si="37"/>
        <v/>
      </c>
      <c r="L252" s="34" t="str">
        <f t="shared" si="38"/>
        <v/>
      </c>
      <c r="M252" s="38" t="str">
        <f t="shared" si="39"/>
        <v/>
      </c>
      <c r="N252" s="38" t="str">
        <f>'jan-aug'!M252</f>
        <v/>
      </c>
      <c r="O252" s="38" t="str">
        <f t="shared" si="40"/>
        <v/>
      </c>
    </row>
    <row r="253" spans="1:15" s="31" customFormat="1" x14ac:dyDescent="0.2">
      <c r="A253" s="30">
        <v>4617</v>
      </c>
      <c r="B253" s="31" t="s">
        <v>223</v>
      </c>
      <c r="C253" s="33"/>
      <c r="D253" s="34"/>
      <c r="E253" s="34" t="str">
        <f t="shared" si="31"/>
        <v/>
      </c>
      <c r="F253" s="35" t="str">
        <f t="shared" si="32"/>
        <v/>
      </c>
      <c r="G253" s="34" t="str">
        <f t="shared" si="33"/>
        <v/>
      </c>
      <c r="H253" s="34" t="str">
        <f t="shared" si="34"/>
        <v/>
      </c>
      <c r="I253" s="67" t="str">
        <f t="shared" si="35"/>
        <v/>
      </c>
      <c r="J253" s="34" t="str">
        <f t="shared" si="36"/>
        <v/>
      </c>
      <c r="K253" s="34" t="str">
        <f t="shared" si="37"/>
        <v/>
      </c>
      <c r="L253" s="34" t="str">
        <f t="shared" si="38"/>
        <v/>
      </c>
      <c r="M253" s="38" t="str">
        <f t="shared" si="39"/>
        <v/>
      </c>
      <c r="N253" s="38" t="str">
        <f>'jan-aug'!M253</f>
        <v/>
      </c>
      <c r="O253" s="38" t="str">
        <f t="shared" si="40"/>
        <v/>
      </c>
    </row>
    <row r="254" spans="1:15" s="31" customFormat="1" x14ac:dyDescent="0.2">
      <c r="A254" s="30">
        <v>4618</v>
      </c>
      <c r="B254" s="31" t="s">
        <v>224</v>
      </c>
      <c r="C254" s="33"/>
      <c r="D254" s="34"/>
      <c r="E254" s="34" t="str">
        <f t="shared" si="31"/>
        <v/>
      </c>
      <c r="F254" s="35" t="str">
        <f t="shared" si="32"/>
        <v/>
      </c>
      <c r="G254" s="34" t="str">
        <f t="shared" si="33"/>
        <v/>
      </c>
      <c r="H254" s="34" t="str">
        <f t="shared" si="34"/>
        <v/>
      </c>
      <c r="I254" s="67" t="str">
        <f t="shared" si="35"/>
        <v/>
      </c>
      <c r="J254" s="34" t="str">
        <f t="shared" si="36"/>
        <v/>
      </c>
      <c r="K254" s="34" t="str">
        <f t="shared" si="37"/>
        <v/>
      </c>
      <c r="L254" s="34" t="str">
        <f t="shared" si="38"/>
        <v/>
      </c>
      <c r="M254" s="38" t="str">
        <f t="shared" si="39"/>
        <v/>
      </c>
      <c r="N254" s="38" t="str">
        <f>'jan-aug'!M254</f>
        <v/>
      </c>
      <c r="O254" s="38" t="str">
        <f t="shared" si="40"/>
        <v/>
      </c>
    </row>
    <row r="255" spans="1:15" s="31" customFormat="1" x14ac:dyDescent="0.2">
      <c r="A255" s="30">
        <v>4619</v>
      </c>
      <c r="B255" s="31" t="s">
        <v>225</v>
      </c>
      <c r="C255" s="33"/>
      <c r="D255" s="34"/>
      <c r="E255" s="34" t="str">
        <f t="shared" si="31"/>
        <v/>
      </c>
      <c r="F255" s="35" t="str">
        <f t="shared" si="32"/>
        <v/>
      </c>
      <c r="G255" s="34" t="str">
        <f t="shared" si="33"/>
        <v/>
      </c>
      <c r="H255" s="34" t="str">
        <f t="shared" si="34"/>
        <v/>
      </c>
      <c r="I255" s="67" t="str">
        <f t="shared" si="35"/>
        <v/>
      </c>
      <c r="J255" s="34" t="str">
        <f t="shared" si="36"/>
        <v/>
      </c>
      <c r="K255" s="34" t="str">
        <f t="shared" si="37"/>
        <v/>
      </c>
      <c r="L255" s="34" t="str">
        <f t="shared" si="38"/>
        <v/>
      </c>
      <c r="M255" s="38" t="str">
        <f t="shared" si="39"/>
        <v/>
      </c>
      <c r="N255" s="38" t="str">
        <f>'jan-aug'!M255</f>
        <v/>
      </c>
      <c r="O255" s="38" t="str">
        <f t="shared" si="40"/>
        <v/>
      </c>
    </row>
    <row r="256" spans="1:15" s="31" customFormat="1" x14ac:dyDescent="0.2">
      <c r="A256" s="30">
        <v>4620</v>
      </c>
      <c r="B256" s="31" t="s">
        <v>226</v>
      </c>
      <c r="C256" s="33"/>
      <c r="D256" s="34"/>
      <c r="E256" s="34" t="str">
        <f t="shared" si="31"/>
        <v/>
      </c>
      <c r="F256" s="35" t="str">
        <f t="shared" si="32"/>
        <v/>
      </c>
      <c r="G256" s="34" t="str">
        <f t="shared" si="33"/>
        <v/>
      </c>
      <c r="H256" s="34" t="str">
        <f t="shared" si="34"/>
        <v/>
      </c>
      <c r="I256" s="67" t="str">
        <f t="shared" si="35"/>
        <v/>
      </c>
      <c r="J256" s="34" t="str">
        <f t="shared" si="36"/>
        <v/>
      </c>
      <c r="K256" s="34" t="str">
        <f t="shared" si="37"/>
        <v/>
      </c>
      <c r="L256" s="34" t="str">
        <f t="shared" si="38"/>
        <v/>
      </c>
      <c r="M256" s="38" t="str">
        <f t="shared" si="39"/>
        <v/>
      </c>
      <c r="N256" s="38" t="str">
        <f>'jan-aug'!M256</f>
        <v/>
      </c>
      <c r="O256" s="38" t="str">
        <f t="shared" si="40"/>
        <v/>
      </c>
    </row>
    <row r="257" spans="1:15" s="31" customFormat="1" x14ac:dyDescent="0.2">
      <c r="A257" s="30">
        <v>4621</v>
      </c>
      <c r="B257" s="31" t="s">
        <v>227</v>
      </c>
      <c r="C257" s="33"/>
      <c r="D257" s="34"/>
      <c r="E257" s="34" t="str">
        <f t="shared" si="31"/>
        <v/>
      </c>
      <c r="F257" s="35" t="str">
        <f t="shared" si="32"/>
        <v/>
      </c>
      <c r="G257" s="34" t="str">
        <f t="shared" si="33"/>
        <v/>
      </c>
      <c r="H257" s="34" t="str">
        <f t="shared" si="34"/>
        <v/>
      </c>
      <c r="I257" s="67" t="str">
        <f t="shared" si="35"/>
        <v/>
      </c>
      <c r="J257" s="34" t="str">
        <f t="shared" si="36"/>
        <v/>
      </c>
      <c r="K257" s="34" t="str">
        <f t="shared" si="37"/>
        <v/>
      </c>
      <c r="L257" s="34" t="str">
        <f t="shared" si="38"/>
        <v/>
      </c>
      <c r="M257" s="38" t="str">
        <f t="shared" si="39"/>
        <v/>
      </c>
      <c r="N257" s="38" t="str">
        <f>'jan-aug'!M257</f>
        <v/>
      </c>
      <c r="O257" s="38" t="str">
        <f t="shared" si="40"/>
        <v/>
      </c>
    </row>
    <row r="258" spans="1:15" s="31" customFormat="1" x14ac:dyDescent="0.2">
      <c r="A258" s="30">
        <v>4622</v>
      </c>
      <c r="B258" s="31" t="s">
        <v>228</v>
      </c>
      <c r="C258" s="33"/>
      <c r="D258" s="34"/>
      <c r="E258" s="34" t="str">
        <f t="shared" si="31"/>
        <v/>
      </c>
      <c r="F258" s="35" t="str">
        <f t="shared" si="32"/>
        <v/>
      </c>
      <c r="G258" s="34" t="str">
        <f t="shared" si="33"/>
        <v/>
      </c>
      <c r="H258" s="34" t="str">
        <f t="shared" si="34"/>
        <v/>
      </c>
      <c r="I258" s="67" t="str">
        <f t="shared" si="35"/>
        <v/>
      </c>
      <c r="J258" s="34" t="str">
        <f t="shared" si="36"/>
        <v/>
      </c>
      <c r="K258" s="34" t="str">
        <f t="shared" si="37"/>
        <v/>
      </c>
      <c r="L258" s="34" t="str">
        <f t="shared" si="38"/>
        <v/>
      </c>
      <c r="M258" s="38" t="str">
        <f t="shared" si="39"/>
        <v/>
      </c>
      <c r="N258" s="38" t="str">
        <f>'jan-aug'!M258</f>
        <v/>
      </c>
      <c r="O258" s="38" t="str">
        <f t="shared" si="40"/>
        <v/>
      </c>
    </row>
    <row r="259" spans="1:15" s="31" customFormat="1" x14ac:dyDescent="0.2">
      <c r="A259" s="30">
        <v>4623</v>
      </c>
      <c r="B259" s="31" t="s">
        <v>229</v>
      </c>
      <c r="C259" s="33"/>
      <c r="D259" s="34"/>
      <c r="E259" s="34" t="str">
        <f t="shared" si="31"/>
        <v/>
      </c>
      <c r="F259" s="35" t="str">
        <f t="shared" si="32"/>
        <v/>
      </c>
      <c r="G259" s="34" t="str">
        <f t="shared" si="33"/>
        <v/>
      </c>
      <c r="H259" s="34" t="str">
        <f t="shared" si="34"/>
        <v/>
      </c>
      <c r="I259" s="67" t="str">
        <f t="shared" si="35"/>
        <v/>
      </c>
      <c r="J259" s="34" t="str">
        <f t="shared" si="36"/>
        <v/>
      </c>
      <c r="K259" s="34" t="str">
        <f t="shared" si="37"/>
        <v/>
      </c>
      <c r="L259" s="34" t="str">
        <f t="shared" si="38"/>
        <v/>
      </c>
      <c r="M259" s="38" t="str">
        <f t="shared" si="39"/>
        <v/>
      </c>
      <c r="N259" s="38" t="str">
        <f>'jan-aug'!M259</f>
        <v/>
      </c>
      <c r="O259" s="38" t="str">
        <f t="shared" si="40"/>
        <v/>
      </c>
    </row>
    <row r="260" spans="1:15" s="31" customFormat="1" x14ac:dyDescent="0.2">
      <c r="A260" s="30">
        <v>4624</v>
      </c>
      <c r="B260" s="31" t="s">
        <v>389</v>
      </c>
      <c r="C260" s="33"/>
      <c r="D260" s="34"/>
      <c r="E260" s="34" t="str">
        <f t="shared" si="31"/>
        <v/>
      </c>
      <c r="F260" s="35" t="str">
        <f t="shared" si="32"/>
        <v/>
      </c>
      <c r="G260" s="34" t="str">
        <f t="shared" si="33"/>
        <v/>
      </c>
      <c r="H260" s="34" t="str">
        <f t="shared" si="34"/>
        <v/>
      </c>
      <c r="I260" s="67" t="str">
        <f t="shared" si="35"/>
        <v/>
      </c>
      <c r="J260" s="34" t="str">
        <f t="shared" si="36"/>
        <v/>
      </c>
      <c r="K260" s="34" t="str">
        <f t="shared" si="37"/>
        <v/>
      </c>
      <c r="L260" s="34" t="str">
        <f t="shared" si="38"/>
        <v/>
      </c>
      <c r="M260" s="38" t="str">
        <f t="shared" si="39"/>
        <v/>
      </c>
      <c r="N260" s="38" t="str">
        <f>'jan-aug'!M260</f>
        <v/>
      </c>
      <c r="O260" s="38" t="str">
        <f t="shared" si="40"/>
        <v/>
      </c>
    </row>
    <row r="261" spans="1:15" s="31" customFormat="1" x14ac:dyDescent="0.2">
      <c r="A261" s="30">
        <v>4625</v>
      </c>
      <c r="B261" s="31" t="s">
        <v>230</v>
      </c>
      <c r="C261" s="33"/>
      <c r="D261" s="34"/>
      <c r="E261" s="34" t="str">
        <f t="shared" si="31"/>
        <v/>
      </c>
      <c r="F261" s="35" t="str">
        <f t="shared" si="32"/>
        <v/>
      </c>
      <c r="G261" s="34" t="str">
        <f t="shared" si="33"/>
        <v/>
      </c>
      <c r="H261" s="34" t="str">
        <f t="shared" si="34"/>
        <v/>
      </c>
      <c r="I261" s="67" t="str">
        <f t="shared" si="35"/>
        <v/>
      </c>
      <c r="J261" s="34" t="str">
        <f t="shared" si="36"/>
        <v/>
      </c>
      <c r="K261" s="34" t="str">
        <f t="shared" si="37"/>
        <v/>
      </c>
      <c r="L261" s="34" t="str">
        <f t="shared" si="38"/>
        <v/>
      </c>
      <c r="M261" s="38" t="str">
        <f t="shared" si="39"/>
        <v/>
      </c>
      <c r="N261" s="38" t="str">
        <f>'jan-aug'!M261</f>
        <v/>
      </c>
      <c r="O261" s="38" t="str">
        <f t="shared" si="40"/>
        <v/>
      </c>
    </row>
    <row r="262" spans="1:15" s="31" customFormat="1" x14ac:dyDescent="0.2">
      <c r="A262" s="30">
        <v>4626</v>
      </c>
      <c r="B262" s="31" t="s">
        <v>235</v>
      </c>
      <c r="C262" s="33"/>
      <c r="D262" s="34"/>
      <c r="E262" s="34" t="str">
        <f t="shared" si="31"/>
        <v/>
      </c>
      <c r="F262" s="35" t="str">
        <f t="shared" si="32"/>
        <v/>
      </c>
      <c r="G262" s="34" t="str">
        <f t="shared" si="33"/>
        <v/>
      </c>
      <c r="H262" s="34" t="str">
        <f t="shared" si="34"/>
        <v/>
      </c>
      <c r="I262" s="67" t="str">
        <f t="shared" si="35"/>
        <v/>
      </c>
      <c r="J262" s="34" t="str">
        <f t="shared" si="36"/>
        <v/>
      </c>
      <c r="K262" s="34" t="str">
        <f t="shared" si="37"/>
        <v/>
      </c>
      <c r="L262" s="34" t="str">
        <f t="shared" si="38"/>
        <v/>
      </c>
      <c r="M262" s="38" t="str">
        <f t="shared" si="39"/>
        <v/>
      </c>
      <c r="N262" s="38" t="str">
        <f>'jan-aug'!M262</f>
        <v/>
      </c>
      <c r="O262" s="38" t="str">
        <f t="shared" si="40"/>
        <v/>
      </c>
    </row>
    <row r="263" spans="1:15" s="31" customFormat="1" x14ac:dyDescent="0.2">
      <c r="A263" s="30">
        <v>4627</v>
      </c>
      <c r="B263" s="31" t="s">
        <v>231</v>
      </c>
      <c r="C263" s="33"/>
      <c r="D263" s="34"/>
      <c r="E263" s="34" t="str">
        <f t="shared" si="31"/>
        <v/>
      </c>
      <c r="F263" s="35" t="str">
        <f t="shared" si="32"/>
        <v/>
      </c>
      <c r="G263" s="34" t="str">
        <f t="shared" si="33"/>
        <v/>
      </c>
      <c r="H263" s="34" t="str">
        <f t="shared" si="34"/>
        <v/>
      </c>
      <c r="I263" s="67" t="str">
        <f t="shared" si="35"/>
        <v/>
      </c>
      <c r="J263" s="34" t="str">
        <f t="shared" si="36"/>
        <v/>
      </c>
      <c r="K263" s="34" t="str">
        <f t="shared" si="37"/>
        <v/>
      </c>
      <c r="L263" s="34" t="str">
        <f t="shared" si="38"/>
        <v/>
      </c>
      <c r="M263" s="38" t="str">
        <f t="shared" si="39"/>
        <v/>
      </c>
      <c r="N263" s="38" t="str">
        <f>'jan-aug'!M263</f>
        <v/>
      </c>
      <c r="O263" s="38" t="str">
        <f t="shared" si="40"/>
        <v/>
      </c>
    </row>
    <row r="264" spans="1:15" s="31" customFormat="1" x14ac:dyDescent="0.2">
      <c r="A264" s="30">
        <v>4628</v>
      </c>
      <c r="B264" s="31" t="s">
        <v>232</v>
      </c>
      <c r="C264" s="33"/>
      <c r="D264" s="34"/>
      <c r="E264" s="34" t="str">
        <f t="shared" si="31"/>
        <v/>
      </c>
      <c r="F264" s="35" t="str">
        <f t="shared" si="32"/>
        <v/>
      </c>
      <c r="G264" s="34" t="str">
        <f t="shared" si="33"/>
        <v/>
      </c>
      <c r="H264" s="34" t="str">
        <f t="shared" si="34"/>
        <v/>
      </c>
      <c r="I264" s="67" t="str">
        <f t="shared" si="35"/>
        <v/>
      </c>
      <c r="J264" s="34" t="str">
        <f t="shared" si="36"/>
        <v/>
      </c>
      <c r="K264" s="34" t="str">
        <f t="shared" si="37"/>
        <v/>
      </c>
      <c r="L264" s="34" t="str">
        <f t="shared" si="38"/>
        <v/>
      </c>
      <c r="M264" s="38" t="str">
        <f t="shared" si="39"/>
        <v/>
      </c>
      <c r="N264" s="38" t="str">
        <f>'jan-aug'!M264</f>
        <v/>
      </c>
      <c r="O264" s="38" t="str">
        <f t="shared" si="40"/>
        <v/>
      </c>
    </row>
    <row r="265" spans="1:15" s="31" customFormat="1" x14ac:dyDescent="0.2">
      <c r="A265" s="30">
        <v>4629</v>
      </c>
      <c r="B265" s="31" t="s">
        <v>233</v>
      </c>
      <c r="C265" s="33"/>
      <c r="D265" s="34"/>
      <c r="E265" s="34" t="str">
        <f t="shared" ref="E265:E328" si="41">IF(ISNUMBER(C265),(C265)/D265,"")</f>
        <v/>
      </c>
      <c r="F265" s="35" t="str">
        <f t="shared" ref="F265:F328" si="42">IF(ISNUMBER(C265),E265/E$366,"")</f>
        <v/>
      </c>
      <c r="G265" s="34" t="str">
        <f t="shared" ref="G265:G328" si="43">IF(ISNUMBER(D265),(E$366-E265)*0.6,"")</f>
        <v/>
      </c>
      <c r="H265" s="34" t="str">
        <f t="shared" ref="H265:H328" si="44">IF(ISNUMBER(D265),(IF(E265&gt;=E$366*0.9,0,IF(E265&lt;0.9*E$366,(E$366*0.9-E265)*0.35))),"")</f>
        <v/>
      </c>
      <c r="I265" s="67" t="str">
        <f t="shared" ref="I265:I328" si="45">IF(ISNUMBER(C265),G265+H265,"")</f>
        <v/>
      </c>
      <c r="J265" s="34" t="str">
        <f t="shared" ref="J265:J328" si="46">IF(ISNUMBER(D265),I$368,"")</f>
        <v/>
      </c>
      <c r="K265" s="34" t="str">
        <f t="shared" ref="K265:K328" si="47">IF(ISNUMBER(I265),I265+J265,"")</f>
        <v/>
      </c>
      <c r="L265" s="34" t="str">
        <f t="shared" ref="L265:L328" si="48">IF(ISNUMBER(I265),(I265*D265),"")</f>
        <v/>
      </c>
      <c r="M265" s="38" t="str">
        <f t="shared" ref="M265:M328" si="49">IF(ISNUMBER(K265),(K265*D265),"")</f>
        <v/>
      </c>
      <c r="N265" s="38" t="str">
        <f>'jan-aug'!M265</f>
        <v/>
      </c>
      <c r="O265" s="38" t="str">
        <f t="shared" ref="O265:O328" si="50">IF(ISNUMBER(M265),(M265-N265),"")</f>
        <v/>
      </c>
    </row>
    <row r="266" spans="1:15" s="31" customFormat="1" x14ac:dyDescent="0.2">
      <c r="A266" s="30">
        <v>4630</v>
      </c>
      <c r="B266" s="31" t="s">
        <v>234</v>
      </c>
      <c r="C266" s="33"/>
      <c r="D266" s="34"/>
      <c r="E266" s="34" t="str">
        <f t="shared" si="41"/>
        <v/>
      </c>
      <c r="F266" s="35" t="str">
        <f t="shared" si="42"/>
        <v/>
      </c>
      <c r="G266" s="34" t="str">
        <f t="shared" si="43"/>
        <v/>
      </c>
      <c r="H266" s="34" t="str">
        <f t="shared" si="44"/>
        <v/>
      </c>
      <c r="I266" s="67" t="str">
        <f t="shared" si="45"/>
        <v/>
      </c>
      <c r="J266" s="34" t="str">
        <f t="shared" si="46"/>
        <v/>
      </c>
      <c r="K266" s="34" t="str">
        <f t="shared" si="47"/>
        <v/>
      </c>
      <c r="L266" s="34" t="str">
        <f t="shared" si="48"/>
        <v/>
      </c>
      <c r="M266" s="38" t="str">
        <f t="shared" si="49"/>
        <v/>
      </c>
      <c r="N266" s="38" t="str">
        <f>'jan-aug'!M266</f>
        <v/>
      </c>
      <c r="O266" s="38" t="str">
        <f t="shared" si="50"/>
        <v/>
      </c>
    </row>
    <row r="267" spans="1:15" s="31" customFormat="1" x14ac:dyDescent="0.2">
      <c r="A267" s="30">
        <v>4631</v>
      </c>
      <c r="B267" s="31" t="s">
        <v>390</v>
      </c>
      <c r="C267" s="33"/>
      <c r="D267" s="34"/>
      <c r="E267" s="34" t="str">
        <f t="shared" si="41"/>
        <v/>
      </c>
      <c r="F267" s="35" t="str">
        <f t="shared" si="42"/>
        <v/>
      </c>
      <c r="G267" s="34" t="str">
        <f t="shared" si="43"/>
        <v/>
      </c>
      <c r="H267" s="34" t="str">
        <f t="shared" si="44"/>
        <v/>
      </c>
      <c r="I267" s="67" t="str">
        <f t="shared" si="45"/>
        <v/>
      </c>
      <c r="J267" s="34" t="str">
        <f t="shared" si="46"/>
        <v/>
      </c>
      <c r="K267" s="34" t="str">
        <f t="shared" si="47"/>
        <v/>
      </c>
      <c r="L267" s="34" t="str">
        <f t="shared" si="48"/>
        <v/>
      </c>
      <c r="M267" s="38" t="str">
        <f t="shared" si="49"/>
        <v/>
      </c>
      <c r="N267" s="38" t="str">
        <f>'jan-aug'!M267</f>
        <v/>
      </c>
      <c r="O267" s="38" t="str">
        <f t="shared" si="50"/>
        <v/>
      </c>
    </row>
    <row r="268" spans="1:15" s="31" customFormat="1" x14ac:dyDescent="0.2">
      <c r="A268" s="30">
        <v>4632</v>
      </c>
      <c r="B268" s="31" t="s">
        <v>236</v>
      </c>
      <c r="C268" s="33"/>
      <c r="D268" s="34"/>
      <c r="E268" s="34" t="str">
        <f t="shared" si="41"/>
        <v/>
      </c>
      <c r="F268" s="35" t="str">
        <f t="shared" si="42"/>
        <v/>
      </c>
      <c r="G268" s="34" t="str">
        <f t="shared" si="43"/>
        <v/>
      </c>
      <c r="H268" s="34" t="str">
        <f t="shared" si="44"/>
        <v/>
      </c>
      <c r="I268" s="67" t="str">
        <f t="shared" si="45"/>
        <v/>
      </c>
      <c r="J268" s="34" t="str">
        <f t="shared" si="46"/>
        <v/>
      </c>
      <c r="K268" s="34" t="str">
        <f t="shared" si="47"/>
        <v/>
      </c>
      <c r="L268" s="34" t="str">
        <f t="shared" si="48"/>
        <v/>
      </c>
      <c r="M268" s="38" t="str">
        <f t="shared" si="49"/>
        <v/>
      </c>
      <c r="N268" s="38" t="str">
        <f>'jan-aug'!M268</f>
        <v/>
      </c>
      <c r="O268" s="38" t="str">
        <f t="shared" si="50"/>
        <v/>
      </c>
    </row>
    <row r="269" spans="1:15" s="31" customFormat="1" x14ac:dyDescent="0.2">
      <c r="A269" s="30">
        <v>4633</v>
      </c>
      <c r="B269" s="31" t="s">
        <v>237</v>
      </c>
      <c r="C269" s="33"/>
      <c r="D269" s="34"/>
      <c r="E269" s="34" t="str">
        <f t="shared" si="41"/>
        <v/>
      </c>
      <c r="F269" s="35" t="str">
        <f t="shared" si="42"/>
        <v/>
      </c>
      <c r="G269" s="34" t="str">
        <f t="shared" si="43"/>
        <v/>
      </c>
      <c r="H269" s="34" t="str">
        <f t="shared" si="44"/>
        <v/>
      </c>
      <c r="I269" s="67" t="str">
        <f t="shared" si="45"/>
        <v/>
      </c>
      <c r="J269" s="34" t="str">
        <f t="shared" si="46"/>
        <v/>
      </c>
      <c r="K269" s="34" t="str">
        <f t="shared" si="47"/>
        <v/>
      </c>
      <c r="L269" s="34" t="str">
        <f t="shared" si="48"/>
        <v/>
      </c>
      <c r="M269" s="38" t="str">
        <f t="shared" si="49"/>
        <v/>
      </c>
      <c r="N269" s="38" t="str">
        <f>'jan-aug'!M269</f>
        <v/>
      </c>
      <c r="O269" s="38" t="str">
        <f t="shared" si="50"/>
        <v/>
      </c>
    </row>
    <row r="270" spans="1:15" s="31" customFormat="1" x14ac:dyDescent="0.2">
      <c r="A270" s="30">
        <v>4634</v>
      </c>
      <c r="B270" s="31" t="s">
        <v>238</v>
      </c>
      <c r="C270" s="33"/>
      <c r="D270" s="34"/>
      <c r="E270" s="34" t="str">
        <f t="shared" si="41"/>
        <v/>
      </c>
      <c r="F270" s="35" t="str">
        <f t="shared" si="42"/>
        <v/>
      </c>
      <c r="G270" s="34" t="str">
        <f t="shared" si="43"/>
        <v/>
      </c>
      <c r="H270" s="34" t="str">
        <f t="shared" si="44"/>
        <v/>
      </c>
      <c r="I270" s="67" t="str">
        <f t="shared" si="45"/>
        <v/>
      </c>
      <c r="J270" s="34" t="str">
        <f t="shared" si="46"/>
        <v/>
      </c>
      <c r="K270" s="34" t="str">
        <f t="shared" si="47"/>
        <v/>
      </c>
      <c r="L270" s="34" t="str">
        <f t="shared" si="48"/>
        <v/>
      </c>
      <c r="M270" s="38" t="str">
        <f t="shared" si="49"/>
        <v/>
      </c>
      <c r="N270" s="38" t="str">
        <f>'jan-aug'!M270</f>
        <v/>
      </c>
      <c r="O270" s="38" t="str">
        <f t="shared" si="50"/>
        <v/>
      </c>
    </row>
    <row r="271" spans="1:15" s="31" customFormat="1" x14ac:dyDescent="0.2">
      <c r="A271" s="30">
        <v>4635</v>
      </c>
      <c r="B271" s="31" t="s">
        <v>239</v>
      </c>
      <c r="C271" s="33"/>
      <c r="D271" s="34"/>
      <c r="E271" s="34" t="str">
        <f t="shared" si="41"/>
        <v/>
      </c>
      <c r="F271" s="35" t="str">
        <f t="shared" si="42"/>
        <v/>
      </c>
      <c r="G271" s="34" t="str">
        <f t="shared" si="43"/>
        <v/>
      </c>
      <c r="H271" s="34" t="str">
        <f t="shared" si="44"/>
        <v/>
      </c>
      <c r="I271" s="67" t="str">
        <f t="shared" si="45"/>
        <v/>
      </c>
      <c r="J271" s="34" t="str">
        <f t="shared" si="46"/>
        <v/>
      </c>
      <c r="K271" s="34" t="str">
        <f t="shared" si="47"/>
        <v/>
      </c>
      <c r="L271" s="34" t="str">
        <f t="shared" si="48"/>
        <v/>
      </c>
      <c r="M271" s="38" t="str">
        <f t="shared" si="49"/>
        <v/>
      </c>
      <c r="N271" s="38" t="str">
        <f>'jan-aug'!M271</f>
        <v/>
      </c>
      <c r="O271" s="38" t="str">
        <f t="shared" si="50"/>
        <v/>
      </c>
    </row>
    <row r="272" spans="1:15" s="31" customFormat="1" x14ac:dyDescent="0.2">
      <c r="A272" s="30">
        <v>4636</v>
      </c>
      <c r="B272" s="31" t="s">
        <v>240</v>
      </c>
      <c r="C272" s="33"/>
      <c r="D272" s="34"/>
      <c r="E272" s="34" t="str">
        <f t="shared" si="41"/>
        <v/>
      </c>
      <c r="F272" s="35" t="str">
        <f t="shared" si="42"/>
        <v/>
      </c>
      <c r="G272" s="34" t="str">
        <f t="shared" si="43"/>
        <v/>
      </c>
      <c r="H272" s="34" t="str">
        <f t="shared" si="44"/>
        <v/>
      </c>
      <c r="I272" s="67" t="str">
        <f t="shared" si="45"/>
        <v/>
      </c>
      <c r="J272" s="34" t="str">
        <f t="shared" si="46"/>
        <v/>
      </c>
      <c r="K272" s="34" t="str">
        <f t="shared" si="47"/>
        <v/>
      </c>
      <c r="L272" s="34" t="str">
        <f t="shared" si="48"/>
        <v/>
      </c>
      <c r="M272" s="38" t="str">
        <f t="shared" si="49"/>
        <v/>
      </c>
      <c r="N272" s="38" t="str">
        <f>'jan-aug'!M272</f>
        <v/>
      </c>
      <c r="O272" s="38" t="str">
        <f t="shared" si="50"/>
        <v/>
      </c>
    </row>
    <row r="273" spans="1:15" s="31" customFormat="1" x14ac:dyDescent="0.2">
      <c r="A273" s="30">
        <v>4637</v>
      </c>
      <c r="B273" s="31" t="s">
        <v>241</v>
      </c>
      <c r="C273" s="33"/>
      <c r="D273" s="34"/>
      <c r="E273" s="34" t="str">
        <f t="shared" si="41"/>
        <v/>
      </c>
      <c r="F273" s="35" t="str">
        <f t="shared" si="42"/>
        <v/>
      </c>
      <c r="G273" s="34" t="str">
        <f t="shared" si="43"/>
        <v/>
      </c>
      <c r="H273" s="34" t="str">
        <f t="shared" si="44"/>
        <v/>
      </c>
      <c r="I273" s="67" t="str">
        <f t="shared" si="45"/>
        <v/>
      </c>
      <c r="J273" s="34" t="str">
        <f t="shared" si="46"/>
        <v/>
      </c>
      <c r="K273" s="34" t="str">
        <f t="shared" si="47"/>
        <v/>
      </c>
      <c r="L273" s="34" t="str">
        <f t="shared" si="48"/>
        <v/>
      </c>
      <c r="M273" s="38" t="str">
        <f t="shared" si="49"/>
        <v/>
      </c>
      <c r="N273" s="38" t="str">
        <f>'jan-aug'!M273</f>
        <v/>
      </c>
      <c r="O273" s="38" t="str">
        <f t="shared" si="50"/>
        <v/>
      </c>
    </row>
    <row r="274" spans="1:15" s="31" customFormat="1" x14ac:dyDescent="0.2">
      <c r="A274" s="30">
        <v>4638</v>
      </c>
      <c r="B274" s="31" t="s">
        <v>242</v>
      </c>
      <c r="C274" s="33"/>
      <c r="D274" s="34"/>
      <c r="E274" s="34" t="str">
        <f t="shared" si="41"/>
        <v/>
      </c>
      <c r="F274" s="35" t="str">
        <f t="shared" si="42"/>
        <v/>
      </c>
      <c r="G274" s="34" t="str">
        <f t="shared" si="43"/>
        <v/>
      </c>
      <c r="H274" s="34" t="str">
        <f t="shared" si="44"/>
        <v/>
      </c>
      <c r="I274" s="67" t="str">
        <f t="shared" si="45"/>
        <v/>
      </c>
      <c r="J274" s="34" t="str">
        <f t="shared" si="46"/>
        <v/>
      </c>
      <c r="K274" s="34" t="str">
        <f t="shared" si="47"/>
        <v/>
      </c>
      <c r="L274" s="34" t="str">
        <f t="shared" si="48"/>
        <v/>
      </c>
      <c r="M274" s="38" t="str">
        <f t="shared" si="49"/>
        <v/>
      </c>
      <c r="N274" s="38" t="str">
        <f>'jan-aug'!M274</f>
        <v/>
      </c>
      <c r="O274" s="38" t="str">
        <f t="shared" si="50"/>
        <v/>
      </c>
    </row>
    <row r="275" spans="1:15" s="31" customFormat="1" x14ac:dyDescent="0.2">
      <c r="A275" s="30">
        <v>4639</v>
      </c>
      <c r="B275" s="31" t="s">
        <v>243</v>
      </c>
      <c r="C275" s="33"/>
      <c r="D275" s="34"/>
      <c r="E275" s="34" t="str">
        <f t="shared" si="41"/>
        <v/>
      </c>
      <c r="F275" s="35" t="str">
        <f t="shared" si="42"/>
        <v/>
      </c>
      <c r="G275" s="34" t="str">
        <f t="shared" si="43"/>
        <v/>
      </c>
      <c r="H275" s="34" t="str">
        <f t="shared" si="44"/>
        <v/>
      </c>
      <c r="I275" s="67" t="str">
        <f t="shared" si="45"/>
        <v/>
      </c>
      <c r="J275" s="34" t="str">
        <f t="shared" si="46"/>
        <v/>
      </c>
      <c r="K275" s="34" t="str">
        <f t="shared" si="47"/>
        <v/>
      </c>
      <c r="L275" s="34" t="str">
        <f t="shared" si="48"/>
        <v/>
      </c>
      <c r="M275" s="38" t="str">
        <f t="shared" si="49"/>
        <v/>
      </c>
      <c r="N275" s="38" t="str">
        <f>'jan-aug'!M275</f>
        <v/>
      </c>
      <c r="O275" s="38" t="str">
        <f t="shared" si="50"/>
        <v/>
      </c>
    </row>
    <row r="276" spans="1:15" s="31" customFormat="1" x14ac:dyDescent="0.2">
      <c r="A276" s="30">
        <v>4640</v>
      </c>
      <c r="B276" s="31" t="s">
        <v>244</v>
      </c>
      <c r="C276" s="33"/>
      <c r="D276" s="34"/>
      <c r="E276" s="34" t="str">
        <f t="shared" si="41"/>
        <v/>
      </c>
      <c r="F276" s="35" t="str">
        <f t="shared" si="42"/>
        <v/>
      </c>
      <c r="G276" s="34" t="str">
        <f t="shared" si="43"/>
        <v/>
      </c>
      <c r="H276" s="34" t="str">
        <f t="shared" si="44"/>
        <v/>
      </c>
      <c r="I276" s="67" t="str">
        <f t="shared" si="45"/>
        <v/>
      </c>
      <c r="J276" s="34" t="str">
        <f t="shared" si="46"/>
        <v/>
      </c>
      <c r="K276" s="34" t="str">
        <f t="shared" si="47"/>
        <v/>
      </c>
      <c r="L276" s="34" t="str">
        <f t="shared" si="48"/>
        <v/>
      </c>
      <c r="M276" s="38" t="str">
        <f t="shared" si="49"/>
        <v/>
      </c>
      <c r="N276" s="38" t="str">
        <f>'jan-aug'!M276</f>
        <v/>
      </c>
      <c r="O276" s="38" t="str">
        <f t="shared" si="50"/>
        <v/>
      </c>
    </row>
    <row r="277" spans="1:15" s="31" customFormat="1" x14ac:dyDescent="0.2">
      <c r="A277" s="30">
        <v>4641</v>
      </c>
      <c r="B277" s="31" t="s">
        <v>245</v>
      </c>
      <c r="C277" s="33"/>
      <c r="D277" s="34"/>
      <c r="E277" s="34" t="str">
        <f t="shared" si="41"/>
        <v/>
      </c>
      <c r="F277" s="35" t="str">
        <f t="shared" si="42"/>
        <v/>
      </c>
      <c r="G277" s="34" t="str">
        <f t="shared" si="43"/>
        <v/>
      </c>
      <c r="H277" s="34" t="str">
        <f t="shared" si="44"/>
        <v/>
      </c>
      <c r="I277" s="67" t="str">
        <f t="shared" si="45"/>
        <v/>
      </c>
      <c r="J277" s="34" t="str">
        <f t="shared" si="46"/>
        <v/>
      </c>
      <c r="K277" s="34" t="str">
        <f t="shared" si="47"/>
        <v/>
      </c>
      <c r="L277" s="34" t="str">
        <f t="shared" si="48"/>
        <v/>
      </c>
      <c r="M277" s="38" t="str">
        <f t="shared" si="49"/>
        <v/>
      </c>
      <c r="N277" s="38" t="str">
        <f>'jan-aug'!M277</f>
        <v/>
      </c>
      <c r="O277" s="38" t="str">
        <f t="shared" si="50"/>
        <v/>
      </c>
    </row>
    <row r="278" spans="1:15" s="31" customFormat="1" x14ac:dyDescent="0.2">
      <c r="A278" s="30">
        <v>4642</v>
      </c>
      <c r="B278" s="31" t="s">
        <v>246</v>
      </c>
      <c r="C278" s="33"/>
      <c r="D278" s="34"/>
      <c r="E278" s="34" t="str">
        <f t="shared" si="41"/>
        <v/>
      </c>
      <c r="F278" s="35" t="str">
        <f t="shared" si="42"/>
        <v/>
      </c>
      <c r="G278" s="34" t="str">
        <f t="shared" si="43"/>
        <v/>
      </c>
      <c r="H278" s="34" t="str">
        <f t="shared" si="44"/>
        <v/>
      </c>
      <c r="I278" s="67" t="str">
        <f t="shared" si="45"/>
        <v/>
      </c>
      <c r="J278" s="34" t="str">
        <f t="shared" si="46"/>
        <v/>
      </c>
      <c r="K278" s="34" t="str">
        <f t="shared" si="47"/>
        <v/>
      </c>
      <c r="L278" s="34" t="str">
        <f t="shared" si="48"/>
        <v/>
      </c>
      <c r="M278" s="38" t="str">
        <f t="shared" si="49"/>
        <v/>
      </c>
      <c r="N278" s="38" t="str">
        <f>'jan-aug'!M278</f>
        <v/>
      </c>
      <c r="O278" s="38" t="str">
        <f t="shared" si="50"/>
        <v/>
      </c>
    </row>
    <row r="279" spans="1:15" s="31" customFormat="1" x14ac:dyDescent="0.2">
      <c r="A279" s="30">
        <v>4643</v>
      </c>
      <c r="B279" s="31" t="s">
        <v>247</v>
      </c>
      <c r="C279" s="33"/>
      <c r="D279" s="34"/>
      <c r="E279" s="34" t="str">
        <f t="shared" si="41"/>
        <v/>
      </c>
      <c r="F279" s="35" t="str">
        <f t="shared" si="42"/>
        <v/>
      </c>
      <c r="G279" s="34" t="str">
        <f t="shared" si="43"/>
        <v/>
      </c>
      <c r="H279" s="34" t="str">
        <f t="shared" si="44"/>
        <v/>
      </c>
      <c r="I279" s="67" t="str">
        <f t="shared" si="45"/>
        <v/>
      </c>
      <c r="J279" s="34" t="str">
        <f t="shared" si="46"/>
        <v/>
      </c>
      <c r="K279" s="34" t="str">
        <f t="shared" si="47"/>
        <v/>
      </c>
      <c r="L279" s="34" t="str">
        <f t="shared" si="48"/>
        <v/>
      </c>
      <c r="M279" s="38" t="str">
        <f t="shared" si="49"/>
        <v/>
      </c>
      <c r="N279" s="38" t="str">
        <f>'jan-aug'!M279</f>
        <v/>
      </c>
      <c r="O279" s="38" t="str">
        <f t="shared" si="50"/>
        <v/>
      </c>
    </row>
    <row r="280" spans="1:15" s="31" customFormat="1" x14ac:dyDescent="0.2">
      <c r="A280" s="30">
        <v>4644</v>
      </c>
      <c r="B280" s="31" t="s">
        <v>248</v>
      </c>
      <c r="C280" s="33"/>
      <c r="D280" s="34"/>
      <c r="E280" s="34" t="str">
        <f t="shared" si="41"/>
        <v/>
      </c>
      <c r="F280" s="35" t="str">
        <f t="shared" si="42"/>
        <v/>
      </c>
      <c r="G280" s="34" t="str">
        <f t="shared" si="43"/>
        <v/>
      </c>
      <c r="H280" s="34" t="str">
        <f t="shared" si="44"/>
        <v/>
      </c>
      <c r="I280" s="67" t="str">
        <f t="shared" si="45"/>
        <v/>
      </c>
      <c r="J280" s="34" t="str">
        <f t="shared" si="46"/>
        <v/>
      </c>
      <c r="K280" s="34" t="str">
        <f t="shared" si="47"/>
        <v/>
      </c>
      <c r="L280" s="34" t="str">
        <f t="shared" si="48"/>
        <v/>
      </c>
      <c r="M280" s="38" t="str">
        <f t="shared" si="49"/>
        <v/>
      </c>
      <c r="N280" s="38" t="str">
        <f>'jan-aug'!M280</f>
        <v/>
      </c>
      <c r="O280" s="38" t="str">
        <f t="shared" si="50"/>
        <v/>
      </c>
    </row>
    <row r="281" spans="1:15" s="31" customFormat="1" x14ac:dyDescent="0.2">
      <c r="A281" s="30">
        <v>4645</v>
      </c>
      <c r="B281" s="31" t="s">
        <v>249</v>
      </c>
      <c r="C281" s="33"/>
      <c r="D281" s="34"/>
      <c r="E281" s="34" t="str">
        <f t="shared" si="41"/>
        <v/>
      </c>
      <c r="F281" s="35" t="str">
        <f t="shared" si="42"/>
        <v/>
      </c>
      <c r="G281" s="34" t="str">
        <f t="shared" si="43"/>
        <v/>
      </c>
      <c r="H281" s="34" t="str">
        <f t="shared" si="44"/>
        <v/>
      </c>
      <c r="I281" s="67" t="str">
        <f t="shared" si="45"/>
        <v/>
      </c>
      <c r="J281" s="34" t="str">
        <f t="shared" si="46"/>
        <v/>
      </c>
      <c r="K281" s="34" t="str">
        <f t="shared" si="47"/>
        <v/>
      </c>
      <c r="L281" s="34" t="str">
        <f t="shared" si="48"/>
        <v/>
      </c>
      <c r="M281" s="38" t="str">
        <f t="shared" si="49"/>
        <v/>
      </c>
      <c r="N281" s="38" t="str">
        <f>'jan-aug'!M281</f>
        <v/>
      </c>
      <c r="O281" s="38" t="str">
        <f t="shared" si="50"/>
        <v/>
      </c>
    </row>
    <row r="282" spans="1:15" s="31" customFormat="1" x14ac:dyDescent="0.2">
      <c r="A282" s="30">
        <v>4646</v>
      </c>
      <c r="B282" s="31" t="s">
        <v>250</v>
      </c>
      <c r="C282" s="33"/>
      <c r="D282" s="34"/>
      <c r="E282" s="34" t="str">
        <f t="shared" si="41"/>
        <v/>
      </c>
      <c r="F282" s="35" t="str">
        <f t="shared" si="42"/>
        <v/>
      </c>
      <c r="G282" s="34" t="str">
        <f t="shared" si="43"/>
        <v/>
      </c>
      <c r="H282" s="34" t="str">
        <f t="shared" si="44"/>
        <v/>
      </c>
      <c r="I282" s="67" t="str">
        <f t="shared" si="45"/>
        <v/>
      </c>
      <c r="J282" s="34" t="str">
        <f t="shared" si="46"/>
        <v/>
      </c>
      <c r="K282" s="34" t="str">
        <f t="shared" si="47"/>
        <v/>
      </c>
      <c r="L282" s="34" t="str">
        <f t="shared" si="48"/>
        <v/>
      </c>
      <c r="M282" s="38" t="str">
        <f t="shared" si="49"/>
        <v/>
      </c>
      <c r="N282" s="38" t="str">
        <f>'jan-aug'!M282</f>
        <v/>
      </c>
      <c r="O282" s="38" t="str">
        <f t="shared" si="50"/>
        <v/>
      </c>
    </row>
    <row r="283" spans="1:15" s="31" customFormat="1" x14ac:dyDescent="0.2">
      <c r="A283" s="30">
        <v>4647</v>
      </c>
      <c r="B283" s="31" t="s">
        <v>391</v>
      </c>
      <c r="C283" s="33"/>
      <c r="D283" s="34"/>
      <c r="E283" s="34" t="str">
        <f t="shared" si="41"/>
        <v/>
      </c>
      <c r="F283" s="35" t="str">
        <f t="shared" si="42"/>
        <v/>
      </c>
      <c r="G283" s="34" t="str">
        <f t="shared" si="43"/>
        <v/>
      </c>
      <c r="H283" s="34" t="str">
        <f t="shared" si="44"/>
        <v/>
      </c>
      <c r="I283" s="67" t="str">
        <f t="shared" si="45"/>
        <v/>
      </c>
      <c r="J283" s="34" t="str">
        <f t="shared" si="46"/>
        <v/>
      </c>
      <c r="K283" s="34" t="str">
        <f t="shared" si="47"/>
        <v/>
      </c>
      <c r="L283" s="34" t="str">
        <f t="shared" si="48"/>
        <v/>
      </c>
      <c r="M283" s="38" t="str">
        <f t="shared" si="49"/>
        <v/>
      </c>
      <c r="N283" s="38" t="str">
        <f>'jan-aug'!M283</f>
        <v/>
      </c>
      <c r="O283" s="38" t="str">
        <f t="shared" si="50"/>
        <v/>
      </c>
    </row>
    <row r="284" spans="1:15" s="31" customFormat="1" x14ac:dyDescent="0.2">
      <c r="A284" s="30">
        <v>4648</v>
      </c>
      <c r="B284" s="31" t="s">
        <v>251</v>
      </c>
      <c r="C284" s="33"/>
      <c r="D284" s="34"/>
      <c r="E284" s="34" t="str">
        <f t="shared" si="41"/>
        <v/>
      </c>
      <c r="F284" s="35" t="str">
        <f t="shared" si="42"/>
        <v/>
      </c>
      <c r="G284" s="34" t="str">
        <f t="shared" si="43"/>
        <v/>
      </c>
      <c r="H284" s="34" t="str">
        <f t="shared" si="44"/>
        <v/>
      </c>
      <c r="I284" s="67" t="str">
        <f t="shared" si="45"/>
        <v/>
      </c>
      <c r="J284" s="34" t="str">
        <f t="shared" si="46"/>
        <v/>
      </c>
      <c r="K284" s="34" t="str">
        <f t="shared" si="47"/>
        <v/>
      </c>
      <c r="L284" s="34" t="str">
        <f t="shared" si="48"/>
        <v/>
      </c>
      <c r="M284" s="38" t="str">
        <f t="shared" si="49"/>
        <v/>
      </c>
      <c r="N284" s="38" t="str">
        <f>'jan-aug'!M284</f>
        <v/>
      </c>
      <c r="O284" s="38" t="str">
        <f t="shared" si="50"/>
        <v/>
      </c>
    </row>
    <row r="285" spans="1:15" s="31" customFormat="1" x14ac:dyDescent="0.2">
      <c r="A285" s="30">
        <v>4649</v>
      </c>
      <c r="B285" s="31" t="s">
        <v>392</v>
      </c>
      <c r="C285" s="33"/>
      <c r="D285" s="34"/>
      <c r="E285" s="34" t="str">
        <f t="shared" si="41"/>
        <v/>
      </c>
      <c r="F285" s="35" t="str">
        <f t="shared" si="42"/>
        <v/>
      </c>
      <c r="G285" s="34" t="str">
        <f t="shared" si="43"/>
        <v/>
      </c>
      <c r="H285" s="34" t="str">
        <f t="shared" si="44"/>
        <v/>
      </c>
      <c r="I285" s="67" t="str">
        <f t="shared" si="45"/>
        <v/>
      </c>
      <c r="J285" s="34" t="str">
        <f t="shared" si="46"/>
        <v/>
      </c>
      <c r="K285" s="34" t="str">
        <f t="shared" si="47"/>
        <v/>
      </c>
      <c r="L285" s="34" t="str">
        <f t="shared" si="48"/>
        <v/>
      </c>
      <c r="M285" s="38" t="str">
        <f t="shared" si="49"/>
        <v/>
      </c>
      <c r="N285" s="38" t="str">
        <f>'jan-aug'!M285</f>
        <v/>
      </c>
      <c r="O285" s="38" t="str">
        <f t="shared" si="50"/>
        <v/>
      </c>
    </row>
    <row r="286" spans="1:15" s="31" customFormat="1" x14ac:dyDescent="0.2">
      <c r="A286" s="30">
        <v>4650</v>
      </c>
      <c r="B286" s="31" t="s">
        <v>252</v>
      </c>
      <c r="C286" s="33"/>
      <c r="D286" s="34"/>
      <c r="E286" s="34" t="str">
        <f t="shared" si="41"/>
        <v/>
      </c>
      <c r="F286" s="35" t="str">
        <f t="shared" si="42"/>
        <v/>
      </c>
      <c r="G286" s="34" t="str">
        <f t="shared" si="43"/>
        <v/>
      </c>
      <c r="H286" s="34" t="str">
        <f t="shared" si="44"/>
        <v/>
      </c>
      <c r="I286" s="67" t="str">
        <f t="shared" si="45"/>
        <v/>
      </c>
      <c r="J286" s="34" t="str">
        <f t="shared" si="46"/>
        <v/>
      </c>
      <c r="K286" s="34" t="str">
        <f t="shared" si="47"/>
        <v/>
      </c>
      <c r="L286" s="34" t="str">
        <f t="shared" si="48"/>
        <v/>
      </c>
      <c r="M286" s="38" t="str">
        <f t="shared" si="49"/>
        <v/>
      </c>
      <c r="N286" s="38" t="str">
        <f>'jan-aug'!M286</f>
        <v/>
      </c>
      <c r="O286" s="38" t="str">
        <f t="shared" si="50"/>
        <v/>
      </c>
    </row>
    <row r="287" spans="1:15" s="31" customFormat="1" x14ac:dyDescent="0.2">
      <c r="A287" s="30">
        <v>4651</v>
      </c>
      <c r="B287" s="31" t="s">
        <v>253</v>
      </c>
      <c r="C287" s="33"/>
      <c r="D287" s="34"/>
      <c r="E287" s="34" t="str">
        <f t="shared" si="41"/>
        <v/>
      </c>
      <c r="F287" s="35" t="str">
        <f t="shared" si="42"/>
        <v/>
      </c>
      <c r="G287" s="34" t="str">
        <f t="shared" si="43"/>
        <v/>
      </c>
      <c r="H287" s="34" t="str">
        <f t="shared" si="44"/>
        <v/>
      </c>
      <c r="I287" s="67" t="str">
        <f t="shared" si="45"/>
        <v/>
      </c>
      <c r="J287" s="34" t="str">
        <f t="shared" si="46"/>
        <v/>
      </c>
      <c r="K287" s="34" t="str">
        <f t="shared" si="47"/>
        <v/>
      </c>
      <c r="L287" s="34" t="str">
        <f t="shared" si="48"/>
        <v/>
      </c>
      <c r="M287" s="38" t="str">
        <f t="shared" si="49"/>
        <v/>
      </c>
      <c r="N287" s="38" t="str">
        <f>'jan-aug'!M287</f>
        <v/>
      </c>
      <c r="O287" s="38" t="str">
        <f t="shared" si="50"/>
        <v/>
      </c>
    </row>
    <row r="288" spans="1:15" s="31" customFormat="1" x14ac:dyDescent="0.2">
      <c r="A288" s="30">
        <v>5001</v>
      </c>
      <c r="B288" s="31" t="s">
        <v>339</v>
      </c>
      <c r="C288" s="33"/>
      <c r="D288" s="34"/>
      <c r="E288" s="34" t="str">
        <f t="shared" si="41"/>
        <v/>
      </c>
      <c r="F288" s="35" t="str">
        <f t="shared" si="42"/>
        <v/>
      </c>
      <c r="G288" s="34" t="str">
        <f t="shared" si="43"/>
        <v/>
      </c>
      <c r="H288" s="34" t="str">
        <f t="shared" si="44"/>
        <v/>
      </c>
      <c r="I288" s="67" t="str">
        <f t="shared" si="45"/>
        <v/>
      </c>
      <c r="J288" s="34" t="str">
        <f t="shared" si="46"/>
        <v/>
      </c>
      <c r="K288" s="34" t="str">
        <f t="shared" si="47"/>
        <v/>
      </c>
      <c r="L288" s="34" t="str">
        <f t="shared" si="48"/>
        <v/>
      </c>
      <c r="M288" s="38" t="str">
        <f t="shared" si="49"/>
        <v/>
      </c>
      <c r="N288" s="38" t="str">
        <f>'jan-aug'!M288</f>
        <v/>
      </c>
      <c r="O288" s="38" t="str">
        <f t="shared" si="50"/>
        <v/>
      </c>
    </row>
    <row r="289" spans="1:15" s="31" customFormat="1" x14ac:dyDescent="0.2">
      <c r="A289" s="30">
        <v>5006</v>
      </c>
      <c r="B289" s="31" t="s">
        <v>340</v>
      </c>
      <c r="C289" s="33"/>
      <c r="D289" s="34"/>
      <c r="E289" s="34" t="str">
        <f t="shared" si="41"/>
        <v/>
      </c>
      <c r="F289" s="35" t="str">
        <f t="shared" si="42"/>
        <v/>
      </c>
      <c r="G289" s="34" t="str">
        <f t="shared" si="43"/>
        <v/>
      </c>
      <c r="H289" s="34" t="str">
        <f t="shared" si="44"/>
        <v/>
      </c>
      <c r="I289" s="67" t="str">
        <f t="shared" si="45"/>
        <v/>
      </c>
      <c r="J289" s="34" t="str">
        <f t="shared" si="46"/>
        <v/>
      </c>
      <c r="K289" s="34" t="str">
        <f t="shared" si="47"/>
        <v/>
      </c>
      <c r="L289" s="34" t="str">
        <f t="shared" si="48"/>
        <v/>
      </c>
      <c r="M289" s="38" t="str">
        <f t="shared" si="49"/>
        <v/>
      </c>
      <c r="N289" s="38" t="str">
        <f>'jan-aug'!M289</f>
        <v/>
      </c>
      <c r="O289" s="38" t="str">
        <f t="shared" si="50"/>
        <v/>
      </c>
    </row>
    <row r="290" spans="1:15" s="31" customFormat="1" x14ac:dyDescent="0.2">
      <c r="A290" s="30">
        <v>5007</v>
      </c>
      <c r="B290" s="31" t="s">
        <v>341</v>
      </c>
      <c r="C290" s="33"/>
      <c r="D290" s="34"/>
      <c r="E290" s="34" t="str">
        <f t="shared" si="41"/>
        <v/>
      </c>
      <c r="F290" s="35" t="str">
        <f t="shared" si="42"/>
        <v/>
      </c>
      <c r="G290" s="34" t="str">
        <f t="shared" si="43"/>
        <v/>
      </c>
      <c r="H290" s="34" t="str">
        <f t="shared" si="44"/>
        <v/>
      </c>
      <c r="I290" s="67" t="str">
        <f t="shared" si="45"/>
        <v/>
      </c>
      <c r="J290" s="34" t="str">
        <f t="shared" si="46"/>
        <v/>
      </c>
      <c r="K290" s="34" t="str">
        <f t="shared" si="47"/>
        <v/>
      </c>
      <c r="L290" s="34" t="str">
        <f t="shared" si="48"/>
        <v/>
      </c>
      <c r="M290" s="38" t="str">
        <f t="shared" si="49"/>
        <v/>
      </c>
      <c r="N290" s="38" t="str">
        <f>'jan-aug'!M290</f>
        <v/>
      </c>
      <c r="O290" s="38" t="str">
        <f t="shared" si="50"/>
        <v/>
      </c>
    </row>
    <row r="291" spans="1:15" s="31" customFormat="1" x14ac:dyDescent="0.2">
      <c r="A291" s="30">
        <v>5014</v>
      </c>
      <c r="B291" s="31" t="s">
        <v>343</v>
      </c>
      <c r="C291" s="33"/>
      <c r="D291" s="34"/>
      <c r="E291" s="34" t="str">
        <f t="shared" si="41"/>
        <v/>
      </c>
      <c r="F291" s="35" t="str">
        <f t="shared" si="42"/>
        <v/>
      </c>
      <c r="G291" s="34" t="str">
        <f t="shared" si="43"/>
        <v/>
      </c>
      <c r="H291" s="34" t="str">
        <f t="shared" si="44"/>
        <v/>
      </c>
      <c r="I291" s="67" t="str">
        <f t="shared" si="45"/>
        <v/>
      </c>
      <c r="J291" s="34" t="str">
        <f t="shared" si="46"/>
        <v/>
      </c>
      <c r="K291" s="34" t="str">
        <f t="shared" si="47"/>
        <v/>
      </c>
      <c r="L291" s="34" t="str">
        <f t="shared" si="48"/>
        <v/>
      </c>
      <c r="M291" s="38" t="str">
        <f t="shared" si="49"/>
        <v/>
      </c>
      <c r="N291" s="38" t="str">
        <f>'jan-aug'!M291</f>
        <v/>
      </c>
      <c r="O291" s="38" t="str">
        <f t="shared" si="50"/>
        <v/>
      </c>
    </row>
    <row r="292" spans="1:15" s="31" customFormat="1" x14ac:dyDescent="0.2">
      <c r="A292" s="30">
        <v>5020</v>
      </c>
      <c r="B292" s="31" t="s">
        <v>346</v>
      </c>
      <c r="C292" s="33"/>
      <c r="D292" s="34"/>
      <c r="E292" s="34" t="str">
        <f t="shared" si="41"/>
        <v/>
      </c>
      <c r="F292" s="35" t="str">
        <f t="shared" si="42"/>
        <v/>
      </c>
      <c r="G292" s="34" t="str">
        <f t="shared" si="43"/>
        <v/>
      </c>
      <c r="H292" s="34" t="str">
        <f t="shared" si="44"/>
        <v/>
      </c>
      <c r="I292" s="67" t="str">
        <f t="shared" si="45"/>
        <v/>
      </c>
      <c r="J292" s="34" t="str">
        <f t="shared" si="46"/>
        <v/>
      </c>
      <c r="K292" s="34" t="str">
        <f t="shared" si="47"/>
        <v/>
      </c>
      <c r="L292" s="34" t="str">
        <f t="shared" si="48"/>
        <v/>
      </c>
      <c r="M292" s="38" t="str">
        <f t="shared" si="49"/>
        <v/>
      </c>
      <c r="N292" s="38" t="str">
        <f>'jan-aug'!M292</f>
        <v/>
      </c>
      <c r="O292" s="38" t="str">
        <f t="shared" si="50"/>
        <v/>
      </c>
    </row>
    <row r="293" spans="1:15" s="31" customFormat="1" x14ac:dyDescent="0.2">
      <c r="A293" s="30">
        <v>5021</v>
      </c>
      <c r="B293" s="31" t="s">
        <v>347</v>
      </c>
      <c r="C293" s="33"/>
      <c r="D293" s="34"/>
      <c r="E293" s="34" t="str">
        <f t="shared" si="41"/>
        <v/>
      </c>
      <c r="F293" s="35" t="str">
        <f t="shared" si="42"/>
        <v/>
      </c>
      <c r="G293" s="34" t="str">
        <f t="shared" si="43"/>
        <v/>
      </c>
      <c r="H293" s="34" t="str">
        <f t="shared" si="44"/>
        <v/>
      </c>
      <c r="I293" s="67" t="str">
        <f t="shared" si="45"/>
        <v/>
      </c>
      <c r="J293" s="34" t="str">
        <f t="shared" si="46"/>
        <v/>
      </c>
      <c r="K293" s="34" t="str">
        <f t="shared" si="47"/>
        <v/>
      </c>
      <c r="L293" s="34" t="str">
        <f t="shared" si="48"/>
        <v/>
      </c>
      <c r="M293" s="38" t="str">
        <f t="shared" si="49"/>
        <v/>
      </c>
      <c r="N293" s="38" t="str">
        <f>'jan-aug'!M293</f>
        <v/>
      </c>
      <c r="O293" s="38" t="str">
        <f t="shared" si="50"/>
        <v/>
      </c>
    </row>
    <row r="294" spans="1:15" s="31" customFormat="1" x14ac:dyDescent="0.2">
      <c r="A294" s="30">
        <v>5022</v>
      </c>
      <c r="B294" s="31" t="s">
        <v>348</v>
      </c>
      <c r="C294" s="33"/>
      <c r="D294" s="34"/>
      <c r="E294" s="34" t="str">
        <f t="shared" si="41"/>
        <v/>
      </c>
      <c r="F294" s="35" t="str">
        <f t="shared" si="42"/>
        <v/>
      </c>
      <c r="G294" s="34" t="str">
        <f t="shared" si="43"/>
        <v/>
      </c>
      <c r="H294" s="34" t="str">
        <f t="shared" si="44"/>
        <v/>
      </c>
      <c r="I294" s="67" t="str">
        <f t="shared" si="45"/>
        <v/>
      </c>
      <c r="J294" s="34" t="str">
        <f t="shared" si="46"/>
        <v/>
      </c>
      <c r="K294" s="34" t="str">
        <f t="shared" si="47"/>
        <v/>
      </c>
      <c r="L294" s="34" t="str">
        <f t="shared" si="48"/>
        <v/>
      </c>
      <c r="M294" s="38" t="str">
        <f t="shared" si="49"/>
        <v/>
      </c>
      <c r="N294" s="38" t="str">
        <f>'jan-aug'!M294</f>
        <v/>
      </c>
      <c r="O294" s="38" t="str">
        <f t="shared" si="50"/>
        <v/>
      </c>
    </row>
    <row r="295" spans="1:15" s="31" customFormat="1" x14ac:dyDescent="0.2">
      <c r="A295" s="30">
        <v>5025</v>
      </c>
      <c r="B295" s="31" t="s">
        <v>349</v>
      </c>
      <c r="C295" s="33"/>
      <c r="D295" s="34"/>
      <c r="E295" s="34" t="str">
        <f t="shared" si="41"/>
        <v/>
      </c>
      <c r="F295" s="35" t="str">
        <f t="shared" si="42"/>
        <v/>
      </c>
      <c r="G295" s="34" t="str">
        <f t="shared" si="43"/>
        <v/>
      </c>
      <c r="H295" s="34" t="str">
        <f t="shared" si="44"/>
        <v/>
      </c>
      <c r="I295" s="67" t="str">
        <f t="shared" si="45"/>
        <v/>
      </c>
      <c r="J295" s="34" t="str">
        <f t="shared" si="46"/>
        <v/>
      </c>
      <c r="K295" s="34" t="str">
        <f t="shared" si="47"/>
        <v/>
      </c>
      <c r="L295" s="34" t="str">
        <f t="shared" si="48"/>
        <v/>
      </c>
      <c r="M295" s="38" t="str">
        <f t="shared" si="49"/>
        <v/>
      </c>
      <c r="N295" s="38" t="str">
        <f>'jan-aug'!M295</f>
        <v/>
      </c>
      <c r="O295" s="38" t="str">
        <f t="shared" si="50"/>
        <v/>
      </c>
    </row>
    <row r="296" spans="1:15" s="31" customFormat="1" x14ac:dyDescent="0.2">
      <c r="A296" s="30">
        <v>5026</v>
      </c>
      <c r="B296" s="31" t="s">
        <v>350</v>
      </c>
      <c r="C296" s="33"/>
      <c r="D296" s="34"/>
      <c r="E296" s="34" t="str">
        <f t="shared" si="41"/>
        <v/>
      </c>
      <c r="F296" s="35" t="str">
        <f t="shared" si="42"/>
        <v/>
      </c>
      <c r="G296" s="34" t="str">
        <f t="shared" si="43"/>
        <v/>
      </c>
      <c r="H296" s="34" t="str">
        <f t="shared" si="44"/>
        <v/>
      </c>
      <c r="I296" s="67" t="str">
        <f t="shared" si="45"/>
        <v/>
      </c>
      <c r="J296" s="34" t="str">
        <f t="shared" si="46"/>
        <v/>
      </c>
      <c r="K296" s="34" t="str">
        <f t="shared" si="47"/>
        <v/>
      </c>
      <c r="L296" s="34" t="str">
        <f t="shared" si="48"/>
        <v/>
      </c>
      <c r="M296" s="38" t="str">
        <f t="shared" si="49"/>
        <v/>
      </c>
      <c r="N296" s="38" t="str">
        <f>'jan-aug'!M296</f>
        <v/>
      </c>
      <c r="O296" s="38" t="str">
        <f t="shared" si="50"/>
        <v/>
      </c>
    </row>
    <row r="297" spans="1:15" s="31" customFormat="1" x14ac:dyDescent="0.2">
      <c r="A297" s="30">
        <v>5027</v>
      </c>
      <c r="B297" s="31" t="s">
        <v>351</v>
      </c>
      <c r="C297" s="33"/>
      <c r="D297" s="34"/>
      <c r="E297" s="34" t="str">
        <f t="shared" si="41"/>
        <v/>
      </c>
      <c r="F297" s="35" t="str">
        <f t="shared" si="42"/>
        <v/>
      </c>
      <c r="G297" s="34" t="str">
        <f t="shared" si="43"/>
        <v/>
      </c>
      <c r="H297" s="34" t="str">
        <f t="shared" si="44"/>
        <v/>
      </c>
      <c r="I297" s="67" t="str">
        <f t="shared" si="45"/>
        <v/>
      </c>
      <c r="J297" s="34" t="str">
        <f t="shared" si="46"/>
        <v/>
      </c>
      <c r="K297" s="34" t="str">
        <f t="shared" si="47"/>
        <v/>
      </c>
      <c r="L297" s="34" t="str">
        <f t="shared" si="48"/>
        <v/>
      </c>
      <c r="M297" s="38" t="str">
        <f t="shared" si="49"/>
        <v/>
      </c>
      <c r="N297" s="38" t="str">
        <f>'jan-aug'!M297</f>
        <v/>
      </c>
      <c r="O297" s="38" t="str">
        <f t="shared" si="50"/>
        <v/>
      </c>
    </row>
    <row r="298" spans="1:15" s="31" customFormat="1" x14ac:dyDescent="0.2">
      <c r="A298" s="30">
        <v>5028</v>
      </c>
      <c r="B298" s="31" t="s">
        <v>352</v>
      </c>
      <c r="C298" s="33"/>
      <c r="D298" s="34"/>
      <c r="E298" s="34" t="str">
        <f t="shared" si="41"/>
        <v/>
      </c>
      <c r="F298" s="35" t="str">
        <f t="shared" si="42"/>
        <v/>
      </c>
      <c r="G298" s="34" t="str">
        <f t="shared" si="43"/>
        <v/>
      </c>
      <c r="H298" s="34" t="str">
        <f t="shared" si="44"/>
        <v/>
      </c>
      <c r="I298" s="67" t="str">
        <f t="shared" si="45"/>
        <v/>
      </c>
      <c r="J298" s="34" t="str">
        <f t="shared" si="46"/>
        <v/>
      </c>
      <c r="K298" s="34" t="str">
        <f t="shared" si="47"/>
        <v/>
      </c>
      <c r="L298" s="34" t="str">
        <f t="shared" si="48"/>
        <v/>
      </c>
      <c r="M298" s="38" t="str">
        <f t="shared" si="49"/>
        <v/>
      </c>
      <c r="N298" s="38" t="str">
        <f>'jan-aug'!M298</f>
        <v/>
      </c>
      <c r="O298" s="38" t="str">
        <f t="shared" si="50"/>
        <v/>
      </c>
    </row>
    <row r="299" spans="1:15" s="31" customFormat="1" x14ac:dyDescent="0.2">
      <c r="A299" s="30">
        <v>5029</v>
      </c>
      <c r="B299" s="31" t="s">
        <v>353</v>
      </c>
      <c r="C299" s="33"/>
      <c r="D299" s="34"/>
      <c r="E299" s="34" t="str">
        <f t="shared" si="41"/>
        <v/>
      </c>
      <c r="F299" s="35" t="str">
        <f t="shared" si="42"/>
        <v/>
      </c>
      <c r="G299" s="34" t="str">
        <f t="shared" si="43"/>
        <v/>
      </c>
      <c r="H299" s="34" t="str">
        <f t="shared" si="44"/>
        <v/>
      </c>
      <c r="I299" s="67" t="str">
        <f t="shared" si="45"/>
        <v/>
      </c>
      <c r="J299" s="34" t="str">
        <f t="shared" si="46"/>
        <v/>
      </c>
      <c r="K299" s="34" t="str">
        <f t="shared" si="47"/>
        <v/>
      </c>
      <c r="L299" s="34" t="str">
        <f t="shared" si="48"/>
        <v/>
      </c>
      <c r="M299" s="38" t="str">
        <f t="shared" si="49"/>
        <v/>
      </c>
      <c r="N299" s="38" t="str">
        <f>'jan-aug'!M299</f>
        <v/>
      </c>
      <c r="O299" s="38" t="str">
        <f t="shared" si="50"/>
        <v/>
      </c>
    </row>
    <row r="300" spans="1:15" s="31" customFormat="1" x14ac:dyDescent="0.2">
      <c r="A300" s="30">
        <v>5031</v>
      </c>
      <c r="B300" s="31" t="s">
        <v>354</v>
      </c>
      <c r="C300" s="33"/>
      <c r="D300" s="34"/>
      <c r="E300" s="34" t="str">
        <f t="shared" si="41"/>
        <v/>
      </c>
      <c r="F300" s="35" t="str">
        <f t="shared" si="42"/>
        <v/>
      </c>
      <c r="G300" s="34" t="str">
        <f t="shared" si="43"/>
        <v/>
      </c>
      <c r="H300" s="34" t="str">
        <f t="shared" si="44"/>
        <v/>
      </c>
      <c r="I300" s="67" t="str">
        <f t="shared" si="45"/>
        <v/>
      </c>
      <c r="J300" s="34" t="str">
        <f t="shared" si="46"/>
        <v/>
      </c>
      <c r="K300" s="34" t="str">
        <f t="shared" si="47"/>
        <v/>
      </c>
      <c r="L300" s="34" t="str">
        <f t="shared" si="48"/>
        <v/>
      </c>
      <c r="M300" s="38" t="str">
        <f t="shared" si="49"/>
        <v/>
      </c>
      <c r="N300" s="38" t="str">
        <f>'jan-aug'!M300</f>
        <v/>
      </c>
      <c r="O300" s="38" t="str">
        <f t="shared" si="50"/>
        <v/>
      </c>
    </row>
    <row r="301" spans="1:15" s="31" customFormat="1" x14ac:dyDescent="0.2">
      <c r="A301" s="30">
        <v>5032</v>
      </c>
      <c r="B301" s="31" t="s">
        <v>355</v>
      </c>
      <c r="C301" s="33"/>
      <c r="D301" s="34"/>
      <c r="E301" s="34" t="str">
        <f t="shared" si="41"/>
        <v/>
      </c>
      <c r="F301" s="35" t="str">
        <f t="shared" si="42"/>
        <v/>
      </c>
      <c r="G301" s="34" t="str">
        <f t="shared" si="43"/>
        <v/>
      </c>
      <c r="H301" s="34" t="str">
        <f t="shared" si="44"/>
        <v/>
      </c>
      <c r="I301" s="67" t="str">
        <f t="shared" si="45"/>
        <v/>
      </c>
      <c r="J301" s="34" t="str">
        <f t="shared" si="46"/>
        <v/>
      </c>
      <c r="K301" s="34" t="str">
        <f t="shared" si="47"/>
        <v/>
      </c>
      <c r="L301" s="34" t="str">
        <f t="shared" si="48"/>
        <v/>
      </c>
      <c r="M301" s="38" t="str">
        <f t="shared" si="49"/>
        <v/>
      </c>
      <c r="N301" s="38" t="str">
        <f>'jan-aug'!M301</f>
        <v/>
      </c>
      <c r="O301" s="38" t="str">
        <f t="shared" si="50"/>
        <v/>
      </c>
    </row>
    <row r="302" spans="1:15" s="31" customFormat="1" x14ac:dyDescent="0.2">
      <c r="A302" s="30">
        <v>5033</v>
      </c>
      <c r="B302" s="31" t="s">
        <v>356</v>
      </c>
      <c r="C302" s="33"/>
      <c r="D302" s="34"/>
      <c r="E302" s="34" t="str">
        <f t="shared" si="41"/>
        <v/>
      </c>
      <c r="F302" s="35" t="str">
        <f t="shared" si="42"/>
        <v/>
      </c>
      <c r="G302" s="34" t="str">
        <f t="shared" si="43"/>
        <v/>
      </c>
      <c r="H302" s="34" t="str">
        <f t="shared" si="44"/>
        <v/>
      </c>
      <c r="I302" s="67" t="str">
        <f t="shared" si="45"/>
        <v/>
      </c>
      <c r="J302" s="34" t="str">
        <f t="shared" si="46"/>
        <v/>
      </c>
      <c r="K302" s="34" t="str">
        <f t="shared" si="47"/>
        <v/>
      </c>
      <c r="L302" s="34" t="str">
        <f t="shared" si="48"/>
        <v/>
      </c>
      <c r="M302" s="38" t="str">
        <f t="shared" si="49"/>
        <v/>
      </c>
      <c r="N302" s="38" t="str">
        <f>'jan-aug'!M302</f>
        <v/>
      </c>
      <c r="O302" s="38" t="str">
        <f t="shared" si="50"/>
        <v/>
      </c>
    </row>
    <row r="303" spans="1:15" s="31" customFormat="1" x14ac:dyDescent="0.2">
      <c r="A303" s="30">
        <v>5034</v>
      </c>
      <c r="B303" s="31" t="s">
        <v>357</v>
      </c>
      <c r="C303" s="33"/>
      <c r="D303" s="34"/>
      <c r="E303" s="34" t="str">
        <f t="shared" si="41"/>
        <v/>
      </c>
      <c r="F303" s="35" t="str">
        <f t="shared" si="42"/>
        <v/>
      </c>
      <c r="G303" s="34" t="str">
        <f t="shared" si="43"/>
        <v/>
      </c>
      <c r="H303" s="34" t="str">
        <f t="shared" si="44"/>
        <v/>
      </c>
      <c r="I303" s="67" t="str">
        <f t="shared" si="45"/>
        <v/>
      </c>
      <c r="J303" s="34" t="str">
        <f t="shared" si="46"/>
        <v/>
      </c>
      <c r="K303" s="34" t="str">
        <f t="shared" si="47"/>
        <v/>
      </c>
      <c r="L303" s="34" t="str">
        <f t="shared" si="48"/>
        <v/>
      </c>
      <c r="M303" s="38" t="str">
        <f t="shared" si="49"/>
        <v/>
      </c>
      <c r="N303" s="38" t="str">
        <f>'jan-aug'!M303</f>
        <v/>
      </c>
      <c r="O303" s="38" t="str">
        <f t="shared" si="50"/>
        <v/>
      </c>
    </row>
    <row r="304" spans="1:15" s="31" customFormat="1" x14ac:dyDescent="0.2">
      <c r="A304" s="30">
        <v>5035</v>
      </c>
      <c r="B304" s="31" t="s">
        <v>358</v>
      </c>
      <c r="C304" s="33"/>
      <c r="D304" s="34"/>
      <c r="E304" s="34" t="str">
        <f t="shared" si="41"/>
        <v/>
      </c>
      <c r="F304" s="35" t="str">
        <f t="shared" si="42"/>
        <v/>
      </c>
      <c r="G304" s="34" t="str">
        <f t="shared" si="43"/>
        <v/>
      </c>
      <c r="H304" s="34" t="str">
        <f t="shared" si="44"/>
        <v/>
      </c>
      <c r="I304" s="67" t="str">
        <f t="shared" si="45"/>
        <v/>
      </c>
      <c r="J304" s="34" t="str">
        <f t="shared" si="46"/>
        <v/>
      </c>
      <c r="K304" s="34" t="str">
        <f t="shared" si="47"/>
        <v/>
      </c>
      <c r="L304" s="34" t="str">
        <f t="shared" si="48"/>
        <v/>
      </c>
      <c r="M304" s="38" t="str">
        <f t="shared" si="49"/>
        <v/>
      </c>
      <c r="N304" s="38" t="str">
        <f>'jan-aug'!M304</f>
        <v/>
      </c>
      <c r="O304" s="38" t="str">
        <f t="shared" si="50"/>
        <v/>
      </c>
    </row>
    <row r="305" spans="1:15" s="31" customFormat="1" x14ac:dyDescent="0.2">
      <c r="A305" s="30">
        <v>5036</v>
      </c>
      <c r="B305" s="31" t="s">
        <v>359</v>
      </c>
      <c r="C305" s="33"/>
      <c r="D305" s="34"/>
      <c r="E305" s="34" t="str">
        <f t="shared" si="41"/>
        <v/>
      </c>
      <c r="F305" s="35" t="str">
        <f t="shared" si="42"/>
        <v/>
      </c>
      <c r="G305" s="34" t="str">
        <f t="shared" si="43"/>
        <v/>
      </c>
      <c r="H305" s="34" t="str">
        <f t="shared" si="44"/>
        <v/>
      </c>
      <c r="I305" s="67" t="str">
        <f t="shared" si="45"/>
        <v/>
      </c>
      <c r="J305" s="34" t="str">
        <f t="shared" si="46"/>
        <v/>
      </c>
      <c r="K305" s="34" t="str">
        <f t="shared" si="47"/>
        <v/>
      </c>
      <c r="L305" s="34" t="str">
        <f t="shared" si="48"/>
        <v/>
      </c>
      <c r="M305" s="38" t="str">
        <f t="shared" si="49"/>
        <v/>
      </c>
      <c r="N305" s="38" t="str">
        <f>'jan-aug'!M305</f>
        <v/>
      </c>
      <c r="O305" s="38" t="str">
        <f t="shared" si="50"/>
        <v/>
      </c>
    </row>
    <row r="306" spans="1:15" s="31" customFormat="1" x14ac:dyDescent="0.2">
      <c r="A306" s="30">
        <v>5037</v>
      </c>
      <c r="B306" s="31" t="s">
        <v>360</v>
      </c>
      <c r="C306" s="33"/>
      <c r="D306" s="34"/>
      <c r="E306" s="34" t="str">
        <f t="shared" si="41"/>
        <v/>
      </c>
      <c r="F306" s="35" t="str">
        <f t="shared" si="42"/>
        <v/>
      </c>
      <c r="G306" s="34" t="str">
        <f t="shared" si="43"/>
        <v/>
      </c>
      <c r="H306" s="34" t="str">
        <f t="shared" si="44"/>
        <v/>
      </c>
      <c r="I306" s="67" t="str">
        <f t="shared" si="45"/>
        <v/>
      </c>
      <c r="J306" s="34" t="str">
        <f t="shared" si="46"/>
        <v/>
      </c>
      <c r="K306" s="34" t="str">
        <f t="shared" si="47"/>
        <v/>
      </c>
      <c r="L306" s="34" t="str">
        <f t="shared" si="48"/>
        <v/>
      </c>
      <c r="M306" s="38" t="str">
        <f t="shared" si="49"/>
        <v/>
      </c>
      <c r="N306" s="38" t="str">
        <f>'jan-aug'!M306</f>
        <v/>
      </c>
      <c r="O306" s="38" t="str">
        <f t="shared" si="50"/>
        <v/>
      </c>
    </row>
    <row r="307" spans="1:15" s="31" customFormat="1" x14ac:dyDescent="0.2">
      <c r="A307" s="30">
        <v>5038</v>
      </c>
      <c r="B307" s="31" t="s">
        <v>361</v>
      </c>
      <c r="C307" s="33"/>
      <c r="D307" s="34"/>
      <c r="E307" s="34" t="str">
        <f t="shared" si="41"/>
        <v/>
      </c>
      <c r="F307" s="35" t="str">
        <f t="shared" si="42"/>
        <v/>
      </c>
      <c r="G307" s="34" t="str">
        <f t="shared" si="43"/>
        <v/>
      </c>
      <c r="H307" s="34" t="str">
        <f t="shared" si="44"/>
        <v/>
      </c>
      <c r="I307" s="67" t="str">
        <f t="shared" si="45"/>
        <v/>
      </c>
      <c r="J307" s="34" t="str">
        <f t="shared" si="46"/>
        <v/>
      </c>
      <c r="K307" s="34" t="str">
        <f t="shared" si="47"/>
        <v/>
      </c>
      <c r="L307" s="34" t="str">
        <f t="shared" si="48"/>
        <v/>
      </c>
      <c r="M307" s="38" t="str">
        <f t="shared" si="49"/>
        <v/>
      </c>
      <c r="N307" s="38" t="str">
        <f>'jan-aug'!M307</f>
        <v/>
      </c>
      <c r="O307" s="38" t="str">
        <f t="shared" si="50"/>
        <v/>
      </c>
    </row>
    <row r="308" spans="1:15" s="31" customFormat="1" x14ac:dyDescent="0.2">
      <c r="A308" s="30">
        <v>5041</v>
      </c>
      <c r="B308" s="31" t="s">
        <v>376</v>
      </c>
      <c r="C308" s="33"/>
      <c r="D308" s="34"/>
      <c r="E308" s="34" t="str">
        <f t="shared" si="41"/>
        <v/>
      </c>
      <c r="F308" s="35" t="str">
        <f t="shared" si="42"/>
        <v/>
      </c>
      <c r="G308" s="34" t="str">
        <f t="shared" si="43"/>
        <v/>
      </c>
      <c r="H308" s="34" t="str">
        <f t="shared" si="44"/>
        <v/>
      </c>
      <c r="I308" s="67" t="str">
        <f t="shared" si="45"/>
        <v/>
      </c>
      <c r="J308" s="34" t="str">
        <f t="shared" si="46"/>
        <v/>
      </c>
      <c r="K308" s="34" t="str">
        <f t="shared" si="47"/>
        <v/>
      </c>
      <c r="L308" s="34" t="str">
        <f t="shared" si="48"/>
        <v/>
      </c>
      <c r="M308" s="38" t="str">
        <f t="shared" si="49"/>
        <v/>
      </c>
      <c r="N308" s="38" t="str">
        <f>'jan-aug'!M308</f>
        <v/>
      </c>
      <c r="O308" s="38" t="str">
        <f t="shared" si="50"/>
        <v/>
      </c>
    </row>
    <row r="309" spans="1:15" s="31" customFormat="1" x14ac:dyDescent="0.2">
      <c r="A309" s="30">
        <v>5042</v>
      </c>
      <c r="B309" s="31" t="s">
        <v>362</v>
      </c>
      <c r="C309" s="33"/>
      <c r="D309" s="34"/>
      <c r="E309" s="34" t="str">
        <f t="shared" si="41"/>
        <v/>
      </c>
      <c r="F309" s="35" t="str">
        <f t="shared" si="42"/>
        <v/>
      </c>
      <c r="G309" s="34" t="str">
        <f t="shared" si="43"/>
        <v/>
      </c>
      <c r="H309" s="34" t="str">
        <f t="shared" si="44"/>
        <v/>
      </c>
      <c r="I309" s="67" t="str">
        <f t="shared" si="45"/>
        <v/>
      </c>
      <c r="J309" s="34" t="str">
        <f t="shared" si="46"/>
        <v/>
      </c>
      <c r="K309" s="34" t="str">
        <f t="shared" si="47"/>
        <v/>
      </c>
      <c r="L309" s="34" t="str">
        <f t="shared" si="48"/>
        <v/>
      </c>
      <c r="M309" s="38" t="str">
        <f t="shared" si="49"/>
        <v/>
      </c>
      <c r="N309" s="38" t="str">
        <f>'jan-aug'!M309</f>
        <v/>
      </c>
      <c r="O309" s="38" t="str">
        <f t="shared" si="50"/>
        <v/>
      </c>
    </row>
    <row r="310" spans="1:15" s="31" customFormat="1" x14ac:dyDescent="0.2">
      <c r="A310" s="30">
        <v>5043</v>
      </c>
      <c r="B310" s="31" t="s">
        <v>377</v>
      </c>
      <c r="C310" s="33"/>
      <c r="D310" s="34"/>
      <c r="E310" s="34" t="str">
        <f t="shared" si="41"/>
        <v/>
      </c>
      <c r="F310" s="35" t="str">
        <f t="shared" si="42"/>
        <v/>
      </c>
      <c r="G310" s="34" t="str">
        <f t="shared" si="43"/>
        <v/>
      </c>
      <c r="H310" s="34" t="str">
        <f t="shared" si="44"/>
        <v/>
      </c>
      <c r="I310" s="67" t="str">
        <f t="shared" si="45"/>
        <v/>
      </c>
      <c r="J310" s="34" t="str">
        <f t="shared" si="46"/>
        <v/>
      </c>
      <c r="K310" s="34" t="str">
        <f t="shared" si="47"/>
        <v/>
      </c>
      <c r="L310" s="34" t="str">
        <f t="shared" si="48"/>
        <v/>
      </c>
      <c r="M310" s="38" t="str">
        <f t="shared" si="49"/>
        <v/>
      </c>
      <c r="N310" s="38" t="str">
        <f>'jan-aug'!M310</f>
        <v/>
      </c>
      <c r="O310" s="38" t="str">
        <f t="shared" si="50"/>
        <v/>
      </c>
    </row>
    <row r="311" spans="1:15" s="31" customFormat="1" x14ac:dyDescent="0.2">
      <c r="A311" s="30">
        <v>5044</v>
      </c>
      <c r="B311" s="31" t="s">
        <v>363</v>
      </c>
      <c r="C311" s="33"/>
      <c r="D311" s="34"/>
      <c r="E311" s="34" t="str">
        <f t="shared" si="41"/>
        <v/>
      </c>
      <c r="F311" s="35" t="str">
        <f t="shared" si="42"/>
        <v/>
      </c>
      <c r="G311" s="34" t="str">
        <f t="shared" si="43"/>
        <v/>
      </c>
      <c r="H311" s="34" t="str">
        <f t="shared" si="44"/>
        <v/>
      </c>
      <c r="I311" s="67" t="str">
        <f t="shared" si="45"/>
        <v/>
      </c>
      <c r="J311" s="34" t="str">
        <f t="shared" si="46"/>
        <v/>
      </c>
      <c r="K311" s="34" t="str">
        <f t="shared" si="47"/>
        <v/>
      </c>
      <c r="L311" s="34" t="str">
        <f t="shared" si="48"/>
        <v/>
      </c>
      <c r="M311" s="38" t="str">
        <f t="shared" si="49"/>
        <v/>
      </c>
      <c r="N311" s="38" t="str">
        <f>'jan-aug'!M311</f>
        <v/>
      </c>
      <c r="O311" s="38" t="str">
        <f t="shared" si="50"/>
        <v/>
      </c>
    </row>
    <row r="312" spans="1:15" s="31" customFormat="1" x14ac:dyDescent="0.2">
      <c r="A312" s="30">
        <v>5045</v>
      </c>
      <c r="B312" s="31" t="s">
        <v>364</v>
      </c>
      <c r="C312" s="33"/>
      <c r="D312" s="34"/>
      <c r="E312" s="34" t="str">
        <f t="shared" si="41"/>
        <v/>
      </c>
      <c r="F312" s="35" t="str">
        <f t="shared" si="42"/>
        <v/>
      </c>
      <c r="G312" s="34" t="str">
        <f t="shared" si="43"/>
        <v/>
      </c>
      <c r="H312" s="34" t="str">
        <f t="shared" si="44"/>
        <v/>
      </c>
      <c r="I312" s="67" t="str">
        <f t="shared" si="45"/>
        <v/>
      </c>
      <c r="J312" s="34" t="str">
        <f t="shared" si="46"/>
        <v/>
      </c>
      <c r="K312" s="34" t="str">
        <f t="shared" si="47"/>
        <v/>
      </c>
      <c r="L312" s="34" t="str">
        <f t="shared" si="48"/>
        <v/>
      </c>
      <c r="M312" s="38" t="str">
        <f t="shared" si="49"/>
        <v/>
      </c>
      <c r="N312" s="38" t="str">
        <f>'jan-aug'!M312</f>
        <v/>
      </c>
      <c r="O312" s="38" t="str">
        <f t="shared" si="50"/>
        <v/>
      </c>
    </row>
    <row r="313" spans="1:15" s="31" customFormat="1" x14ac:dyDescent="0.2">
      <c r="A313" s="30">
        <v>5046</v>
      </c>
      <c r="B313" s="31" t="s">
        <v>365</v>
      </c>
      <c r="C313" s="33"/>
      <c r="D313" s="34"/>
      <c r="E313" s="34" t="str">
        <f t="shared" si="41"/>
        <v/>
      </c>
      <c r="F313" s="35" t="str">
        <f t="shared" si="42"/>
        <v/>
      </c>
      <c r="G313" s="34" t="str">
        <f t="shared" si="43"/>
        <v/>
      </c>
      <c r="H313" s="34" t="str">
        <f t="shared" si="44"/>
        <v/>
      </c>
      <c r="I313" s="67" t="str">
        <f t="shared" si="45"/>
        <v/>
      </c>
      <c r="J313" s="34" t="str">
        <f t="shared" si="46"/>
        <v/>
      </c>
      <c r="K313" s="34" t="str">
        <f t="shared" si="47"/>
        <v/>
      </c>
      <c r="L313" s="34" t="str">
        <f t="shared" si="48"/>
        <v/>
      </c>
      <c r="M313" s="38" t="str">
        <f t="shared" si="49"/>
        <v/>
      </c>
      <c r="N313" s="38" t="str">
        <f>'jan-aug'!M313</f>
        <v/>
      </c>
      <c r="O313" s="38" t="str">
        <f t="shared" si="50"/>
        <v/>
      </c>
    </row>
    <row r="314" spans="1:15" s="31" customFormat="1" x14ac:dyDescent="0.2">
      <c r="A314" s="30">
        <v>5047</v>
      </c>
      <c r="B314" s="31" t="s">
        <v>366</v>
      </c>
      <c r="C314" s="33"/>
      <c r="D314" s="34"/>
      <c r="E314" s="34" t="str">
        <f t="shared" si="41"/>
        <v/>
      </c>
      <c r="F314" s="35" t="str">
        <f t="shared" si="42"/>
        <v/>
      </c>
      <c r="G314" s="34" t="str">
        <f t="shared" si="43"/>
        <v/>
      </c>
      <c r="H314" s="34" t="str">
        <f t="shared" si="44"/>
        <v/>
      </c>
      <c r="I314" s="67" t="str">
        <f t="shared" si="45"/>
        <v/>
      </c>
      <c r="J314" s="34" t="str">
        <f t="shared" si="46"/>
        <v/>
      </c>
      <c r="K314" s="34" t="str">
        <f t="shared" si="47"/>
        <v/>
      </c>
      <c r="L314" s="34" t="str">
        <f t="shared" si="48"/>
        <v/>
      </c>
      <c r="M314" s="38" t="str">
        <f t="shared" si="49"/>
        <v/>
      </c>
      <c r="N314" s="38" t="str">
        <f>'jan-aug'!M314</f>
        <v/>
      </c>
      <c r="O314" s="38" t="str">
        <f t="shared" si="50"/>
        <v/>
      </c>
    </row>
    <row r="315" spans="1:15" s="31" customFormat="1" x14ac:dyDescent="0.2">
      <c r="A315" s="30">
        <v>5049</v>
      </c>
      <c r="B315" s="31" t="s">
        <v>367</v>
      </c>
      <c r="C315" s="33"/>
      <c r="D315" s="34"/>
      <c r="E315" s="34" t="str">
        <f t="shared" si="41"/>
        <v/>
      </c>
      <c r="F315" s="35" t="str">
        <f t="shared" si="42"/>
        <v/>
      </c>
      <c r="G315" s="34" t="str">
        <f t="shared" si="43"/>
        <v/>
      </c>
      <c r="H315" s="34" t="str">
        <f t="shared" si="44"/>
        <v/>
      </c>
      <c r="I315" s="67" t="str">
        <f t="shared" si="45"/>
        <v/>
      </c>
      <c r="J315" s="34" t="str">
        <f t="shared" si="46"/>
        <v/>
      </c>
      <c r="K315" s="34" t="str">
        <f t="shared" si="47"/>
        <v/>
      </c>
      <c r="L315" s="34" t="str">
        <f t="shared" si="48"/>
        <v/>
      </c>
      <c r="M315" s="38" t="str">
        <f t="shared" si="49"/>
        <v/>
      </c>
      <c r="N315" s="38" t="str">
        <f>'jan-aug'!M315</f>
        <v/>
      </c>
      <c r="O315" s="38" t="str">
        <f t="shared" si="50"/>
        <v/>
      </c>
    </row>
    <row r="316" spans="1:15" s="31" customFormat="1" x14ac:dyDescent="0.2">
      <c r="A316" s="30">
        <v>5052</v>
      </c>
      <c r="B316" s="31" t="s">
        <v>368</v>
      </c>
      <c r="C316" s="33"/>
      <c r="D316" s="34"/>
      <c r="E316" s="34" t="str">
        <f t="shared" si="41"/>
        <v/>
      </c>
      <c r="F316" s="35" t="str">
        <f t="shared" si="42"/>
        <v/>
      </c>
      <c r="G316" s="34" t="str">
        <f t="shared" si="43"/>
        <v/>
      </c>
      <c r="H316" s="34" t="str">
        <f t="shared" si="44"/>
        <v/>
      </c>
      <c r="I316" s="67" t="str">
        <f t="shared" si="45"/>
        <v/>
      </c>
      <c r="J316" s="34" t="str">
        <f t="shared" si="46"/>
        <v/>
      </c>
      <c r="K316" s="34" t="str">
        <f t="shared" si="47"/>
        <v/>
      </c>
      <c r="L316" s="34" t="str">
        <f t="shared" si="48"/>
        <v/>
      </c>
      <c r="M316" s="38" t="str">
        <f t="shared" si="49"/>
        <v/>
      </c>
      <c r="N316" s="38" t="str">
        <f>'jan-aug'!M316</f>
        <v/>
      </c>
      <c r="O316" s="38" t="str">
        <f t="shared" si="50"/>
        <v/>
      </c>
    </row>
    <row r="317" spans="1:15" s="31" customFormat="1" x14ac:dyDescent="0.2">
      <c r="A317" s="30">
        <v>5053</v>
      </c>
      <c r="B317" s="31" t="s">
        <v>369</v>
      </c>
      <c r="C317" s="33"/>
      <c r="D317" s="34"/>
      <c r="E317" s="34" t="str">
        <f t="shared" si="41"/>
        <v/>
      </c>
      <c r="F317" s="35" t="str">
        <f t="shared" si="42"/>
        <v/>
      </c>
      <c r="G317" s="34" t="str">
        <f t="shared" si="43"/>
        <v/>
      </c>
      <c r="H317" s="34" t="str">
        <f t="shared" si="44"/>
        <v/>
      </c>
      <c r="I317" s="67" t="str">
        <f t="shared" si="45"/>
        <v/>
      </c>
      <c r="J317" s="34" t="str">
        <f t="shared" si="46"/>
        <v/>
      </c>
      <c r="K317" s="34" t="str">
        <f t="shared" si="47"/>
        <v/>
      </c>
      <c r="L317" s="34" t="str">
        <f t="shared" si="48"/>
        <v/>
      </c>
      <c r="M317" s="38" t="str">
        <f t="shared" si="49"/>
        <v/>
      </c>
      <c r="N317" s="38" t="str">
        <f>'jan-aug'!M317</f>
        <v/>
      </c>
      <c r="O317" s="38" t="str">
        <f t="shared" si="50"/>
        <v/>
      </c>
    </row>
    <row r="318" spans="1:15" s="31" customFormat="1" x14ac:dyDescent="0.2">
      <c r="A318" s="30">
        <v>5054</v>
      </c>
      <c r="B318" s="31" t="s">
        <v>370</v>
      </c>
      <c r="C318" s="33"/>
      <c r="D318" s="34"/>
      <c r="E318" s="34" t="str">
        <f t="shared" si="41"/>
        <v/>
      </c>
      <c r="F318" s="35" t="str">
        <f t="shared" si="42"/>
        <v/>
      </c>
      <c r="G318" s="34" t="str">
        <f t="shared" si="43"/>
        <v/>
      </c>
      <c r="H318" s="34" t="str">
        <f t="shared" si="44"/>
        <v/>
      </c>
      <c r="I318" s="67" t="str">
        <f t="shared" si="45"/>
        <v/>
      </c>
      <c r="J318" s="34" t="str">
        <f t="shared" si="46"/>
        <v/>
      </c>
      <c r="K318" s="34" t="str">
        <f t="shared" si="47"/>
        <v/>
      </c>
      <c r="L318" s="34" t="str">
        <f t="shared" si="48"/>
        <v/>
      </c>
      <c r="M318" s="38" t="str">
        <f t="shared" si="49"/>
        <v/>
      </c>
      <c r="N318" s="38" t="str">
        <f>'jan-aug'!M318</f>
        <v/>
      </c>
      <c r="O318" s="38" t="str">
        <f t="shared" si="50"/>
        <v/>
      </c>
    </row>
    <row r="319" spans="1:15" s="31" customFormat="1" x14ac:dyDescent="0.2">
      <c r="A319" s="30">
        <v>5055</v>
      </c>
      <c r="B319" s="31" t="s">
        <v>393</v>
      </c>
      <c r="C319" s="33"/>
      <c r="D319" s="34"/>
      <c r="E319" s="34" t="str">
        <f t="shared" si="41"/>
        <v/>
      </c>
      <c r="F319" s="35" t="str">
        <f t="shared" si="42"/>
        <v/>
      </c>
      <c r="G319" s="34" t="str">
        <f t="shared" si="43"/>
        <v/>
      </c>
      <c r="H319" s="34" t="str">
        <f t="shared" si="44"/>
        <v/>
      </c>
      <c r="I319" s="67" t="str">
        <f t="shared" si="45"/>
        <v/>
      </c>
      <c r="J319" s="34" t="str">
        <f t="shared" si="46"/>
        <v/>
      </c>
      <c r="K319" s="34" t="str">
        <f t="shared" si="47"/>
        <v/>
      </c>
      <c r="L319" s="34" t="str">
        <f t="shared" si="48"/>
        <v/>
      </c>
      <c r="M319" s="38" t="str">
        <f t="shared" si="49"/>
        <v/>
      </c>
      <c r="N319" s="38" t="str">
        <f>'jan-aug'!M319</f>
        <v/>
      </c>
      <c r="O319" s="38" t="str">
        <f t="shared" si="50"/>
        <v/>
      </c>
    </row>
    <row r="320" spans="1:15" s="31" customFormat="1" x14ac:dyDescent="0.2">
      <c r="A320" s="30">
        <v>5056</v>
      </c>
      <c r="B320" s="31" t="s">
        <v>342</v>
      </c>
      <c r="C320" s="33"/>
      <c r="D320" s="34"/>
      <c r="E320" s="34" t="str">
        <f t="shared" si="41"/>
        <v/>
      </c>
      <c r="F320" s="35" t="str">
        <f t="shared" si="42"/>
        <v/>
      </c>
      <c r="G320" s="34" t="str">
        <f t="shared" si="43"/>
        <v/>
      </c>
      <c r="H320" s="34" t="str">
        <f t="shared" si="44"/>
        <v/>
      </c>
      <c r="I320" s="67" t="str">
        <f t="shared" si="45"/>
        <v/>
      </c>
      <c r="J320" s="34" t="str">
        <f t="shared" si="46"/>
        <v/>
      </c>
      <c r="K320" s="34" t="str">
        <f t="shared" si="47"/>
        <v/>
      </c>
      <c r="L320" s="34" t="str">
        <f t="shared" si="48"/>
        <v/>
      </c>
      <c r="M320" s="38" t="str">
        <f t="shared" si="49"/>
        <v/>
      </c>
      <c r="N320" s="38" t="str">
        <f>'jan-aug'!M320</f>
        <v/>
      </c>
      <c r="O320" s="38" t="str">
        <f t="shared" si="50"/>
        <v/>
      </c>
    </row>
    <row r="321" spans="1:15" s="31" customFormat="1" x14ac:dyDescent="0.2">
      <c r="A321" s="30">
        <v>5057</v>
      </c>
      <c r="B321" s="31" t="s">
        <v>344</v>
      </c>
      <c r="C321" s="33"/>
      <c r="D321" s="34"/>
      <c r="E321" s="34" t="str">
        <f t="shared" si="41"/>
        <v/>
      </c>
      <c r="F321" s="35" t="str">
        <f t="shared" si="42"/>
        <v/>
      </c>
      <c r="G321" s="34" t="str">
        <f t="shared" si="43"/>
        <v/>
      </c>
      <c r="H321" s="34" t="str">
        <f t="shared" si="44"/>
        <v/>
      </c>
      <c r="I321" s="67" t="str">
        <f t="shared" si="45"/>
        <v/>
      </c>
      <c r="J321" s="34" t="str">
        <f t="shared" si="46"/>
        <v/>
      </c>
      <c r="K321" s="34" t="str">
        <f t="shared" si="47"/>
        <v/>
      </c>
      <c r="L321" s="34" t="str">
        <f t="shared" si="48"/>
        <v/>
      </c>
      <c r="M321" s="38" t="str">
        <f t="shared" si="49"/>
        <v/>
      </c>
      <c r="N321" s="38" t="str">
        <f>'jan-aug'!M321</f>
        <v/>
      </c>
      <c r="O321" s="38" t="str">
        <f t="shared" si="50"/>
        <v/>
      </c>
    </row>
    <row r="322" spans="1:15" s="31" customFormat="1" x14ac:dyDescent="0.2">
      <c r="A322" s="30">
        <v>5058</v>
      </c>
      <c r="B322" s="31" t="s">
        <v>345</v>
      </c>
      <c r="C322" s="33"/>
      <c r="D322" s="34"/>
      <c r="E322" s="34" t="str">
        <f t="shared" si="41"/>
        <v/>
      </c>
      <c r="F322" s="35" t="str">
        <f t="shared" si="42"/>
        <v/>
      </c>
      <c r="G322" s="34" t="str">
        <f t="shared" si="43"/>
        <v/>
      </c>
      <c r="H322" s="34" t="str">
        <f t="shared" si="44"/>
        <v/>
      </c>
      <c r="I322" s="67" t="str">
        <f t="shared" si="45"/>
        <v/>
      </c>
      <c r="J322" s="34" t="str">
        <f t="shared" si="46"/>
        <v/>
      </c>
      <c r="K322" s="34" t="str">
        <f t="shared" si="47"/>
        <v/>
      </c>
      <c r="L322" s="34" t="str">
        <f t="shared" si="48"/>
        <v/>
      </c>
      <c r="M322" s="38" t="str">
        <f t="shared" si="49"/>
        <v/>
      </c>
      <c r="N322" s="38" t="str">
        <f>'jan-aug'!M322</f>
        <v/>
      </c>
      <c r="O322" s="38" t="str">
        <f t="shared" si="50"/>
        <v/>
      </c>
    </row>
    <row r="323" spans="1:15" s="31" customFormat="1" x14ac:dyDescent="0.2">
      <c r="A323" s="30">
        <v>5059</v>
      </c>
      <c r="B323" s="31" t="s">
        <v>394</v>
      </c>
      <c r="C323" s="33"/>
      <c r="D323" s="34"/>
      <c r="E323" s="34" t="str">
        <f t="shared" si="41"/>
        <v/>
      </c>
      <c r="F323" s="35" t="str">
        <f t="shared" si="42"/>
        <v/>
      </c>
      <c r="G323" s="34" t="str">
        <f t="shared" si="43"/>
        <v/>
      </c>
      <c r="H323" s="34" t="str">
        <f t="shared" si="44"/>
        <v/>
      </c>
      <c r="I323" s="67" t="str">
        <f t="shared" si="45"/>
        <v/>
      </c>
      <c r="J323" s="34" t="str">
        <f t="shared" si="46"/>
        <v/>
      </c>
      <c r="K323" s="34" t="str">
        <f t="shared" si="47"/>
        <v/>
      </c>
      <c r="L323" s="34" t="str">
        <f t="shared" si="48"/>
        <v/>
      </c>
      <c r="M323" s="38" t="str">
        <f t="shared" si="49"/>
        <v/>
      </c>
      <c r="N323" s="38" t="str">
        <f>'jan-aug'!M323</f>
        <v/>
      </c>
      <c r="O323" s="38" t="str">
        <f t="shared" si="50"/>
        <v/>
      </c>
    </row>
    <row r="324" spans="1:15" s="31" customFormat="1" x14ac:dyDescent="0.2">
      <c r="A324" s="30">
        <v>5060</v>
      </c>
      <c r="B324" s="31" t="s">
        <v>395</v>
      </c>
      <c r="C324" s="33"/>
      <c r="D324" s="34"/>
      <c r="E324" s="34" t="str">
        <f t="shared" si="41"/>
        <v/>
      </c>
      <c r="F324" s="35" t="str">
        <f t="shared" si="42"/>
        <v/>
      </c>
      <c r="G324" s="34" t="str">
        <f t="shared" si="43"/>
        <v/>
      </c>
      <c r="H324" s="34" t="str">
        <f t="shared" si="44"/>
        <v/>
      </c>
      <c r="I324" s="67" t="str">
        <f t="shared" si="45"/>
        <v/>
      </c>
      <c r="J324" s="34" t="str">
        <f t="shared" si="46"/>
        <v/>
      </c>
      <c r="K324" s="34" t="str">
        <f t="shared" si="47"/>
        <v/>
      </c>
      <c r="L324" s="34" t="str">
        <f t="shared" si="48"/>
        <v/>
      </c>
      <c r="M324" s="38" t="str">
        <f t="shared" si="49"/>
        <v/>
      </c>
      <c r="N324" s="38" t="str">
        <f>'jan-aug'!M324</f>
        <v/>
      </c>
      <c r="O324" s="38" t="str">
        <f t="shared" si="50"/>
        <v/>
      </c>
    </row>
    <row r="325" spans="1:15" s="31" customFormat="1" x14ac:dyDescent="0.2">
      <c r="A325" s="30">
        <v>5061</v>
      </c>
      <c r="B325" s="31" t="s">
        <v>273</v>
      </c>
      <c r="C325" s="33"/>
      <c r="D325" s="34"/>
      <c r="E325" s="34" t="str">
        <f t="shared" si="41"/>
        <v/>
      </c>
      <c r="F325" s="35" t="str">
        <f t="shared" si="42"/>
        <v/>
      </c>
      <c r="G325" s="34" t="str">
        <f t="shared" si="43"/>
        <v/>
      </c>
      <c r="H325" s="34" t="str">
        <f t="shared" si="44"/>
        <v/>
      </c>
      <c r="I325" s="67" t="str">
        <f t="shared" si="45"/>
        <v/>
      </c>
      <c r="J325" s="34" t="str">
        <f t="shared" si="46"/>
        <v/>
      </c>
      <c r="K325" s="34" t="str">
        <f t="shared" si="47"/>
        <v/>
      </c>
      <c r="L325" s="34" t="str">
        <f t="shared" si="48"/>
        <v/>
      </c>
      <c r="M325" s="38" t="str">
        <f t="shared" si="49"/>
        <v/>
      </c>
      <c r="N325" s="38" t="str">
        <f>'jan-aug'!M325</f>
        <v/>
      </c>
      <c r="O325" s="38" t="str">
        <f t="shared" si="50"/>
        <v/>
      </c>
    </row>
    <row r="326" spans="1:15" s="31" customFormat="1" x14ac:dyDescent="0.2">
      <c r="A326" s="30">
        <v>5501</v>
      </c>
      <c r="B326" s="31" t="s">
        <v>311</v>
      </c>
      <c r="C326" s="33"/>
      <c r="D326" s="34"/>
      <c r="E326" s="34" t="str">
        <f t="shared" si="41"/>
        <v/>
      </c>
      <c r="F326" s="35" t="str">
        <f t="shared" si="42"/>
        <v/>
      </c>
      <c r="G326" s="34" t="str">
        <f t="shared" si="43"/>
        <v/>
      </c>
      <c r="H326" s="34" t="str">
        <f t="shared" si="44"/>
        <v/>
      </c>
      <c r="I326" s="67" t="str">
        <f t="shared" si="45"/>
        <v/>
      </c>
      <c r="J326" s="34" t="str">
        <f t="shared" si="46"/>
        <v/>
      </c>
      <c r="K326" s="34" t="str">
        <f t="shared" si="47"/>
        <v/>
      </c>
      <c r="L326" s="34" t="str">
        <f t="shared" si="48"/>
        <v/>
      </c>
      <c r="M326" s="38" t="str">
        <f t="shared" si="49"/>
        <v/>
      </c>
      <c r="N326" s="38" t="str">
        <f>'jan-aug'!M326</f>
        <v/>
      </c>
      <c r="O326" s="38" t="str">
        <f t="shared" si="50"/>
        <v/>
      </c>
    </row>
    <row r="327" spans="1:15" s="31" customFormat="1" x14ac:dyDescent="0.2">
      <c r="A327" s="30">
        <v>5503</v>
      </c>
      <c r="B327" s="31" t="s">
        <v>372</v>
      </c>
      <c r="C327" s="33"/>
      <c r="D327" s="34"/>
      <c r="E327" s="34" t="str">
        <f t="shared" si="41"/>
        <v/>
      </c>
      <c r="F327" s="35" t="str">
        <f t="shared" si="42"/>
        <v/>
      </c>
      <c r="G327" s="34" t="str">
        <f t="shared" si="43"/>
        <v/>
      </c>
      <c r="H327" s="34" t="str">
        <f t="shared" si="44"/>
        <v/>
      </c>
      <c r="I327" s="67" t="str">
        <f t="shared" si="45"/>
        <v/>
      </c>
      <c r="J327" s="34" t="str">
        <f t="shared" si="46"/>
        <v/>
      </c>
      <c r="K327" s="34" t="str">
        <f t="shared" si="47"/>
        <v/>
      </c>
      <c r="L327" s="34" t="str">
        <f t="shared" si="48"/>
        <v/>
      </c>
      <c r="M327" s="38" t="str">
        <f t="shared" si="49"/>
        <v/>
      </c>
      <c r="N327" s="38" t="str">
        <f>'jan-aug'!M327</f>
        <v/>
      </c>
      <c r="O327" s="38" t="str">
        <f t="shared" si="50"/>
        <v/>
      </c>
    </row>
    <row r="328" spans="1:15" s="31" customFormat="1" x14ac:dyDescent="0.2">
      <c r="A328" s="30">
        <v>5510</v>
      </c>
      <c r="B328" s="31" t="s">
        <v>312</v>
      </c>
      <c r="C328" s="33"/>
      <c r="D328" s="34"/>
      <c r="E328" s="34" t="str">
        <f t="shared" si="41"/>
        <v/>
      </c>
      <c r="F328" s="35" t="str">
        <f t="shared" si="42"/>
        <v/>
      </c>
      <c r="G328" s="34" t="str">
        <f t="shared" si="43"/>
        <v/>
      </c>
      <c r="H328" s="34" t="str">
        <f t="shared" si="44"/>
        <v/>
      </c>
      <c r="I328" s="67" t="str">
        <f t="shared" si="45"/>
        <v/>
      </c>
      <c r="J328" s="34" t="str">
        <f t="shared" si="46"/>
        <v/>
      </c>
      <c r="K328" s="34" t="str">
        <f t="shared" si="47"/>
        <v/>
      </c>
      <c r="L328" s="34" t="str">
        <f t="shared" si="48"/>
        <v/>
      </c>
      <c r="M328" s="38" t="str">
        <f t="shared" si="49"/>
        <v/>
      </c>
      <c r="N328" s="38" t="str">
        <f>'jan-aug'!M328</f>
        <v/>
      </c>
      <c r="O328" s="38" t="str">
        <f t="shared" si="50"/>
        <v/>
      </c>
    </row>
    <row r="329" spans="1:15" s="31" customFormat="1" x14ac:dyDescent="0.2">
      <c r="A329" s="30">
        <v>5512</v>
      </c>
      <c r="B329" s="31" t="s">
        <v>301</v>
      </c>
      <c r="C329" s="33"/>
      <c r="D329" s="34"/>
      <c r="E329" s="34" t="str">
        <f t="shared" ref="E329:E363" si="51">IF(ISNUMBER(C329),(C329)/D329,"")</f>
        <v/>
      </c>
      <c r="F329" s="35" t="str">
        <f t="shared" ref="F329:F363" si="52">IF(ISNUMBER(C329),E329/E$366,"")</f>
        <v/>
      </c>
      <c r="G329" s="34" t="str">
        <f t="shared" ref="G329:G364" si="53">IF(ISNUMBER(D329),(E$366-E329)*0.6,"")</f>
        <v/>
      </c>
      <c r="H329" s="34" t="str">
        <f t="shared" ref="H329:H363" si="54">IF(ISNUMBER(D329),(IF(E329&gt;=E$366*0.9,0,IF(E329&lt;0.9*E$366,(E$366*0.9-E329)*0.35))),"")</f>
        <v/>
      </c>
      <c r="I329" s="67" t="str">
        <f t="shared" ref="I329:I363" si="55">IF(ISNUMBER(C329),G329+H329,"")</f>
        <v/>
      </c>
      <c r="J329" s="34" t="str">
        <f t="shared" ref="J329:J363" si="56">IF(ISNUMBER(D329),I$368,"")</f>
        <v/>
      </c>
      <c r="K329" s="34" t="str">
        <f t="shared" ref="K329:K363" si="57">IF(ISNUMBER(I329),I329+J329,"")</f>
        <v/>
      </c>
      <c r="L329" s="34" t="str">
        <f t="shared" ref="L329:L362" si="58">IF(ISNUMBER(I329),(I329*D329),"")</f>
        <v/>
      </c>
      <c r="M329" s="38" t="str">
        <f t="shared" ref="M329:M362" si="59">IF(ISNUMBER(K329),(K329*D329),"")</f>
        <v/>
      </c>
      <c r="N329" s="38" t="str">
        <f>'jan-aug'!M329</f>
        <v/>
      </c>
      <c r="O329" s="38" t="str">
        <f t="shared" ref="O329:O362" si="60">IF(ISNUMBER(M329),(M329-N329),"")</f>
        <v/>
      </c>
    </row>
    <row r="330" spans="1:15" s="31" customFormat="1" x14ac:dyDescent="0.2">
      <c r="A330" s="30">
        <v>5514</v>
      </c>
      <c r="B330" s="31" t="s">
        <v>313</v>
      </c>
      <c r="C330" s="33"/>
      <c r="D330" s="34"/>
      <c r="E330" s="34" t="str">
        <f t="shared" si="51"/>
        <v/>
      </c>
      <c r="F330" s="35" t="str">
        <f t="shared" si="52"/>
        <v/>
      </c>
      <c r="G330" s="34" t="str">
        <f t="shared" si="53"/>
        <v/>
      </c>
      <c r="H330" s="34" t="str">
        <f t="shared" si="54"/>
        <v/>
      </c>
      <c r="I330" s="67" t="str">
        <f t="shared" si="55"/>
        <v/>
      </c>
      <c r="J330" s="34" t="str">
        <f t="shared" si="56"/>
        <v/>
      </c>
      <c r="K330" s="34" t="str">
        <f t="shared" si="57"/>
        <v/>
      </c>
      <c r="L330" s="34" t="str">
        <f t="shared" si="58"/>
        <v/>
      </c>
      <c r="M330" s="38" t="str">
        <f t="shared" si="59"/>
        <v/>
      </c>
      <c r="N330" s="38" t="str">
        <f>'jan-aug'!M330</f>
        <v/>
      </c>
      <c r="O330" s="38" t="str">
        <f t="shared" si="60"/>
        <v/>
      </c>
    </row>
    <row r="331" spans="1:15" s="31" customFormat="1" x14ac:dyDescent="0.2">
      <c r="A331" s="30">
        <v>5516</v>
      </c>
      <c r="B331" s="31" t="s">
        <v>314</v>
      </c>
      <c r="C331" s="33"/>
      <c r="D331" s="34"/>
      <c r="E331" s="34" t="str">
        <f t="shared" si="51"/>
        <v/>
      </c>
      <c r="F331" s="35" t="str">
        <f t="shared" si="52"/>
        <v/>
      </c>
      <c r="G331" s="34" t="str">
        <f t="shared" si="53"/>
        <v/>
      </c>
      <c r="H331" s="34" t="str">
        <f t="shared" si="54"/>
        <v/>
      </c>
      <c r="I331" s="67" t="str">
        <f t="shared" si="55"/>
        <v/>
      </c>
      <c r="J331" s="34" t="str">
        <f t="shared" si="56"/>
        <v/>
      </c>
      <c r="K331" s="34" t="str">
        <f t="shared" si="57"/>
        <v/>
      </c>
      <c r="L331" s="34" t="str">
        <f t="shared" si="58"/>
        <v/>
      </c>
      <c r="M331" s="38" t="str">
        <f t="shared" si="59"/>
        <v/>
      </c>
      <c r="N331" s="38" t="str">
        <f>'jan-aug'!M331</f>
        <v/>
      </c>
      <c r="O331" s="38" t="str">
        <f t="shared" si="60"/>
        <v/>
      </c>
    </row>
    <row r="332" spans="1:15" s="31" customFormat="1" x14ac:dyDescent="0.2">
      <c r="A332" s="30">
        <v>5518</v>
      </c>
      <c r="B332" s="31" t="s">
        <v>373</v>
      </c>
      <c r="C332" s="33"/>
      <c r="D332" s="34"/>
      <c r="E332" s="34" t="str">
        <f t="shared" si="51"/>
        <v/>
      </c>
      <c r="F332" s="35" t="str">
        <f t="shared" si="52"/>
        <v/>
      </c>
      <c r="G332" s="34" t="str">
        <f t="shared" si="53"/>
        <v/>
      </c>
      <c r="H332" s="34" t="str">
        <f t="shared" si="54"/>
        <v/>
      </c>
      <c r="I332" s="67" t="str">
        <f t="shared" si="55"/>
        <v/>
      </c>
      <c r="J332" s="34" t="str">
        <f t="shared" si="56"/>
        <v/>
      </c>
      <c r="K332" s="34" t="str">
        <f t="shared" si="57"/>
        <v/>
      </c>
      <c r="L332" s="34" t="str">
        <f t="shared" si="58"/>
        <v/>
      </c>
      <c r="M332" s="38" t="str">
        <f t="shared" si="59"/>
        <v/>
      </c>
      <c r="N332" s="38" t="str">
        <f>'jan-aug'!M332</f>
        <v/>
      </c>
      <c r="O332" s="38" t="str">
        <f t="shared" si="60"/>
        <v/>
      </c>
    </row>
    <row r="333" spans="1:15" s="31" customFormat="1" x14ac:dyDescent="0.2">
      <c r="A333" s="30">
        <v>5520</v>
      </c>
      <c r="B333" s="31" t="s">
        <v>315</v>
      </c>
      <c r="C333" s="33"/>
      <c r="D333" s="34"/>
      <c r="E333" s="34" t="str">
        <f t="shared" si="51"/>
        <v/>
      </c>
      <c r="F333" s="35" t="str">
        <f t="shared" si="52"/>
        <v/>
      </c>
      <c r="G333" s="34" t="str">
        <f t="shared" si="53"/>
        <v/>
      </c>
      <c r="H333" s="34" t="str">
        <f t="shared" si="54"/>
        <v/>
      </c>
      <c r="I333" s="67" t="str">
        <f t="shared" si="55"/>
        <v/>
      </c>
      <c r="J333" s="34" t="str">
        <f t="shared" si="56"/>
        <v/>
      </c>
      <c r="K333" s="34" t="str">
        <f t="shared" si="57"/>
        <v/>
      </c>
      <c r="L333" s="34" t="str">
        <f t="shared" si="58"/>
        <v/>
      </c>
      <c r="M333" s="38" t="str">
        <f t="shared" si="59"/>
        <v/>
      </c>
      <c r="N333" s="38" t="str">
        <f>'jan-aug'!M333</f>
        <v/>
      </c>
      <c r="O333" s="38" t="str">
        <f t="shared" si="60"/>
        <v/>
      </c>
    </row>
    <row r="334" spans="1:15" s="31" customFormat="1" x14ac:dyDescent="0.2">
      <c r="A334" s="30">
        <v>5522</v>
      </c>
      <c r="B334" s="31" t="s">
        <v>316</v>
      </c>
      <c r="C334" s="33"/>
      <c r="D334" s="34"/>
      <c r="E334" s="34" t="str">
        <f t="shared" si="51"/>
        <v/>
      </c>
      <c r="F334" s="35" t="str">
        <f t="shared" si="52"/>
        <v/>
      </c>
      <c r="G334" s="34" t="str">
        <f t="shared" si="53"/>
        <v/>
      </c>
      <c r="H334" s="34" t="str">
        <f t="shared" si="54"/>
        <v/>
      </c>
      <c r="I334" s="67" t="str">
        <f t="shared" si="55"/>
        <v/>
      </c>
      <c r="J334" s="34" t="str">
        <f t="shared" si="56"/>
        <v/>
      </c>
      <c r="K334" s="34" t="str">
        <f t="shared" si="57"/>
        <v/>
      </c>
      <c r="L334" s="34" t="str">
        <f t="shared" si="58"/>
        <v/>
      </c>
      <c r="M334" s="38" t="str">
        <f t="shared" si="59"/>
        <v/>
      </c>
      <c r="N334" s="38" t="str">
        <f>'jan-aug'!M334</f>
        <v/>
      </c>
      <c r="O334" s="38" t="str">
        <f t="shared" si="60"/>
        <v/>
      </c>
    </row>
    <row r="335" spans="1:15" s="31" customFormat="1" x14ac:dyDescent="0.2">
      <c r="A335" s="30">
        <v>5524</v>
      </c>
      <c r="B335" s="31" t="s">
        <v>317</v>
      </c>
      <c r="C335" s="33"/>
      <c r="D335" s="34"/>
      <c r="E335" s="34" t="str">
        <f t="shared" si="51"/>
        <v/>
      </c>
      <c r="F335" s="35" t="str">
        <f t="shared" si="52"/>
        <v/>
      </c>
      <c r="G335" s="34" t="str">
        <f t="shared" si="53"/>
        <v/>
      </c>
      <c r="H335" s="34" t="str">
        <f t="shared" si="54"/>
        <v/>
      </c>
      <c r="I335" s="67" t="str">
        <f t="shared" si="55"/>
        <v/>
      </c>
      <c r="J335" s="34" t="str">
        <f t="shared" si="56"/>
        <v/>
      </c>
      <c r="K335" s="34" t="str">
        <f t="shared" si="57"/>
        <v/>
      </c>
      <c r="L335" s="34" t="str">
        <f t="shared" si="58"/>
        <v/>
      </c>
      <c r="M335" s="38" t="str">
        <f t="shared" si="59"/>
        <v/>
      </c>
      <c r="N335" s="38" t="str">
        <f>'jan-aug'!M335</f>
        <v/>
      </c>
      <c r="O335" s="38" t="str">
        <f t="shared" si="60"/>
        <v/>
      </c>
    </row>
    <row r="336" spans="1:15" s="31" customFormat="1" x14ac:dyDescent="0.2">
      <c r="A336" s="30">
        <v>5526</v>
      </c>
      <c r="B336" s="31" t="s">
        <v>318</v>
      </c>
      <c r="C336" s="33"/>
      <c r="D336" s="34"/>
      <c r="E336" s="34" t="str">
        <f t="shared" si="51"/>
        <v/>
      </c>
      <c r="F336" s="35" t="str">
        <f t="shared" si="52"/>
        <v/>
      </c>
      <c r="G336" s="34" t="str">
        <f t="shared" si="53"/>
        <v/>
      </c>
      <c r="H336" s="34" t="str">
        <f t="shared" si="54"/>
        <v/>
      </c>
      <c r="I336" s="67" t="str">
        <f t="shared" si="55"/>
        <v/>
      </c>
      <c r="J336" s="34" t="str">
        <f t="shared" si="56"/>
        <v/>
      </c>
      <c r="K336" s="34" t="str">
        <f t="shared" si="57"/>
        <v/>
      </c>
      <c r="L336" s="34" t="str">
        <f t="shared" si="58"/>
        <v/>
      </c>
      <c r="M336" s="38" t="str">
        <f t="shared" si="59"/>
        <v/>
      </c>
      <c r="N336" s="38" t="str">
        <f>'jan-aug'!M336</f>
        <v/>
      </c>
      <c r="O336" s="38" t="str">
        <f t="shared" si="60"/>
        <v/>
      </c>
    </row>
    <row r="337" spans="1:15" s="31" customFormat="1" x14ac:dyDescent="0.2">
      <c r="A337" s="30">
        <v>5528</v>
      </c>
      <c r="B337" s="31" t="s">
        <v>319</v>
      </c>
      <c r="C337" s="33"/>
      <c r="D337" s="34"/>
      <c r="E337" s="34" t="str">
        <f t="shared" si="51"/>
        <v/>
      </c>
      <c r="F337" s="35" t="str">
        <f t="shared" si="52"/>
        <v/>
      </c>
      <c r="G337" s="34" t="str">
        <f t="shared" si="53"/>
        <v/>
      </c>
      <c r="H337" s="34" t="str">
        <f t="shared" si="54"/>
        <v/>
      </c>
      <c r="I337" s="67" t="str">
        <f t="shared" si="55"/>
        <v/>
      </c>
      <c r="J337" s="34" t="str">
        <f t="shared" si="56"/>
        <v/>
      </c>
      <c r="K337" s="34" t="str">
        <f t="shared" si="57"/>
        <v/>
      </c>
      <c r="L337" s="34" t="str">
        <f t="shared" si="58"/>
        <v/>
      </c>
      <c r="M337" s="38" t="str">
        <f t="shared" si="59"/>
        <v/>
      </c>
      <c r="N337" s="38" t="str">
        <f>'jan-aug'!M337</f>
        <v/>
      </c>
      <c r="O337" s="38" t="str">
        <f t="shared" si="60"/>
        <v/>
      </c>
    </row>
    <row r="338" spans="1:15" s="31" customFormat="1" x14ac:dyDescent="0.2">
      <c r="A338" s="30">
        <v>5530</v>
      </c>
      <c r="B338" s="31" t="s">
        <v>396</v>
      </c>
      <c r="C338" s="33"/>
      <c r="D338" s="34"/>
      <c r="E338" s="34" t="str">
        <f t="shared" si="51"/>
        <v/>
      </c>
      <c r="F338" s="35" t="str">
        <f t="shared" si="52"/>
        <v/>
      </c>
      <c r="G338" s="34" t="str">
        <f t="shared" si="53"/>
        <v/>
      </c>
      <c r="H338" s="34" t="str">
        <f t="shared" si="54"/>
        <v/>
      </c>
      <c r="I338" s="67" t="str">
        <f t="shared" si="55"/>
        <v/>
      </c>
      <c r="J338" s="34" t="str">
        <f t="shared" si="56"/>
        <v/>
      </c>
      <c r="K338" s="34" t="str">
        <f t="shared" si="57"/>
        <v/>
      </c>
      <c r="L338" s="34" t="str">
        <f t="shared" si="58"/>
        <v/>
      </c>
      <c r="M338" s="38" t="str">
        <f t="shared" si="59"/>
        <v/>
      </c>
      <c r="N338" s="38" t="str">
        <f>'jan-aug'!M338</f>
        <v/>
      </c>
      <c r="O338" s="38" t="str">
        <f t="shared" si="60"/>
        <v/>
      </c>
    </row>
    <row r="339" spans="1:15" s="31" customFormat="1" x14ac:dyDescent="0.2">
      <c r="A339" s="30">
        <v>5532</v>
      </c>
      <c r="B339" s="31" t="s">
        <v>320</v>
      </c>
      <c r="C339" s="33"/>
      <c r="D339" s="34"/>
      <c r="E339" s="34" t="str">
        <f t="shared" si="51"/>
        <v/>
      </c>
      <c r="F339" s="35" t="str">
        <f t="shared" si="52"/>
        <v/>
      </c>
      <c r="G339" s="34" t="str">
        <f t="shared" si="53"/>
        <v/>
      </c>
      <c r="H339" s="34" t="str">
        <f t="shared" si="54"/>
        <v/>
      </c>
      <c r="I339" s="67" t="str">
        <f t="shared" si="55"/>
        <v/>
      </c>
      <c r="J339" s="34" t="str">
        <f t="shared" si="56"/>
        <v/>
      </c>
      <c r="K339" s="34" t="str">
        <f t="shared" si="57"/>
        <v/>
      </c>
      <c r="L339" s="34" t="str">
        <f t="shared" si="58"/>
        <v/>
      </c>
      <c r="M339" s="38" t="str">
        <f t="shared" si="59"/>
        <v/>
      </c>
      <c r="N339" s="38" t="str">
        <f>'jan-aug'!M339</f>
        <v/>
      </c>
      <c r="O339" s="38" t="str">
        <f t="shared" si="60"/>
        <v/>
      </c>
    </row>
    <row r="340" spans="1:15" s="31" customFormat="1" x14ac:dyDescent="0.2">
      <c r="A340" s="30">
        <v>5534</v>
      </c>
      <c r="B340" s="31" t="s">
        <v>321</v>
      </c>
      <c r="C340" s="33"/>
      <c r="D340" s="34"/>
      <c r="E340" s="34" t="str">
        <f t="shared" si="51"/>
        <v/>
      </c>
      <c r="F340" s="35" t="str">
        <f t="shared" si="52"/>
        <v/>
      </c>
      <c r="G340" s="34" t="str">
        <f t="shared" si="53"/>
        <v/>
      </c>
      <c r="H340" s="34" t="str">
        <f t="shared" si="54"/>
        <v/>
      </c>
      <c r="I340" s="67" t="str">
        <f t="shared" si="55"/>
        <v/>
      </c>
      <c r="J340" s="34" t="str">
        <f t="shared" si="56"/>
        <v/>
      </c>
      <c r="K340" s="34" t="str">
        <f t="shared" si="57"/>
        <v/>
      </c>
      <c r="L340" s="34" t="str">
        <f t="shared" si="58"/>
        <v/>
      </c>
      <c r="M340" s="38" t="str">
        <f t="shared" si="59"/>
        <v/>
      </c>
      <c r="N340" s="38" t="str">
        <f>'jan-aug'!M340</f>
        <v/>
      </c>
      <c r="O340" s="38" t="str">
        <f t="shared" si="60"/>
        <v/>
      </c>
    </row>
    <row r="341" spans="1:15" s="31" customFormat="1" x14ac:dyDescent="0.2">
      <c r="A341" s="30">
        <v>5536</v>
      </c>
      <c r="B341" s="31" t="s">
        <v>322</v>
      </c>
      <c r="C341" s="33"/>
      <c r="D341" s="34"/>
      <c r="E341" s="34" t="str">
        <f t="shared" si="51"/>
        <v/>
      </c>
      <c r="F341" s="35" t="str">
        <f t="shared" si="52"/>
        <v/>
      </c>
      <c r="G341" s="34" t="str">
        <f t="shared" si="53"/>
        <v/>
      </c>
      <c r="H341" s="34" t="str">
        <f t="shared" si="54"/>
        <v/>
      </c>
      <c r="I341" s="67" t="str">
        <f t="shared" si="55"/>
        <v/>
      </c>
      <c r="J341" s="34" t="str">
        <f t="shared" si="56"/>
        <v/>
      </c>
      <c r="K341" s="34" t="str">
        <f t="shared" si="57"/>
        <v/>
      </c>
      <c r="L341" s="34" t="str">
        <f t="shared" si="58"/>
        <v/>
      </c>
      <c r="M341" s="38" t="str">
        <f t="shared" si="59"/>
        <v/>
      </c>
      <c r="N341" s="38" t="str">
        <f>'jan-aug'!M341</f>
        <v/>
      </c>
      <c r="O341" s="38" t="str">
        <f t="shared" si="60"/>
        <v/>
      </c>
    </row>
    <row r="342" spans="1:15" s="31" customFormat="1" x14ac:dyDescent="0.2">
      <c r="A342" s="30">
        <v>5538</v>
      </c>
      <c r="B342" s="31" t="s">
        <v>397</v>
      </c>
      <c r="C342" s="33"/>
      <c r="D342" s="34"/>
      <c r="E342" s="34" t="str">
        <f t="shared" si="51"/>
        <v/>
      </c>
      <c r="F342" s="35" t="str">
        <f t="shared" si="52"/>
        <v/>
      </c>
      <c r="G342" s="34" t="str">
        <f t="shared" si="53"/>
        <v/>
      </c>
      <c r="H342" s="34" t="str">
        <f t="shared" si="54"/>
        <v/>
      </c>
      <c r="I342" s="67" t="str">
        <f t="shared" si="55"/>
        <v/>
      </c>
      <c r="J342" s="34" t="str">
        <f t="shared" si="56"/>
        <v/>
      </c>
      <c r="K342" s="34" t="str">
        <f t="shared" si="57"/>
        <v/>
      </c>
      <c r="L342" s="34" t="str">
        <f t="shared" si="58"/>
        <v/>
      </c>
      <c r="M342" s="38" t="str">
        <f t="shared" si="59"/>
        <v/>
      </c>
      <c r="N342" s="38" t="str">
        <f>'jan-aug'!M342</f>
        <v/>
      </c>
      <c r="O342" s="38" t="str">
        <f t="shared" si="60"/>
        <v/>
      </c>
    </row>
    <row r="343" spans="1:15" s="31" customFormat="1" x14ac:dyDescent="0.2">
      <c r="A343" s="30">
        <v>5540</v>
      </c>
      <c r="B343" s="31" t="s">
        <v>398</v>
      </c>
      <c r="C343" s="33"/>
      <c r="D343" s="34"/>
      <c r="E343" s="34" t="str">
        <f t="shared" si="51"/>
        <v/>
      </c>
      <c r="F343" s="35" t="str">
        <f t="shared" si="52"/>
        <v/>
      </c>
      <c r="G343" s="34" t="str">
        <f t="shared" si="53"/>
        <v/>
      </c>
      <c r="H343" s="34" t="str">
        <f t="shared" si="54"/>
        <v/>
      </c>
      <c r="I343" s="67" t="str">
        <f t="shared" si="55"/>
        <v/>
      </c>
      <c r="J343" s="34" t="str">
        <f t="shared" si="56"/>
        <v/>
      </c>
      <c r="K343" s="34" t="str">
        <f t="shared" si="57"/>
        <v/>
      </c>
      <c r="L343" s="34" t="str">
        <f t="shared" si="58"/>
        <v/>
      </c>
      <c r="M343" s="38" t="str">
        <f t="shared" si="59"/>
        <v/>
      </c>
      <c r="N343" s="38" t="str">
        <f>'jan-aug'!M343</f>
        <v/>
      </c>
      <c r="O343" s="38" t="str">
        <f t="shared" si="60"/>
        <v/>
      </c>
    </row>
    <row r="344" spans="1:15" s="31" customFormat="1" x14ac:dyDescent="0.2">
      <c r="A344" s="30">
        <v>5542</v>
      </c>
      <c r="B344" s="31" t="s">
        <v>323</v>
      </c>
      <c r="C344" s="33"/>
      <c r="D344" s="34"/>
      <c r="E344" s="34" t="str">
        <f t="shared" si="51"/>
        <v/>
      </c>
      <c r="F344" s="35" t="str">
        <f t="shared" si="52"/>
        <v/>
      </c>
      <c r="G344" s="34" t="str">
        <f t="shared" si="53"/>
        <v/>
      </c>
      <c r="H344" s="34" t="str">
        <f t="shared" si="54"/>
        <v/>
      </c>
      <c r="I344" s="67" t="str">
        <f t="shared" si="55"/>
        <v/>
      </c>
      <c r="J344" s="34" t="str">
        <f t="shared" si="56"/>
        <v/>
      </c>
      <c r="K344" s="34" t="str">
        <f t="shared" si="57"/>
        <v/>
      </c>
      <c r="L344" s="34" t="str">
        <f t="shared" si="58"/>
        <v/>
      </c>
      <c r="M344" s="38" t="str">
        <f t="shared" si="59"/>
        <v/>
      </c>
      <c r="N344" s="38" t="str">
        <f>'jan-aug'!M344</f>
        <v/>
      </c>
      <c r="O344" s="38" t="str">
        <f t="shared" si="60"/>
        <v/>
      </c>
    </row>
    <row r="345" spans="1:15" s="31" customFormat="1" x14ac:dyDescent="0.2">
      <c r="A345" s="30">
        <v>5544</v>
      </c>
      <c r="B345" s="31" t="s">
        <v>324</v>
      </c>
      <c r="C345" s="33"/>
      <c r="D345" s="34"/>
      <c r="E345" s="34" t="str">
        <f t="shared" si="51"/>
        <v/>
      </c>
      <c r="F345" s="35" t="str">
        <f t="shared" si="52"/>
        <v/>
      </c>
      <c r="G345" s="34" t="str">
        <f t="shared" si="53"/>
        <v/>
      </c>
      <c r="H345" s="34" t="str">
        <f t="shared" si="54"/>
        <v/>
      </c>
      <c r="I345" s="67" t="str">
        <f t="shared" si="55"/>
        <v/>
      </c>
      <c r="J345" s="34" t="str">
        <f t="shared" si="56"/>
        <v/>
      </c>
      <c r="K345" s="34" t="str">
        <f t="shared" si="57"/>
        <v/>
      </c>
      <c r="L345" s="34" t="str">
        <f t="shared" si="58"/>
        <v/>
      </c>
      <c r="M345" s="38" t="str">
        <f t="shared" si="59"/>
        <v/>
      </c>
      <c r="N345" s="38" t="str">
        <f>'jan-aug'!M345</f>
        <v/>
      </c>
      <c r="O345" s="38" t="str">
        <f t="shared" si="60"/>
        <v/>
      </c>
    </row>
    <row r="346" spans="1:15" s="31" customFormat="1" x14ac:dyDescent="0.2">
      <c r="A346" s="30">
        <v>5546</v>
      </c>
      <c r="B346" s="31" t="s">
        <v>325</v>
      </c>
      <c r="C346" s="33"/>
      <c r="D346" s="34"/>
      <c r="E346" s="34" t="str">
        <f t="shared" si="51"/>
        <v/>
      </c>
      <c r="F346" s="35" t="str">
        <f t="shared" si="52"/>
        <v/>
      </c>
      <c r="G346" s="34" t="str">
        <f t="shared" si="53"/>
        <v/>
      </c>
      <c r="H346" s="34" t="str">
        <f t="shared" si="54"/>
        <v/>
      </c>
      <c r="I346" s="67" t="str">
        <f t="shared" si="55"/>
        <v/>
      </c>
      <c r="J346" s="34" t="str">
        <f t="shared" si="56"/>
        <v/>
      </c>
      <c r="K346" s="34" t="str">
        <f t="shared" si="57"/>
        <v/>
      </c>
      <c r="L346" s="34" t="str">
        <f t="shared" si="58"/>
        <v/>
      </c>
      <c r="M346" s="38" t="str">
        <f t="shared" si="59"/>
        <v/>
      </c>
      <c r="N346" s="38" t="str">
        <f>'jan-aug'!M346</f>
        <v/>
      </c>
      <c r="O346" s="38" t="str">
        <f t="shared" si="60"/>
        <v/>
      </c>
    </row>
    <row r="347" spans="1:15" s="31" customFormat="1" x14ac:dyDescent="0.2">
      <c r="A347" s="30">
        <v>5601</v>
      </c>
      <c r="B347" s="31" t="s">
        <v>329</v>
      </c>
      <c r="C347" s="33"/>
      <c r="D347" s="34"/>
      <c r="E347" s="34" t="str">
        <f t="shared" si="51"/>
        <v/>
      </c>
      <c r="F347" s="35" t="str">
        <f t="shared" si="52"/>
        <v/>
      </c>
      <c r="G347" s="34" t="str">
        <f t="shared" si="53"/>
        <v/>
      </c>
      <c r="H347" s="34" t="str">
        <f t="shared" si="54"/>
        <v/>
      </c>
      <c r="I347" s="67" t="str">
        <f t="shared" si="55"/>
        <v/>
      </c>
      <c r="J347" s="34" t="str">
        <f t="shared" si="56"/>
        <v/>
      </c>
      <c r="K347" s="34" t="str">
        <f t="shared" si="57"/>
        <v/>
      </c>
      <c r="L347" s="34" t="str">
        <f t="shared" si="58"/>
        <v/>
      </c>
      <c r="M347" s="38" t="str">
        <f t="shared" si="59"/>
        <v/>
      </c>
      <c r="N347" s="38" t="str">
        <f>'jan-aug'!M347</f>
        <v/>
      </c>
      <c r="O347" s="38" t="str">
        <f t="shared" si="60"/>
        <v/>
      </c>
    </row>
    <row r="348" spans="1:15" s="31" customFormat="1" x14ac:dyDescent="0.2">
      <c r="A348" s="30">
        <v>5603</v>
      </c>
      <c r="B348" s="31" t="s">
        <v>328</v>
      </c>
      <c r="C348" s="33"/>
      <c r="D348" s="34"/>
      <c r="E348" s="34" t="str">
        <f t="shared" si="51"/>
        <v/>
      </c>
      <c r="F348" s="35" t="str">
        <f t="shared" si="52"/>
        <v/>
      </c>
      <c r="G348" s="34" t="str">
        <f t="shared" si="53"/>
        <v/>
      </c>
      <c r="H348" s="34" t="str">
        <f t="shared" si="54"/>
        <v/>
      </c>
      <c r="I348" s="67" t="str">
        <f t="shared" si="55"/>
        <v/>
      </c>
      <c r="J348" s="34" t="str">
        <f t="shared" si="56"/>
        <v/>
      </c>
      <c r="K348" s="34" t="str">
        <f t="shared" si="57"/>
        <v/>
      </c>
      <c r="L348" s="34" t="str">
        <f t="shared" si="58"/>
        <v/>
      </c>
      <c r="M348" s="38" t="str">
        <f t="shared" si="59"/>
        <v/>
      </c>
      <c r="N348" s="38" t="str">
        <f>'jan-aug'!M348</f>
        <v/>
      </c>
      <c r="O348" s="38" t="str">
        <f t="shared" si="60"/>
        <v/>
      </c>
    </row>
    <row r="349" spans="1:15" s="31" customFormat="1" x14ac:dyDescent="0.2">
      <c r="A349" s="30">
        <v>5605</v>
      </c>
      <c r="B349" s="31" t="s">
        <v>338</v>
      </c>
      <c r="C349" s="33"/>
      <c r="D349" s="34"/>
      <c r="E349" s="34" t="str">
        <f t="shared" si="51"/>
        <v/>
      </c>
      <c r="F349" s="35" t="str">
        <f t="shared" si="52"/>
        <v/>
      </c>
      <c r="G349" s="34" t="str">
        <f t="shared" si="53"/>
        <v/>
      </c>
      <c r="H349" s="34" t="str">
        <f t="shared" si="54"/>
        <v/>
      </c>
      <c r="I349" s="67" t="str">
        <f t="shared" si="55"/>
        <v/>
      </c>
      <c r="J349" s="34" t="str">
        <f t="shared" si="56"/>
        <v/>
      </c>
      <c r="K349" s="34" t="str">
        <f t="shared" si="57"/>
        <v/>
      </c>
      <c r="L349" s="34" t="str">
        <f t="shared" si="58"/>
        <v/>
      </c>
      <c r="M349" s="38" t="str">
        <f t="shared" si="59"/>
        <v/>
      </c>
      <c r="N349" s="38" t="str">
        <f>'jan-aug'!M349</f>
        <v/>
      </c>
      <c r="O349" s="38" t="str">
        <f t="shared" si="60"/>
        <v/>
      </c>
    </row>
    <row r="350" spans="1:15" s="31" customFormat="1" x14ac:dyDescent="0.2">
      <c r="A350" s="30">
        <v>5607</v>
      </c>
      <c r="B350" s="31" t="s">
        <v>327</v>
      </c>
      <c r="C350" s="33"/>
      <c r="D350" s="34"/>
      <c r="E350" s="34" t="str">
        <f t="shared" si="51"/>
        <v/>
      </c>
      <c r="F350" s="35" t="str">
        <f t="shared" si="52"/>
        <v/>
      </c>
      <c r="G350" s="34" t="str">
        <f t="shared" si="53"/>
        <v/>
      </c>
      <c r="H350" s="34" t="str">
        <f t="shared" si="54"/>
        <v/>
      </c>
      <c r="I350" s="67" t="str">
        <f t="shared" si="55"/>
        <v/>
      </c>
      <c r="J350" s="34" t="str">
        <f t="shared" si="56"/>
        <v/>
      </c>
      <c r="K350" s="34" t="str">
        <f t="shared" si="57"/>
        <v/>
      </c>
      <c r="L350" s="34" t="str">
        <f t="shared" si="58"/>
        <v/>
      </c>
      <c r="M350" s="38" t="str">
        <f t="shared" si="59"/>
        <v/>
      </c>
      <c r="N350" s="38" t="str">
        <f>'jan-aug'!M350</f>
        <v/>
      </c>
      <c r="O350" s="38" t="str">
        <f t="shared" si="60"/>
        <v/>
      </c>
    </row>
    <row r="351" spans="1:15" s="31" customFormat="1" x14ac:dyDescent="0.2">
      <c r="A351" s="30">
        <v>5610</v>
      </c>
      <c r="B351" s="31" t="s">
        <v>426</v>
      </c>
      <c r="C351" s="33"/>
      <c r="D351" s="34"/>
      <c r="E351" s="34" t="str">
        <f t="shared" si="51"/>
        <v/>
      </c>
      <c r="F351" s="35" t="str">
        <f t="shared" si="52"/>
        <v/>
      </c>
      <c r="G351" s="34" t="str">
        <f t="shared" si="53"/>
        <v/>
      </c>
      <c r="H351" s="34" t="str">
        <f t="shared" si="54"/>
        <v/>
      </c>
      <c r="I351" s="67" t="str">
        <f t="shared" si="55"/>
        <v/>
      </c>
      <c r="J351" s="34" t="str">
        <f t="shared" si="56"/>
        <v/>
      </c>
      <c r="K351" s="34" t="str">
        <f t="shared" si="57"/>
        <v/>
      </c>
      <c r="L351" s="34" t="str">
        <f t="shared" si="58"/>
        <v/>
      </c>
      <c r="M351" s="38" t="str">
        <f t="shared" si="59"/>
        <v/>
      </c>
      <c r="N351" s="38" t="str">
        <f>'jan-aug'!M351</f>
        <v/>
      </c>
      <c r="O351" s="38" t="str">
        <f t="shared" si="60"/>
        <v/>
      </c>
    </row>
    <row r="352" spans="1:15" s="31" customFormat="1" x14ac:dyDescent="0.2">
      <c r="A352" s="30">
        <v>5612</v>
      </c>
      <c r="B352" s="31" t="s">
        <v>399</v>
      </c>
      <c r="C352" s="33"/>
      <c r="D352" s="34"/>
      <c r="E352" s="34" t="str">
        <f t="shared" si="51"/>
        <v/>
      </c>
      <c r="F352" s="35" t="str">
        <f t="shared" si="52"/>
        <v/>
      </c>
      <c r="G352" s="34" t="str">
        <f t="shared" si="53"/>
        <v/>
      </c>
      <c r="H352" s="34" t="str">
        <f t="shared" si="54"/>
        <v/>
      </c>
      <c r="I352" s="67" t="str">
        <f t="shared" si="55"/>
        <v/>
      </c>
      <c r="J352" s="34" t="str">
        <f t="shared" si="56"/>
        <v/>
      </c>
      <c r="K352" s="34" t="str">
        <f t="shared" si="57"/>
        <v/>
      </c>
      <c r="L352" s="34" t="str">
        <f t="shared" si="58"/>
        <v/>
      </c>
      <c r="M352" s="38" t="str">
        <f t="shared" si="59"/>
        <v/>
      </c>
      <c r="N352" s="38" t="str">
        <f>'jan-aug'!M352</f>
        <v/>
      </c>
      <c r="O352" s="38" t="str">
        <f t="shared" si="60"/>
        <v/>
      </c>
    </row>
    <row r="353" spans="1:15" s="31" customFormat="1" x14ac:dyDescent="0.2">
      <c r="A353" s="30">
        <v>5614</v>
      </c>
      <c r="B353" s="31" t="s">
        <v>330</v>
      </c>
      <c r="C353" s="33"/>
      <c r="D353" s="34"/>
      <c r="E353" s="34" t="str">
        <f t="shared" si="51"/>
        <v/>
      </c>
      <c r="F353" s="35" t="str">
        <f t="shared" si="52"/>
        <v/>
      </c>
      <c r="G353" s="34" t="str">
        <f t="shared" si="53"/>
        <v/>
      </c>
      <c r="H353" s="34" t="str">
        <f t="shared" si="54"/>
        <v/>
      </c>
      <c r="I353" s="67" t="str">
        <f t="shared" si="55"/>
        <v/>
      </c>
      <c r="J353" s="34" t="str">
        <f t="shared" si="56"/>
        <v/>
      </c>
      <c r="K353" s="34" t="str">
        <f t="shared" si="57"/>
        <v/>
      </c>
      <c r="L353" s="34" t="str">
        <f t="shared" si="58"/>
        <v/>
      </c>
      <c r="M353" s="38" t="str">
        <f t="shared" si="59"/>
        <v/>
      </c>
      <c r="N353" s="38" t="str">
        <f>'jan-aug'!M353</f>
        <v/>
      </c>
      <c r="O353" s="38" t="str">
        <f t="shared" si="60"/>
        <v/>
      </c>
    </row>
    <row r="354" spans="1:15" s="31" customFormat="1" x14ac:dyDescent="0.2">
      <c r="A354" s="30">
        <v>5616</v>
      </c>
      <c r="B354" s="31" t="s">
        <v>331</v>
      </c>
      <c r="C354" s="33"/>
      <c r="D354" s="34"/>
      <c r="E354" s="34" t="str">
        <f t="shared" si="51"/>
        <v/>
      </c>
      <c r="F354" s="35" t="str">
        <f t="shared" si="52"/>
        <v/>
      </c>
      <c r="G354" s="34" t="str">
        <f t="shared" si="53"/>
        <v/>
      </c>
      <c r="H354" s="34" t="str">
        <f t="shared" si="54"/>
        <v/>
      </c>
      <c r="I354" s="67" t="str">
        <f t="shared" si="55"/>
        <v/>
      </c>
      <c r="J354" s="34" t="str">
        <f t="shared" si="56"/>
        <v/>
      </c>
      <c r="K354" s="34" t="str">
        <f t="shared" si="57"/>
        <v/>
      </c>
      <c r="L354" s="34" t="str">
        <f t="shared" si="58"/>
        <v/>
      </c>
      <c r="M354" s="38" t="str">
        <f t="shared" si="59"/>
        <v/>
      </c>
      <c r="N354" s="38" t="str">
        <f>'jan-aug'!M354</f>
        <v/>
      </c>
      <c r="O354" s="38" t="str">
        <f t="shared" si="60"/>
        <v/>
      </c>
    </row>
    <row r="355" spans="1:15" s="31" customFormat="1" x14ac:dyDescent="0.2">
      <c r="A355" s="30">
        <v>5618</v>
      </c>
      <c r="B355" s="31" t="s">
        <v>332</v>
      </c>
      <c r="C355" s="33"/>
      <c r="D355" s="34"/>
      <c r="E355" s="34" t="str">
        <f t="shared" si="51"/>
        <v/>
      </c>
      <c r="F355" s="35" t="str">
        <f t="shared" si="52"/>
        <v/>
      </c>
      <c r="G355" s="34" t="str">
        <f t="shared" si="53"/>
        <v/>
      </c>
      <c r="H355" s="34" t="str">
        <f t="shared" si="54"/>
        <v/>
      </c>
      <c r="I355" s="67" t="str">
        <f t="shared" si="55"/>
        <v/>
      </c>
      <c r="J355" s="34" t="str">
        <f t="shared" si="56"/>
        <v/>
      </c>
      <c r="K355" s="34" t="str">
        <f t="shared" si="57"/>
        <v/>
      </c>
      <c r="L355" s="34" t="str">
        <f t="shared" si="58"/>
        <v/>
      </c>
      <c r="M355" s="38" t="str">
        <f t="shared" si="59"/>
        <v/>
      </c>
      <c r="N355" s="38" t="str">
        <f>'jan-aug'!M355</f>
        <v/>
      </c>
      <c r="O355" s="38" t="str">
        <f t="shared" si="60"/>
        <v/>
      </c>
    </row>
    <row r="356" spans="1:15" s="31" customFormat="1" x14ac:dyDescent="0.2">
      <c r="A356" s="30">
        <v>5620</v>
      </c>
      <c r="B356" s="31" t="s">
        <v>333</v>
      </c>
      <c r="C356" s="33"/>
      <c r="D356" s="34"/>
      <c r="E356" s="34" t="str">
        <f t="shared" si="51"/>
        <v/>
      </c>
      <c r="F356" s="35" t="str">
        <f t="shared" si="52"/>
        <v/>
      </c>
      <c r="G356" s="34" t="str">
        <f t="shared" si="53"/>
        <v/>
      </c>
      <c r="H356" s="34" t="str">
        <f t="shared" si="54"/>
        <v/>
      </c>
      <c r="I356" s="67" t="str">
        <f t="shared" si="55"/>
        <v/>
      </c>
      <c r="J356" s="34" t="str">
        <f t="shared" si="56"/>
        <v/>
      </c>
      <c r="K356" s="34" t="str">
        <f t="shared" si="57"/>
        <v/>
      </c>
      <c r="L356" s="34" t="str">
        <f t="shared" si="58"/>
        <v/>
      </c>
      <c r="M356" s="38" t="str">
        <f t="shared" si="59"/>
        <v/>
      </c>
      <c r="N356" s="38" t="str">
        <f>'jan-aug'!M356</f>
        <v/>
      </c>
      <c r="O356" s="38" t="str">
        <f t="shared" si="60"/>
        <v/>
      </c>
    </row>
    <row r="357" spans="1:15" s="31" customFormat="1" x14ac:dyDescent="0.2">
      <c r="A357" s="30">
        <v>5622</v>
      </c>
      <c r="B357" s="31" t="s">
        <v>425</v>
      </c>
      <c r="C357" s="33"/>
      <c r="D357" s="34"/>
      <c r="E357" s="34" t="str">
        <f t="shared" si="51"/>
        <v/>
      </c>
      <c r="F357" s="35" t="str">
        <f t="shared" si="52"/>
        <v/>
      </c>
      <c r="G357" s="34" t="str">
        <f t="shared" si="53"/>
        <v/>
      </c>
      <c r="H357" s="34" t="str">
        <f t="shared" si="54"/>
        <v/>
      </c>
      <c r="I357" s="67" t="str">
        <f t="shared" si="55"/>
        <v/>
      </c>
      <c r="J357" s="34" t="str">
        <f t="shared" si="56"/>
        <v/>
      </c>
      <c r="K357" s="34" t="str">
        <f t="shared" si="57"/>
        <v/>
      </c>
      <c r="L357" s="34" t="str">
        <f t="shared" si="58"/>
        <v/>
      </c>
      <c r="M357" s="38" t="str">
        <f t="shared" si="59"/>
        <v/>
      </c>
      <c r="N357" s="38" t="str">
        <f>'jan-aug'!M357</f>
        <v/>
      </c>
      <c r="O357" s="38" t="str">
        <f t="shared" si="60"/>
        <v/>
      </c>
    </row>
    <row r="358" spans="1:15" s="31" customFormat="1" x14ac:dyDescent="0.2">
      <c r="A358" s="30">
        <v>5624</v>
      </c>
      <c r="B358" s="31" t="s">
        <v>334</v>
      </c>
      <c r="C358" s="33"/>
      <c r="D358" s="34"/>
      <c r="E358" s="34" t="str">
        <f t="shared" si="51"/>
        <v/>
      </c>
      <c r="F358" s="35" t="str">
        <f t="shared" si="52"/>
        <v/>
      </c>
      <c r="G358" s="34" t="str">
        <f t="shared" si="53"/>
        <v/>
      </c>
      <c r="H358" s="34" t="str">
        <f t="shared" si="54"/>
        <v/>
      </c>
      <c r="I358" s="67" t="str">
        <f t="shared" si="55"/>
        <v/>
      </c>
      <c r="J358" s="34" t="str">
        <f t="shared" si="56"/>
        <v/>
      </c>
      <c r="K358" s="34" t="str">
        <f t="shared" si="57"/>
        <v/>
      </c>
      <c r="L358" s="34" t="str">
        <f t="shared" si="58"/>
        <v/>
      </c>
      <c r="M358" s="38" t="str">
        <f t="shared" si="59"/>
        <v/>
      </c>
      <c r="N358" s="38" t="str">
        <f>'jan-aug'!M358</f>
        <v/>
      </c>
      <c r="O358" s="38" t="str">
        <f t="shared" si="60"/>
        <v/>
      </c>
    </row>
    <row r="359" spans="1:15" s="31" customFormat="1" x14ac:dyDescent="0.2">
      <c r="A359" s="30">
        <v>5626</v>
      </c>
      <c r="B359" s="31" t="s">
        <v>335</v>
      </c>
      <c r="C359" s="33"/>
      <c r="D359" s="34"/>
      <c r="E359" s="34" t="str">
        <f t="shared" si="51"/>
        <v/>
      </c>
      <c r="F359" s="35" t="str">
        <f t="shared" si="52"/>
        <v/>
      </c>
      <c r="G359" s="34" t="str">
        <f t="shared" si="53"/>
        <v/>
      </c>
      <c r="H359" s="34" t="str">
        <f t="shared" si="54"/>
        <v/>
      </c>
      <c r="I359" s="67" t="str">
        <f t="shared" si="55"/>
        <v/>
      </c>
      <c r="J359" s="34" t="str">
        <f t="shared" si="56"/>
        <v/>
      </c>
      <c r="K359" s="34" t="str">
        <f t="shared" si="57"/>
        <v/>
      </c>
      <c r="L359" s="34" t="str">
        <f t="shared" si="58"/>
        <v/>
      </c>
      <c r="M359" s="38" t="str">
        <f t="shared" si="59"/>
        <v/>
      </c>
      <c r="N359" s="38" t="str">
        <f>'jan-aug'!M359</f>
        <v/>
      </c>
      <c r="O359" s="38" t="str">
        <f t="shared" si="60"/>
        <v/>
      </c>
    </row>
    <row r="360" spans="1:15" s="31" customFormat="1" x14ac:dyDescent="0.2">
      <c r="A360" s="30">
        <v>5628</v>
      </c>
      <c r="B360" s="31" t="s">
        <v>374</v>
      </c>
      <c r="C360" s="33"/>
      <c r="D360" s="34"/>
      <c r="E360" s="34" t="str">
        <f t="shared" si="51"/>
        <v/>
      </c>
      <c r="F360" s="35" t="str">
        <f t="shared" si="52"/>
        <v/>
      </c>
      <c r="G360" s="34" t="str">
        <f t="shared" si="53"/>
        <v/>
      </c>
      <c r="H360" s="34" t="str">
        <f t="shared" si="54"/>
        <v/>
      </c>
      <c r="I360" s="67" t="str">
        <f t="shared" si="55"/>
        <v/>
      </c>
      <c r="J360" s="34" t="str">
        <f t="shared" si="56"/>
        <v/>
      </c>
      <c r="K360" s="34" t="str">
        <f t="shared" si="57"/>
        <v/>
      </c>
      <c r="L360" s="34" t="str">
        <f t="shared" si="58"/>
        <v/>
      </c>
      <c r="M360" s="38" t="str">
        <f t="shared" si="59"/>
        <v/>
      </c>
      <c r="N360" s="38" t="str">
        <f>'jan-aug'!M360</f>
        <v/>
      </c>
      <c r="O360" s="38" t="str">
        <f t="shared" si="60"/>
        <v/>
      </c>
    </row>
    <row r="361" spans="1:15" s="31" customFormat="1" x14ac:dyDescent="0.2">
      <c r="A361" s="30">
        <v>5630</v>
      </c>
      <c r="B361" s="31" t="s">
        <v>336</v>
      </c>
      <c r="C361" s="33"/>
      <c r="D361" s="34"/>
      <c r="E361" s="34" t="str">
        <f t="shared" si="51"/>
        <v/>
      </c>
      <c r="F361" s="35" t="str">
        <f t="shared" si="52"/>
        <v/>
      </c>
      <c r="G361" s="34" t="str">
        <f t="shared" si="53"/>
        <v/>
      </c>
      <c r="H361" s="34" t="str">
        <f t="shared" si="54"/>
        <v/>
      </c>
      <c r="I361" s="67" t="str">
        <f t="shared" si="55"/>
        <v/>
      </c>
      <c r="J361" s="34" t="str">
        <f t="shared" si="56"/>
        <v/>
      </c>
      <c r="K361" s="34" t="str">
        <f t="shared" si="57"/>
        <v/>
      </c>
      <c r="L361" s="34" t="str">
        <f t="shared" si="58"/>
        <v/>
      </c>
      <c r="M361" s="38" t="str">
        <f t="shared" si="59"/>
        <v/>
      </c>
      <c r="N361" s="38" t="str">
        <f>'jan-aug'!M361</f>
        <v/>
      </c>
      <c r="O361" s="38" t="str">
        <f t="shared" si="60"/>
        <v/>
      </c>
    </row>
    <row r="362" spans="1:15" s="31" customFormat="1" x14ac:dyDescent="0.2">
      <c r="A362" s="30">
        <v>5632</v>
      </c>
      <c r="B362" s="31" t="s">
        <v>337</v>
      </c>
      <c r="C362" s="33"/>
      <c r="D362" s="34"/>
      <c r="E362" s="34" t="str">
        <f t="shared" si="51"/>
        <v/>
      </c>
      <c r="F362" s="35" t="str">
        <f t="shared" si="52"/>
        <v/>
      </c>
      <c r="G362" s="34" t="str">
        <f t="shared" si="53"/>
        <v/>
      </c>
      <c r="H362" s="34" t="str">
        <f t="shared" si="54"/>
        <v/>
      </c>
      <c r="I362" s="67" t="str">
        <f t="shared" si="55"/>
        <v/>
      </c>
      <c r="J362" s="34" t="str">
        <f t="shared" si="56"/>
        <v/>
      </c>
      <c r="K362" s="34" t="str">
        <f t="shared" si="57"/>
        <v/>
      </c>
      <c r="L362" s="34" t="str">
        <f t="shared" si="58"/>
        <v/>
      </c>
      <c r="M362" s="38" t="str">
        <f t="shared" si="59"/>
        <v/>
      </c>
      <c r="N362" s="38" t="str">
        <f>'jan-aug'!M362</f>
        <v/>
      </c>
      <c r="O362" s="38" t="str">
        <f t="shared" si="60"/>
        <v/>
      </c>
    </row>
    <row r="363" spans="1:15" s="31" customFormat="1" x14ac:dyDescent="0.2">
      <c r="A363" s="30">
        <v>5634</v>
      </c>
      <c r="B363" s="31" t="s">
        <v>326</v>
      </c>
      <c r="C363" s="33"/>
      <c r="D363" s="34"/>
      <c r="E363" s="34" t="str">
        <f t="shared" si="51"/>
        <v/>
      </c>
      <c r="F363" s="35" t="str">
        <f t="shared" si="52"/>
        <v/>
      </c>
      <c r="G363" s="34" t="str">
        <f t="shared" si="53"/>
        <v/>
      </c>
      <c r="H363" s="34" t="str">
        <f t="shared" si="54"/>
        <v/>
      </c>
      <c r="I363" s="67" t="str">
        <f t="shared" si="55"/>
        <v/>
      </c>
      <c r="J363" s="34" t="str">
        <f t="shared" si="56"/>
        <v/>
      </c>
      <c r="K363" s="34" t="str">
        <f t="shared" si="57"/>
        <v/>
      </c>
      <c r="L363" s="34" t="str">
        <f>IF(ISNUMBER(I363),(I363*D363),"")</f>
        <v/>
      </c>
      <c r="M363" s="38" t="str">
        <f>IF(ISNUMBER(K363),(K363*D363),"")</f>
        <v/>
      </c>
      <c r="N363" s="38" t="str">
        <f>'jan-aug'!M363</f>
        <v/>
      </c>
      <c r="O363" s="38" t="str">
        <f>IF(ISNUMBER(M363),(M363-N363),"")</f>
        <v/>
      </c>
    </row>
    <row r="364" spans="1:15" s="31" customFormat="1" x14ac:dyDescent="0.2">
      <c r="A364" s="30">
        <v>5636</v>
      </c>
      <c r="B364" s="31" t="s">
        <v>375</v>
      </c>
      <c r="C364" s="33"/>
      <c r="D364" s="34"/>
      <c r="E364" s="34" t="str">
        <f t="shared" ref="E364" si="61">IF(ISNUMBER(C364),(C364)/D364,"")</f>
        <v/>
      </c>
      <c r="F364" s="35" t="str">
        <f t="shared" ref="F364" si="62">IF(ISNUMBER(C364),E364/E$366,"")</f>
        <v/>
      </c>
      <c r="G364" s="34" t="str">
        <f t="shared" si="53"/>
        <v/>
      </c>
      <c r="H364" s="34" t="str">
        <f t="shared" ref="H364" si="63">IF(ISNUMBER(D364),(IF(E364&gt;=E$366*0.9,0,IF(E364&lt;0.9*E$366,(E$366*0.9-E364)*0.35))),"")</f>
        <v/>
      </c>
      <c r="I364" s="67" t="str">
        <f t="shared" ref="I364" si="64">IF(ISNUMBER(C364),G364+H364,"")</f>
        <v/>
      </c>
      <c r="J364" s="34" t="str">
        <f t="shared" ref="J364" si="65">IF(ISNUMBER(D364),I$368,"")</f>
        <v/>
      </c>
      <c r="K364" s="34" t="str">
        <f t="shared" ref="K364" si="66">IF(ISNUMBER(I364),I364+J364,"")</f>
        <v/>
      </c>
      <c r="L364" s="34" t="str">
        <f>IF(ISNUMBER(I364),(I364*D364),"")</f>
        <v/>
      </c>
      <c r="M364" s="38" t="str">
        <f>IF(ISNUMBER(K364),(K364*D364),"")</f>
        <v/>
      </c>
      <c r="N364" s="38" t="str">
        <f>'jan-aug'!M364</f>
        <v/>
      </c>
      <c r="O364" s="38" t="str">
        <f>IF(ISNUMBER(M364),(M364-N364),"")</f>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1">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33"/>
      <c r="D367" s="33"/>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68" t="e">
        <f>-L366/D366</f>
        <v>#DIV/0!</v>
      </c>
      <c r="J368" s="52" t="s">
        <v>34</v>
      </c>
      <c r="M368" s="53"/>
    </row>
    <row r="369" spans="3:15" x14ac:dyDescent="0.2">
      <c r="C369" s="33"/>
      <c r="D369" s="33"/>
    </row>
    <row r="370" spans="3:15" ht="13.5" thickBot="1" x14ac:dyDescent="0.25">
      <c r="C370" s="33"/>
      <c r="D370" s="33"/>
    </row>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4.1" customHeight="1" thickBot="1" x14ac:dyDescent="0.25">
      <c r="C375" s="91"/>
      <c r="D375" s="92"/>
      <c r="E375" s="92"/>
      <c r="F375" s="92"/>
      <c r="G375" s="92"/>
      <c r="H375" s="92"/>
      <c r="I375" s="92"/>
      <c r="J375" s="92"/>
      <c r="K375" s="92"/>
      <c r="L375" s="92"/>
      <c r="M375" s="92"/>
      <c r="N375" s="92"/>
      <c r="O375" s="93"/>
    </row>
    <row r="376" spans="3:15" x14ac:dyDescent="0.2">
      <c r="C376" s="33"/>
      <c r="D376" s="33"/>
    </row>
    <row r="377" spans="3:15" x14ac:dyDescent="0.2">
      <c r="C377" s="33"/>
      <c r="D377" s="33"/>
    </row>
    <row r="378" spans="3:15" x14ac:dyDescent="0.2">
      <c r="C378" s="33"/>
      <c r="D378" s="33"/>
    </row>
    <row r="379" spans="3:15" x14ac:dyDescent="0.2">
      <c r="C379" s="33"/>
      <c r="D379" s="33"/>
    </row>
    <row r="380" spans="3:15" x14ac:dyDescent="0.2">
      <c r="C380" s="33"/>
      <c r="D380" s="33"/>
    </row>
    <row r="381" spans="3:15" x14ac:dyDescent="0.2">
      <c r="C381" s="33"/>
      <c r="D381" s="33"/>
    </row>
    <row r="382" spans="3:15" x14ac:dyDescent="0.2">
      <c r="C382" s="33"/>
      <c r="D382" s="33"/>
    </row>
    <row r="383" spans="3:15" x14ac:dyDescent="0.2">
      <c r="C383" s="33"/>
      <c r="D383" s="33"/>
    </row>
    <row r="384" spans="3:15" x14ac:dyDescent="0.2">
      <c r="C384" s="33"/>
      <c r="D384" s="33"/>
    </row>
    <row r="385" spans="3:4" x14ac:dyDescent="0.2">
      <c r="C385" s="33"/>
      <c r="D385" s="33"/>
    </row>
    <row r="386" spans="3:4" x14ac:dyDescent="0.2">
      <c r="C386" s="33"/>
      <c r="D386" s="33"/>
    </row>
    <row r="387" spans="3:4" x14ac:dyDescent="0.2">
      <c r="C387" s="33"/>
      <c r="D387" s="33"/>
    </row>
    <row r="388" spans="3:4" x14ac:dyDescent="0.2">
      <c r="C388" s="33"/>
      <c r="D388" s="33"/>
    </row>
    <row r="389" spans="3:4" x14ac:dyDescent="0.2">
      <c r="C389" s="33"/>
      <c r="D389" s="33"/>
    </row>
    <row r="390" spans="3:4" x14ac:dyDescent="0.2">
      <c r="C390" s="33"/>
      <c r="D390" s="33"/>
    </row>
    <row r="391" spans="3:4" x14ac:dyDescent="0.2">
      <c r="C391" s="33"/>
      <c r="D391" s="33"/>
    </row>
    <row r="392" spans="3:4" x14ac:dyDescent="0.2">
      <c r="C392" s="33"/>
      <c r="D392" s="33"/>
    </row>
    <row r="393" spans="3:4" x14ac:dyDescent="0.2">
      <c r="C393" s="33"/>
      <c r="D393" s="33"/>
    </row>
    <row r="394" spans="3:4" x14ac:dyDescent="0.2">
      <c r="C394" s="33"/>
      <c r="D394" s="33"/>
    </row>
    <row r="395" spans="3:4" x14ac:dyDescent="0.2">
      <c r="C395" s="33"/>
      <c r="D395" s="33"/>
    </row>
    <row r="396" spans="3:4" x14ac:dyDescent="0.2">
      <c r="C396" s="33"/>
      <c r="D396" s="33"/>
    </row>
    <row r="397" spans="3:4" x14ac:dyDescent="0.2">
      <c r="C397" s="33"/>
      <c r="D397" s="33"/>
    </row>
    <row r="398" spans="3:4" x14ac:dyDescent="0.2">
      <c r="C398" s="33"/>
      <c r="D398" s="33"/>
    </row>
    <row r="399" spans="3:4" x14ac:dyDescent="0.2">
      <c r="C399" s="33"/>
      <c r="D399" s="33"/>
    </row>
    <row r="400" spans="3:4" x14ac:dyDescent="0.2">
      <c r="C400" s="33"/>
      <c r="D400" s="33"/>
    </row>
    <row r="401" spans="3:4" x14ac:dyDescent="0.2">
      <c r="C401" s="33"/>
      <c r="D401" s="33"/>
    </row>
    <row r="402" spans="3:4" x14ac:dyDescent="0.2">
      <c r="C402" s="33"/>
      <c r="D402" s="33"/>
    </row>
    <row r="403" spans="3:4" x14ac:dyDescent="0.2">
      <c r="C403" s="33"/>
      <c r="D403" s="33"/>
    </row>
    <row r="404" spans="3:4" x14ac:dyDescent="0.2">
      <c r="C404" s="33"/>
      <c r="D404" s="33"/>
    </row>
    <row r="405" spans="3:4" x14ac:dyDescent="0.2">
      <c r="C405" s="33"/>
      <c r="D405" s="33"/>
    </row>
    <row r="406" spans="3:4" x14ac:dyDescent="0.2">
      <c r="C406" s="33"/>
      <c r="D406" s="33"/>
    </row>
    <row r="407" spans="3:4" x14ac:dyDescent="0.2">
      <c r="C407" s="33"/>
      <c r="D407" s="33"/>
    </row>
    <row r="408" spans="3:4" x14ac:dyDescent="0.2">
      <c r="C408" s="33"/>
      <c r="D408" s="33"/>
    </row>
    <row r="409" spans="3:4" x14ac:dyDescent="0.2">
      <c r="C409" s="33"/>
      <c r="D409" s="33"/>
    </row>
    <row r="410" spans="3:4" x14ac:dyDescent="0.2">
      <c r="C410" s="33"/>
      <c r="D410" s="33"/>
    </row>
    <row r="411" spans="3:4" x14ac:dyDescent="0.2">
      <c r="C411" s="33"/>
      <c r="D411" s="33"/>
    </row>
    <row r="412" spans="3:4" x14ac:dyDescent="0.2">
      <c r="C412" s="33"/>
      <c r="D412" s="33"/>
    </row>
    <row r="413" spans="3:4" x14ac:dyDescent="0.2">
      <c r="C413" s="33"/>
      <c r="D413" s="33"/>
    </row>
    <row r="414" spans="3:4" x14ac:dyDescent="0.2">
      <c r="C414" s="33"/>
      <c r="D414" s="33"/>
    </row>
    <row r="415" spans="3:4" x14ac:dyDescent="0.2">
      <c r="C415" s="33"/>
      <c r="D415" s="33"/>
    </row>
    <row r="416" spans="3:4" x14ac:dyDescent="0.2">
      <c r="C416" s="33"/>
      <c r="D416" s="33"/>
    </row>
    <row r="417" spans="3:4" x14ac:dyDescent="0.2">
      <c r="C417" s="33"/>
      <c r="D417" s="33"/>
    </row>
    <row r="418" spans="3:4" x14ac:dyDescent="0.2">
      <c r="C418" s="33"/>
      <c r="D418" s="33"/>
    </row>
    <row r="419" spans="3:4" x14ac:dyDescent="0.2">
      <c r="C419" s="33"/>
      <c r="D419" s="33"/>
    </row>
    <row r="420" spans="3:4" x14ac:dyDescent="0.2">
      <c r="C420" s="33"/>
      <c r="D420" s="33"/>
    </row>
    <row r="421" spans="3:4" x14ac:dyDescent="0.2">
      <c r="C421" s="33"/>
      <c r="D421" s="33"/>
    </row>
    <row r="422" spans="3:4" x14ac:dyDescent="0.2">
      <c r="C422" s="33"/>
      <c r="D422" s="33"/>
    </row>
    <row r="423" spans="3:4" x14ac:dyDescent="0.2">
      <c r="C423" s="33"/>
      <c r="D423" s="33"/>
    </row>
    <row r="424" spans="3:4" x14ac:dyDescent="0.2">
      <c r="C424" s="33"/>
      <c r="D424" s="33"/>
    </row>
    <row r="425" spans="3:4" x14ac:dyDescent="0.2">
      <c r="C425" s="33"/>
      <c r="D425" s="33"/>
    </row>
    <row r="426" spans="3:4" x14ac:dyDescent="0.2">
      <c r="C426" s="33"/>
      <c r="D426" s="33"/>
    </row>
    <row r="427" spans="3:4" x14ac:dyDescent="0.2">
      <c r="C427" s="33"/>
      <c r="D427" s="33"/>
    </row>
    <row r="428" spans="3:4" x14ac:dyDescent="0.2">
      <c r="C428" s="33"/>
      <c r="D428" s="33"/>
    </row>
    <row r="429" spans="3:4" x14ac:dyDescent="0.2">
      <c r="C429" s="33"/>
      <c r="D429" s="33"/>
    </row>
    <row r="430" spans="3:4" x14ac:dyDescent="0.2">
      <c r="C430" s="33"/>
      <c r="D430" s="33"/>
    </row>
    <row r="431" spans="3:4" x14ac:dyDescent="0.2">
      <c r="C431" s="33"/>
      <c r="D431" s="33"/>
    </row>
    <row r="432" spans="3:4" x14ac:dyDescent="0.2">
      <c r="C432" s="33"/>
      <c r="D432" s="33"/>
    </row>
    <row r="433" spans="3:4" x14ac:dyDescent="0.2">
      <c r="C433" s="33"/>
      <c r="D433" s="33"/>
    </row>
    <row r="434" spans="3:4" x14ac:dyDescent="0.2">
      <c r="C434" s="33"/>
      <c r="D434" s="33"/>
    </row>
    <row r="435" spans="3:4" x14ac:dyDescent="0.2">
      <c r="C435" s="33"/>
      <c r="D435" s="33"/>
    </row>
    <row r="436" spans="3:4" x14ac:dyDescent="0.2">
      <c r="C436" s="33"/>
      <c r="D436" s="33"/>
    </row>
    <row r="437" spans="3:4" x14ac:dyDescent="0.2">
      <c r="C437" s="33"/>
      <c r="D437" s="33"/>
    </row>
    <row r="438" spans="3:4" x14ac:dyDescent="0.2">
      <c r="C438" s="33"/>
      <c r="D438" s="33"/>
    </row>
    <row r="439" spans="3:4" x14ac:dyDescent="0.2">
      <c r="C439" s="33"/>
      <c r="D439" s="33"/>
    </row>
    <row r="440" spans="3:4" x14ac:dyDescent="0.2">
      <c r="C440" s="33"/>
      <c r="D440" s="33"/>
    </row>
    <row r="441" spans="3:4" x14ac:dyDescent="0.2">
      <c r="C441" s="33"/>
      <c r="D441" s="33"/>
    </row>
    <row r="442" spans="3:4" x14ac:dyDescent="0.2">
      <c r="C442" s="33"/>
      <c r="D442" s="33"/>
    </row>
    <row r="443" spans="3:4" x14ac:dyDescent="0.2">
      <c r="C443" s="33"/>
      <c r="D443" s="33"/>
    </row>
    <row r="444" spans="3:4" x14ac:dyDescent="0.2">
      <c r="C444" s="33"/>
      <c r="D444" s="33"/>
    </row>
    <row r="445" spans="3:4" x14ac:dyDescent="0.2">
      <c r="C445" s="33"/>
      <c r="D445" s="33"/>
    </row>
    <row r="446" spans="3:4" x14ac:dyDescent="0.2">
      <c r="C446" s="33"/>
      <c r="D446" s="33"/>
    </row>
    <row r="447" spans="3:4" x14ac:dyDescent="0.2">
      <c r="C447" s="33"/>
      <c r="D447" s="33"/>
    </row>
    <row r="448" spans="3:4" x14ac:dyDescent="0.2">
      <c r="C448" s="33"/>
      <c r="D448" s="33"/>
    </row>
    <row r="449" spans="3:4" x14ac:dyDescent="0.2">
      <c r="C449" s="33"/>
      <c r="D449" s="33"/>
    </row>
    <row r="450" spans="3:4" x14ac:dyDescent="0.2">
      <c r="C450" s="33"/>
      <c r="D450" s="33"/>
    </row>
    <row r="451" spans="3:4" x14ac:dyDescent="0.2">
      <c r="C451" s="33"/>
      <c r="D451" s="33"/>
    </row>
    <row r="452" spans="3:4" x14ac:dyDescent="0.2">
      <c r="C452" s="33"/>
      <c r="D452" s="33"/>
    </row>
    <row r="453" spans="3:4" x14ac:dyDescent="0.2">
      <c r="C453" s="33"/>
      <c r="D453" s="33"/>
    </row>
    <row r="454" spans="3:4" x14ac:dyDescent="0.2">
      <c r="C454" s="33"/>
      <c r="D454" s="33"/>
    </row>
    <row r="455" spans="3:4" x14ac:dyDescent="0.2">
      <c r="C455" s="33"/>
      <c r="D455" s="33"/>
    </row>
    <row r="456" spans="3:4" x14ac:dyDescent="0.2">
      <c r="C456" s="33"/>
      <c r="D456" s="33"/>
    </row>
    <row r="457" spans="3:4" x14ac:dyDescent="0.2">
      <c r="C457" s="33"/>
      <c r="D457" s="33"/>
    </row>
    <row r="458" spans="3:4" x14ac:dyDescent="0.2">
      <c r="C458" s="33"/>
      <c r="D458" s="33"/>
    </row>
    <row r="459" spans="3:4" x14ac:dyDescent="0.2">
      <c r="C459" s="33"/>
      <c r="D459" s="33"/>
    </row>
    <row r="460" spans="3:4" x14ac:dyDescent="0.2">
      <c r="C460" s="33"/>
      <c r="D460" s="33"/>
    </row>
    <row r="461" spans="3:4" x14ac:dyDescent="0.2">
      <c r="C461" s="33"/>
      <c r="D461" s="33"/>
    </row>
    <row r="462" spans="3:4" x14ac:dyDescent="0.2">
      <c r="C462" s="33"/>
      <c r="D462" s="33"/>
    </row>
    <row r="463" spans="3:4" x14ac:dyDescent="0.2">
      <c r="C463" s="33"/>
      <c r="D463" s="33"/>
    </row>
    <row r="464" spans="3:4" x14ac:dyDescent="0.2">
      <c r="C464" s="33"/>
      <c r="D464" s="33"/>
    </row>
    <row r="465" spans="3:4" x14ac:dyDescent="0.2">
      <c r="C465" s="33"/>
      <c r="D465" s="33"/>
    </row>
    <row r="466" spans="3:4" x14ac:dyDescent="0.2">
      <c r="C466" s="33"/>
      <c r="D466" s="33"/>
    </row>
    <row r="467" spans="3:4" x14ac:dyDescent="0.2">
      <c r="C467" s="33"/>
      <c r="D467" s="33"/>
    </row>
    <row r="468" spans="3:4" x14ac:dyDescent="0.2">
      <c r="C468" s="33"/>
      <c r="D468" s="33"/>
    </row>
    <row r="469" spans="3:4" x14ac:dyDescent="0.2">
      <c r="C469" s="33"/>
      <c r="D469" s="33"/>
    </row>
    <row r="470" spans="3:4" x14ac:dyDescent="0.2">
      <c r="C470" s="33"/>
      <c r="D470" s="33"/>
    </row>
    <row r="471" spans="3:4" x14ac:dyDescent="0.2">
      <c r="C471" s="33"/>
      <c r="D471" s="33"/>
    </row>
    <row r="472" spans="3:4" x14ac:dyDescent="0.2">
      <c r="C472" s="33"/>
      <c r="D472" s="33"/>
    </row>
    <row r="473" spans="3:4" x14ac:dyDescent="0.2">
      <c r="C473" s="33"/>
      <c r="D473" s="33"/>
    </row>
    <row r="474" spans="3:4" x14ac:dyDescent="0.2">
      <c r="C474" s="33"/>
      <c r="D474" s="33"/>
    </row>
    <row r="475" spans="3:4" x14ac:dyDescent="0.2">
      <c r="C475" s="33"/>
      <c r="D475" s="33"/>
    </row>
    <row r="476" spans="3:4" x14ac:dyDescent="0.2">
      <c r="C476" s="33"/>
      <c r="D476" s="33"/>
    </row>
    <row r="477" spans="3:4" x14ac:dyDescent="0.2">
      <c r="C477" s="33"/>
      <c r="D477" s="33"/>
    </row>
    <row r="478" spans="3:4" x14ac:dyDescent="0.2">
      <c r="C478" s="33"/>
      <c r="D478" s="33"/>
    </row>
    <row r="479" spans="3:4" x14ac:dyDescent="0.2">
      <c r="C479" s="33"/>
      <c r="D479" s="33"/>
    </row>
    <row r="480" spans="3:4" x14ac:dyDescent="0.2">
      <c r="C480" s="33"/>
      <c r="D480" s="33"/>
    </row>
    <row r="481" spans="3:4" x14ac:dyDescent="0.2">
      <c r="C481" s="33"/>
      <c r="D481" s="33"/>
    </row>
    <row r="482" spans="3:4" x14ac:dyDescent="0.2">
      <c r="C482" s="33"/>
      <c r="D482" s="33"/>
    </row>
    <row r="483" spans="3:4" x14ac:dyDescent="0.2">
      <c r="C483" s="33"/>
      <c r="D483" s="33"/>
    </row>
    <row r="484" spans="3:4" x14ac:dyDescent="0.2">
      <c r="C484" s="33"/>
      <c r="D484" s="33"/>
    </row>
    <row r="485" spans="3:4" x14ac:dyDescent="0.2">
      <c r="C485" s="33"/>
      <c r="D485" s="33"/>
    </row>
    <row r="486" spans="3:4" x14ac:dyDescent="0.2">
      <c r="C486" s="33"/>
      <c r="D486" s="33"/>
    </row>
    <row r="487" spans="3:4" x14ac:dyDescent="0.2">
      <c r="C487" s="33"/>
      <c r="D487" s="33"/>
    </row>
    <row r="488" spans="3:4" x14ac:dyDescent="0.2">
      <c r="C488" s="33"/>
      <c r="D488" s="33"/>
    </row>
    <row r="489" spans="3:4" x14ac:dyDescent="0.2">
      <c r="C489" s="33"/>
      <c r="D489" s="33"/>
    </row>
    <row r="490" spans="3:4" x14ac:dyDescent="0.2">
      <c r="C490" s="33"/>
      <c r="D490" s="33"/>
    </row>
    <row r="491" spans="3:4" x14ac:dyDescent="0.2">
      <c r="C491" s="33"/>
      <c r="D491" s="33"/>
    </row>
    <row r="492" spans="3:4" x14ac:dyDescent="0.2">
      <c r="C492" s="33"/>
      <c r="D492" s="33"/>
    </row>
    <row r="493" spans="3:4" x14ac:dyDescent="0.2">
      <c r="C493" s="33"/>
      <c r="D493" s="33"/>
    </row>
    <row r="494" spans="3:4" x14ac:dyDescent="0.2">
      <c r="C494" s="33"/>
      <c r="D494" s="33"/>
    </row>
    <row r="495" spans="3:4" x14ac:dyDescent="0.2">
      <c r="C495" s="33"/>
      <c r="D495" s="33"/>
    </row>
    <row r="496" spans="3:4" x14ac:dyDescent="0.2">
      <c r="C496" s="33"/>
      <c r="D496" s="33"/>
    </row>
    <row r="497" spans="3:4" x14ac:dyDescent="0.2">
      <c r="C497" s="33"/>
      <c r="D497" s="33"/>
    </row>
    <row r="498" spans="3:4" x14ac:dyDescent="0.2">
      <c r="C498" s="33"/>
      <c r="D498" s="33"/>
    </row>
    <row r="499" spans="3:4" x14ac:dyDescent="0.2">
      <c r="C499" s="33"/>
      <c r="D499" s="33"/>
    </row>
    <row r="500" spans="3:4" x14ac:dyDescent="0.2">
      <c r="C500" s="33"/>
      <c r="D500" s="33"/>
    </row>
    <row r="501" spans="3:4" x14ac:dyDescent="0.2">
      <c r="C501" s="33"/>
      <c r="D501" s="33"/>
    </row>
    <row r="502" spans="3:4" x14ac:dyDescent="0.2">
      <c r="C502" s="33"/>
      <c r="D502" s="33"/>
    </row>
    <row r="503" spans="3:4" x14ac:dyDescent="0.2">
      <c r="C503" s="33"/>
      <c r="D503" s="33"/>
    </row>
    <row r="504" spans="3:4" x14ac:dyDescent="0.2">
      <c r="C504" s="33"/>
      <c r="D504" s="33"/>
    </row>
    <row r="505" spans="3:4" x14ac:dyDescent="0.2">
      <c r="C505" s="33"/>
      <c r="D505" s="33"/>
    </row>
    <row r="506" spans="3:4" x14ac:dyDescent="0.2">
      <c r="C506" s="33"/>
      <c r="D506" s="33"/>
    </row>
    <row r="507" spans="3:4" x14ac:dyDescent="0.2">
      <c r="C507" s="33"/>
      <c r="D507" s="33"/>
    </row>
    <row r="508" spans="3:4" x14ac:dyDescent="0.2">
      <c r="C508" s="33"/>
      <c r="D508" s="33"/>
    </row>
    <row r="509" spans="3:4" x14ac:dyDescent="0.2">
      <c r="C509" s="33"/>
      <c r="D509" s="33"/>
    </row>
    <row r="510" spans="3:4" x14ac:dyDescent="0.2">
      <c r="C510" s="33"/>
      <c r="D510" s="33"/>
    </row>
    <row r="511" spans="3:4" x14ac:dyDescent="0.2">
      <c r="C511" s="33"/>
      <c r="D511" s="33"/>
    </row>
    <row r="512" spans="3:4" x14ac:dyDescent="0.2">
      <c r="C512" s="33"/>
      <c r="D512" s="33"/>
    </row>
    <row r="513" spans="3:4" x14ac:dyDescent="0.2">
      <c r="C513" s="33"/>
      <c r="D513" s="33"/>
    </row>
    <row r="514" spans="3:4" x14ac:dyDescent="0.2">
      <c r="C514" s="33"/>
      <c r="D514" s="33"/>
    </row>
    <row r="515" spans="3:4" x14ac:dyDescent="0.2">
      <c r="C515" s="33"/>
      <c r="D515" s="33"/>
    </row>
    <row r="516" spans="3:4" x14ac:dyDescent="0.2">
      <c r="C516" s="33"/>
      <c r="D516" s="33"/>
    </row>
    <row r="517" spans="3:4" x14ac:dyDescent="0.2">
      <c r="C517" s="33"/>
      <c r="D517" s="33"/>
    </row>
    <row r="518" spans="3:4" x14ac:dyDescent="0.2">
      <c r="C518" s="33"/>
      <c r="D518" s="33"/>
    </row>
    <row r="519" spans="3:4" x14ac:dyDescent="0.2">
      <c r="C519" s="33"/>
      <c r="D519" s="33"/>
    </row>
    <row r="520" spans="3:4" x14ac:dyDescent="0.2">
      <c r="C520" s="33"/>
      <c r="D520" s="33"/>
    </row>
    <row r="521" spans="3:4" x14ac:dyDescent="0.2">
      <c r="C521" s="33"/>
      <c r="D521" s="33"/>
    </row>
    <row r="522" spans="3:4" x14ac:dyDescent="0.2">
      <c r="C522" s="33"/>
      <c r="D522" s="33"/>
    </row>
    <row r="523" spans="3:4" x14ac:dyDescent="0.2">
      <c r="C523" s="33"/>
      <c r="D523" s="33"/>
    </row>
    <row r="524" spans="3:4" x14ac:dyDescent="0.2">
      <c r="C524" s="33"/>
      <c r="D524" s="33"/>
    </row>
    <row r="525" spans="3:4" x14ac:dyDescent="0.2">
      <c r="C525" s="33"/>
      <c r="D525" s="33"/>
    </row>
    <row r="526" spans="3:4" x14ac:dyDescent="0.2">
      <c r="C526" s="33"/>
      <c r="D526" s="33"/>
    </row>
    <row r="527" spans="3:4" x14ac:dyDescent="0.2">
      <c r="C527" s="33"/>
      <c r="D527" s="33"/>
    </row>
    <row r="528" spans="3:4" x14ac:dyDescent="0.2">
      <c r="C528" s="33"/>
      <c r="D528" s="33"/>
    </row>
    <row r="529" spans="3:4" x14ac:dyDescent="0.2">
      <c r="C529" s="33"/>
      <c r="D529" s="33"/>
    </row>
    <row r="530" spans="3:4" x14ac:dyDescent="0.2">
      <c r="C530" s="33"/>
      <c r="D530" s="33"/>
    </row>
    <row r="531" spans="3:4" x14ac:dyDescent="0.2">
      <c r="C531" s="33"/>
      <c r="D531" s="33"/>
    </row>
    <row r="532" spans="3:4" x14ac:dyDescent="0.2">
      <c r="C532" s="33"/>
      <c r="D532" s="33"/>
    </row>
    <row r="533" spans="3:4" x14ac:dyDescent="0.2">
      <c r="C533" s="33"/>
      <c r="D533" s="33"/>
    </row>
    <row r="534" spans="3:4" x14ac:dyDescent="0.2">
      <c r="C534" s="33"/>
      <c r="D534" s="33"/>
    </row>
    <row r="535" spans="3:4" x14ac:dyDescent="0.2">
      <c r="C535" s="33"/>
      <c r="D535" s="33"/>
    </row>
    <row r="536" spans="3:4" x14ac:dyDescent="0.2">
      <c r="C536" s="33"/>
      <c r="D536" s="33"/>
    </row>
    <row r="537" spans="3:4" x14ac:dyDescent="0.2">
      <c r="C537" s="33"/>
      <c r="D537" s="33"/>
    </row>
    <row r="538" spans="3:4" x14ac:dyDescent="0.2">
      <c r="C538" s="33"/>
      <c r="D538" s="33"/>
    </row>
    <row r="539" spans="3:4" x14ac:dyDescent="0.2">
      <c r="C539" s="33"/>
      <c r="D539" s="33"/>
    </row>
    <row r="540" spans="3:4" x14ac:dyDescent="0.2">
      <c r="C540" s="33"/>
      <c r="D540" s="33"/>
    </row>
    <row r="541" spans="3:4" x14ac:dyDescent="0.2">
      <c r="C541" s="33"/>
      <c r="D541" s="33"/>
    </row>
    <row r="542" spans="3:4" x14ac:dyDescent="0.2">
      <c r="C542" s="33"/>
      <c r="D542" s="33"/>
    </row>
    <row r="543" spans="3:4" x14ac:dyDescent="0.2">
      <c r="C543" s="33"/>
      <c r="D543" s="33"/>
    </row>
    <row r="544" spans="3:4" x14ac:dyDescent="0.2">
      <c r="C544" s="33"/>
      <c r="D544" s="33"/>
    </row>
    <row r="545" spans="3:4" x14ac:dyDescent="0.2">
      <c r="C545" s="33"/>
      <c r="D545" s="33"/>
    </row>
    <row r="546" spans="3:4" x14ac:dyDescent="0.2">
      <c r="C546" s="33"/>
      <c r="D546" s="33"/>
    </row>
    <row r="547" spans="3:4" x14ac:dyDescent="0.2">
      <c r="C547" s="33"/>
      <c r="D547" s="33"/>
    </row>
    <row r="548" spans="3:4" x14ac:dyDescent="0.2">
      <c r="C548" s="33"/>
      <c r="D548" s="33"/>
    </row>
    <row r="549" spans="3:4" x14ac:dyDescent="0.2">
      <c r="C549" s="33"/>
      <c r="D549" s="33"/>
    </row>
    <row r="550" spans="3:4" x14ac:dyDescent="0.2">
      <c r="C550" s="33"/>
      <c r="D550" s="33"/>
    </row>
    <row r="551" spans="3:4" x14ac:dyDescent="0.2">
      <c r="C551" s="33"/>
      <c r="D551" s="33"/>
    </row>
    <row r="552" spans="3:4" x14ac:dyDescent="0.2">
      <c r="C552" s="33"/>
      <c r="D552" s="33"/>
    </row>
    <row r="553" spans="3:4" x14ac:dyDescent="0.2">
      <c r="C553" s="33"/>
      <c r="D553" s="33"/>
    </row>
    <row r="554" spans="3:4" x14ac:dyDescent="0.2">
      <c r="C554" s="33"/>
      <c r="D554" s="33"/>
    </row>
    <row r="555" spans="3:4" x14ac:dyDescent="0.2">
      <c r="C555" s="33"/>
      <c r="D555" s="33"/>
    </row>
    <row r="556" spans="3:4" x14ac:dyDescent="0.2">
      <c r="C556" s="33"/>
      <c r="D556" s="33"/>
    </row>
    <row r="557" spans="3:4" x14ac:dyDescent="0.2">
      <c r="C557" s="33"/>
      <c r="D557" s="33"/>
    </row>
    <row r="558" spans="3:4" x14ac:dyDescent="0.2">
      <c r="C558" s="33"/>
      <c r="D558" s="33"/>
    </row>
    <row r="559" spans="3:4" x14ac:dyDescent="0.2">
      <c r="C559" s="33"/>
      <c r="D559" s="33"/>
    </row>
    <row r="560" spans="3:4" x14ac:dyDescent="0.2">
      <c r="C560" s="33"/>
      <c r="D560" s="33"/>
    </row>
    <row r="561" spans="3:4" x14ac:dyDescent="0.2">
      <c r="C561" s="33"/>
      <c r="D561" s="33"/>
    </row>
    <row r="562" spans="3:4" x14ac:dyDescent="0.2">
      <c r="C562" s="33"/>
      <c r="D562" s="33"/>
    </row>
    <row r="563" spans="3:4" x14ac:dyDescent="0.2">
      <c r="C563" s="33"/>
      <c r="D563" s="33"/>
    </row>
    <row r="564" spans="3:4" x14ac:dyDescent="0.2">
      <c r="C564" s="33"/>
      <c r="D564" s="33"/>
    </row>
    <row r="565" spans="3:4" x14ac:dyDescent="0.2">
      <c r="C565" s="33"/>
      <c r="D565" s="33"/>
    </row>
    <row r="566" spans="3:4" x14ac:dyDescent="0.2">
      <c r="C566" s="33"/>
      <c r="D566" s="33"/>
    </row>
    <row r="567" spans="3:4" x14ac:dyDescent="0.2">
      <c r="C567" s="33"/>
      <c r="D567" s="33"/>
    </row>
    <row r="568" spans="3:4" x14ac:dyDescent="0.2">
      <c r="C568" s="33"/>
      <c r="D568" s="33"/>
    </row>
    <row r="569" spans="3:4" x14ac:dyDescent="0.2">
      <c r="C569" s="33"/>
      <c r="D569" s="33"/>
    </row>
    <row r="570" spans="3:4" x14ac:dyDescent="0.2">
      <c r="C570" s="33"/>
      <c r="D570" s="33"/>
    </row>
    <row r="571" spans="3:4" x14ac:dyDescent="0.2">
      <c r="C571" s="33"/>
      <c r="D571" s="33"/>
    </row>
    <row r="572" spans="3:4" x14ac:dyDescent="0.2">
      <c r="C572" s="33"/>
      <c r="D572" s="33"/>
    </row>
    <row r="573" spans="3:4" x14ac:dyDescent="0.2">
      <c r="C573" s="33"/>
      <c r="D573" s="33"/>
    </row>
    <row r="574" spans="3:4" x14ac:dyDescent="0.2">
      <c r="C574" s="33"/>
      <c r="D574" s="33"/>
    </row>
    <row r="575" spans="3:4" x14ac:dyDescent="0.2">
      <c r="C575" s="33"/>
      <c r="D575" s="33"/>
    </row>
    <row r="576" spans="3:4" x14ac:dyDescent="0.2">
      <c r="C576" s="33"/>
      <c r="D576" s="33"/>
    </row>
    <row r="577" spans="3:4" x14ac:dyDescent="0.2">
      <c r="C577" s="33"/>
      <c r="D577" s="33"/>
    </row>
    <row r="578" spans="3:4" x14ac:dyDescent="0.2">
      <c r="C578" s="33"/>
      <c r="D578" s="33"/>
    </row>
    <row r="579" spans="3:4" x14ac:dyDescent="0.2">
      <c r="C579" s="33"/>
      <c r="D579" s="33"/>
    </row>
    <row r="580" spans="3:4" x14ac:dyDescent="0.2">
      <c r="C580" s="33"/>
      <c r="D580" s="33"/>
    </row>
    <row r="581" spans="3:4" x14ac:dyDescent="0.2">
      <c r="C581" s="33"/>
      <c r="D581" s="33"/>
    </row>
    <row r="582" spans="3:4" x14ac:dyDescent="0.2">
      <c r="C582" s="33"/>
      <c r="D582" s="33"/>
    </row>
    <row r="583" spans="3:4" x14ac:dyDescent="0.2">
      <c r="C583" s="33"/>
      <c r="D583" s="33"/>
    </row>
    <row r="584" spans="3:4" x14ac:dyDescent="0.2">
      <c r="C584" s="33"/>
      <c r="D584" s="33"/>
    </row>
    <row r="585" spans="3:4" x14ac:dyDescent="0.2">
      <c r="C585" s="33"/>
      <c r="D585" s="33"/>
    </row>
    <row r="586" spans="3:4" x14ac:dyDescent="0.2">
      <c r="C586" s="33"/>
      <c r="D586" s="33"/>
    </row>
    <row r="587" spans="3:4" x14ac:dyDescent="0.2">
      <c r="C587" s="33"/>
      <c r="D587" s="33"/>
    </row>
    <row r="588" spans="3:4" x14ac:dyDescent="0.2">
      <c r="C588" s="33"/>
      <c r="D588" s="33"/>
    </row>
    <row r="589" spans="3:4" x14ac:dyDescent="0.2">
      <c r="C589" s="33"/>
      <c r="D589" s="33"/>
    </row>
    <row r="590" spans="3:4" x14ac:dyDescent="0.2">
      <c r="C590" s="33"/>
      <c r="D590" s="33"/>
    </row>
    <row r="591" spans="3:4" x14ac:dyDescent="0.2">
      <c r="C591" s="33"/>
      <c r="D591" s="33"/>
    </row>
    <row r="592" spans="3:4" x14ac:dyDescent="0.2">
      <c r="C592" s="33"/>
      <c r="D592" s="33"/>
    </row>
    <row r="593" spans="3:4" x14ac:dyDescent="0.2">
      <c r="C593" s="33"/>
      <c r="D593" s="33"/>
    </row>
    <row r="594" spans="3:4" x14ac:dyDescent="0.2">
      <c r="C594" s="33"/>
      <c r="D594" s="33"/>
    </row>
    <row r="595" spans="3:4" x14ac:dyDescent="0.2">
      <c r="C595" s="33"/>
      <c r="D595" s="33"/>
    </row>
    <row r="596" spans="3:4" x14ac:dyDescent="0.2">
      <c r="C596" s="33"/>
      <c r="D596" s="33"/>
    </row>
    <row r="597" spans="3:4" x14ac:dyDescent="0.2">
      <c r="C597" s="33"/>
      <c r="D597" s="33"/>
    </row>
    <row r="598" spans="3:4" x14ac:dyDescent="0.2">
      <c r="C598" s="33"/>
      <c r="D598" s="33"/>
    </row>
    <row r="599" spans="3:4" x14ac:dyDescent="0.2">
      <c r="C599" s="33"/>
      <c r="D599" s="33"/>
    </row>
    <row r="600" spans="3:4" x14ac:dyDescent="0.2">
      <c r="C600" s="33"/>
      <c r="D600" s="33"/>
    </row>
    <row r="601" spans="3:4" x14ac:dyDescent="0.2">
      <c r="C601" s="33"/>
      <c r="D601" s="33"/>
    </row>
    <row r="602" spans="3:4" x14ac:dyDescent="0.2">
      <c r="C602" s="33"/>
      <c r="D602" s="33"/>
    </row>
    <row r="603" spans="3:4" x14ac:dyDescent="0.2">
      <c r="C603" s="33"/>
      <c r="D603" s="33"/>
    </row>
    <row r="604" spans="3:4" x14ac:dyDescent="0.2">
      <c r="C604" s="33"/>
      <c r="D604" s="33"/>
    </row>
    <row r="605" spans="3:4" x14ac:dyDescent="0.2">
      <c r="C605" s="33"/>
      <c r="D605" s="33"/>
    </row>
    <row r="606" spans="3:4" x14ac:dyDescent="0.2">
      <c r="C606" s="33"/>
      <c r="D606" s="33"/>
    </row>
    <row r="607" spans="3:4" x14ac:dyDescent="0.2">
      <c r="C607" s="33"/>
      <c r="D607" s="33"/>
    </row>
    <row r="608" spans="3:4" x14ac:dyDescent="0.2">
      <c r="C608" s="33"/>
      <c r="D608" s="33"/>
    </row>
    <row r="609" spans="3:4" x14ac:dyDescent="0.2">
      <c r="C609" s="33"/>
      <c r="D609" s="33"/>
    </row>
    <row r="610" spans="3:4" x14ac:dyDescent="0.2">
      <c r="C610" s="33"/>
      <c r="D610" s="33"/>
    </row>
    <row r="611" spans="3:4" x14ac:dyDescent="0.2">
      <c r="C611" s="33"/>
      <c r="D611" s="33"/>
    </row>
    <row r="612" spans="3:4" x14ac:dyDescent="0.2">
      <c r="C612" s="33"/>
      <c r="D612" s="33"/>
    </row>
    <row r="613" spans="3:4" x14ac:dyDescent="0.2">
      <c r="C613" s="33"/>
      <c r="D613" s="33"/>
    </row>
    <row r="614" spans="3:4" x14ac:dyDescent="0.2">
      <c r="C614" s="33"/>
      <c r="D614" s="33"/>
    </row>
    <row r="615" spans="3:4" x14ac:dyDescent="0.2">
      <c r="C615" s="33"/>
      <c r="D615" s="33"/>
    </row>
    <row r="616" spans="3:4" x14ac:dyDescent="0.2">
      <c r="C616" s="33"/>
      <c r="D616" s="33"/>
    </row>
    <row r="617" spans="3:4" x14ac:dyDescent="0.2">
      <c r="C617" s="33"/>
      <c r="D617" s="33"/>
    </row>
    <row r="618" spans="3:4" x14ac:dyDescent="0.2">
      <c r="C618" s="33"/>
      <c r="D618" s="33"/>
    </row>
    <row r="619" spans="3:4" x14ac:dyDescent="0.2">
      <c r="C619" s="33"/>
      <c r="D619" s="33"/>
    </row>
    <row r="620" spans="3:4" x14ac:dyDescent="0.2">
      <c r="C620" s="33"/>
      <c r="D620" s="33"/>
    </row>
    <row r="621" spans="3:4" x14ac:dyDescent="0.2">
      <c r="C621" s="33"/>
      <c r="D621" s="33"/>
    </row>
    <row r="622" spans="3:4" x14ac:dyDescent="0.2">
      <c r="C622" s="33"/>
      <c r="D622" s="33"/>
    </row>
    <row r="623" spans="3:4" x14ac:dyDescent="0.2">
      <c r="C623" s="33"/>
      <c r="D623" s="33"/>
    </row>
    <row r="624" spans="3:4" x14ac:dyDescent="0.2">
      <c r="C624" s="33"/>
      <c r="D624" s="33"/>
    </row>
    <row r="625" spans="3:4" x14ac:dyDescent="0.2">
      <c r="C625" s="33"/>
      <c r="D625" s="33"/>
    </row>
    <row r="626" spans="3:4" x14ac:dyDescent="0.2">
      <c r="C626" s="33"/>
      <c r="D626" s="33"/>
    </row>
    <row r="627" spans="3:4" x14ac:dyDescent="0.2">
      <c r="C627" s="33"/>
      <c r="D627" s="33"/>
    </row>
    <row r="628" spans="3:4" x14ac:dyDescent="0.2">
      <c r="C628" s="33"/>
      <c r="D628" s="33"/>
    </row>
    <row r="629" spans="3:4" x14ac:dyDescent="0.2">
      <c r="C629" s="33"/>
      <c r="D629" s="33"/>
    </row>
    <row r="630" spans="3:4" x14ac:dyDescent="0.2">
      <c r="C630" s="33"/>
      <c r="D630" s="33"/>
    </row>
    <row r="631" spans="3:4" x14ac:dyDescent="0.2">
      <c r="C631" s="33"/>
      <c r="D631" s="33"/>
    </row>
    <row r="632" spans="3:4" x14ac:dyDescent="0.2">
      <c r="C632" s="33"/>
      <c r="D632" s="33"/>
    </row>
    <row r="633" spans="3:4" x14ac:dyDescent="0.2">
      <c r="C633" s="33"/>
      <c r="D633" s="33"/>
    </row>
    <row r="634" spans="3:4" x14ac:dyDescent="0.2">
      <c r="C634" s="33"/>
      <c r="D634" s="33"/>
    </row>
    <row r="635" spans="3:4" x14ac:dyDescent="0.2">
      <c r="C635" s="33"/>
      <c r="D635" s="33"/>
    </row>
    <row r="636" spans="3:4" x14ac:dyDescent="0.2">
      <c r="C636" s="33"/>
      <c r="D636" s="33"/>
    </row>
    <row r="637" spans="3:4" x14ac:dyDescent="0.2">
      <c r="C637" s="33"/>
      <c r="D637" s="33"/>
    </row>
    <row r="638" spans="3:4" x14ac:dyDescent="0.2">
      <c r="C638" s="33"/>
      <c r="D638" s="33"/>
    </row>
    <row r="639" spans="3:4" x14ac:dyDescent="0.2">
      <c r="C639" s="33"/>
      <c r="D639" s="33"/>
    </row>
    <row r="640" spans="3:4" x14ac:dyDescent="0.2">
      <c r="C640" s="33"/>
      <c r="D640" s="33"/>
    </row>
    <row r="641" spans="3:4" x14ac:dyDescent="0.2">
      <c r="C641" s="33"/>
      <c r="D641" s="33"/>
    </row>
    <row r="642" spans="3:4" x14ac:dyDescent="0.2">
      <c r="C642" s="33"/>
      <c r="D642" s="33"/>
    </row>
    <row r="643" spans="3:4" x14ac:dyDescent="0.2">
      <c r="C643" s="33"/>
      <c r="D643" s="33"/>
    </row>
    <row r="644" spans="3:4" x14ac:dyDescent="0.2">
      <c r="C644" s="33"/>
      <c r="D644" s="33"/>
    </row>
    <row r="645" spans="3:4" x14ac:dyDescent="0.2">
      <c r="C645" s="33"/>
      <c r="D645" s="33"/>
    </row>
    <row r="646" spans="3:4" x14ac:dyDescent="0.2">
      <c r="C646" s="33"/>
      <c r="D646" s="33"/>
    </row>
    <row r="647" spans="3:4" x14ac:dyDescent="0.2">
      <c r="C647" s="33"/>
      <c r="D647" s="33"/>
    </row>
    <row r="648" spans="3:4" x14ac:dyDescent="0.2">
      <c r="C648" s="33"/>
      <c r="D648" s="33"/>
    </row>
    <row r="649" spans="3:4" x14ac:dyDescent="0.2">
      <c r="C649" s="33"/>
      <c r="D649" s="33"/>
    </row>
    <row r="650" spans="3:4" x14ac:dyDescent="0.2">
      <c r="C650" s="33"/>
      <c r="D650" s="33"/>
    </row>
    <row r="651" spans="3:4" x14ac:dyDescent="0.2">
      <c r="C651" s="33"/>
      <c r="D651" s="33"/>
    </row>
    <row r="652" spans="3:4" x14ac:dyDescent="0.2">
      <c r="C652" s="33"/>
      <c r="D652" s="33"/>
    </row>
    <row r="653" spans="3:4" x14ac:dyDescent="0.2">
      <c r="C653" s="33"/>
      <c r="D653" s="33"/>
    </row>
    <row r="654" spans="3:4" x14ac:dyDescent="0.2">
      <c r="C654" s="33"/>
      <c r="D654" s="33"/>
    </row>
    <row r="655" spans="3:4" x14ac:dyDescent="0.2">
      <c r="C655" s="33"/>
      <c r="D655" s="33"/>
    </row>
    <row r="656" spans="3:4" x14ac:dyDescent="0.2">
      <c r="C656" s="33"/>
      <c r="D656" s="33"/>
    </row>
    <row r="657" spans="3:4" x14ac:dyDescent="0.2">
      <c r="C657" s="33"/>
      <c r="D657" s="33"/>
    </row>
    <row r="658" spans="3:4" x14ac:dyDescent="0.2">
      <c r="C658" s="33"/>
      <c r="D658" s="33"/>
    </row>
    <row r="659" spans="3:4" x14ac:dyDescent="0.2">
      <c r="C659" s="33"/>
      <c r="D659" s="33"/>
    </row>
    <row r="660" spans="3:4" x14ac:dyDescent="0.2">
      <c r="C660" s="33"/>
      <c r="D660" s="33"/>
    </row>
    <row r="661" spans="3:4" x14ac:dyDescent="0.2">
      <c r="C661" s="33"/>
      <c r="D661" s="33"/>
    </row>
    <row r="662" spans="3:4" x14ac:dyDescent="0.2">
      <c r="C662" s="33"/>
      <c r="D662" s="33"/>
    </row>
    <row r="663" spans="3:4" x14ac:dyDescent="0.2">
      <c r="C663" s="33"/>
      <c r="D663" s="33"/>
    </row>
    <row r="664" spans="3:4" x14ac:dyDescent="0.2">
      <c r="C664" s="33"/>
      <c r="D664" s="33"/>
    </row>
    <row r="665" spans="3:4" x14ac:dyDescent="0.2">
      <c r="C665" s="33"/>
      <c r="D665" s="33"/>
    </row>
    <row r="666" spans="3:4" x14ac:dyDescent="0.2">
      <c r="C666" s="33"/>
      <c r="D666" s="33"/>
    </row>
    <row r="667" spans="3:4" x14ac:dyDescent="0.2">
      <c r="C667" s="33"/>
      <c r="D667" s="33"/>
    </row>
    <row r="668" spans="3:4" x14ac:dyDescent="0.2">
      <c r="C668" s="33"/>
      <c r="D668" s="33"/>
    </row>
    <row r="669" spans="3:4" x14ac:dyDescent="0.2">
      <c r="C669" s="33"/>
      <c r="D669" s="33"/>
    </row>
    <row r="670" spans="3:4" x14ac:dyDescent="0.2">
      <c r="C670" s="33"/>
      <c r="D670" s="33"/>
    </row>
    <row r="671" spans="3:4" x14ac:dyDescent="0.2">
      <c r="C671" s="33"/>
      <c r="D671" s="33"/>
    </row>
    <row r="672" spans="3:4" x14ac:dyDescent="0.2">
      <c r="C672" s="33"/>
      <c r="D672" s="33"/>
    </row>
    <row r="673" spans="3:4" x14ac:dyDescent="0.2">
      <c r="C673" s="33"/>
      <c r="D673" s="33"/>
    </row>
    <row r="674" spans="3:4" x14ac:dyDescent="0.2">
      <c r="C674" s="33"/>
      <c r="D674" s="33"/>
    </row>
    <row r="675" spans="3:4" x14ac:dyDescent="0.2">
      <c r="C675" s="33"/>
      <c r="D675" s="33"/>
    </row>
    <row r="676" spans="3:4" x14ac:dyDescent="0.2">
      <c r="C676" s="33"/>
      <c r="D676" s="33"/>
    </row>
    <row r="677" spans="3:4" x14ac:dyDescent="0.2">
      <c r="C677" s="33"/>
      <c r="D677" s="33"/>
    </row>
    <row r="678" spans="3:4" x14ac:dyDescent="0.2">
      <c r="C678" s="33"/>
    </row>
    <row r="679" spans="3:4" x14ac:dyDescent="0.2">
      <c r="C679" s="33"/>
    </row>
    <row r="680" spans="3:4" x14ac:dyDescent="0.2">
      <c r="C680" s="33"/>
    </row>
    <row r="681" spans="3:4" x14ac:dyDescent="0.2">
      <c r="C681" s="33"/>
    </row>
    <row r="682" spans="3:4" x14ac:dyDescent="0.2">
      <c r="C682" s="33"/>
    </row>
    <row r="683" spans="3:4" x14ac:dyDescent="0.2">
      <c r="C683" s="33"/>
    </row>
    <row r="684" spans="3:4" x14ac:dyDescent="0.2">
      <c r="C684" s="33"/>
    </row>
    <row r="685" spans="3:4" x14ac:dyDescent="0.2">
      <c r="C685" s="33"/>
    </row>
    <row r="686" spans="3:4" x14ac:dyDescent="0.2">
      <c r="C686" s="33"/>
    </row>
    <row r="687" spans="3:4" x14ac:dyDescent="0.2">
      <c r="C687" s="33"/>
    </row>
    <row r="688" spans="3:4" x14ac:dyDescent="0.2">
      <c r="C688" s="33"/>
    </row>
    <row r="689" spans="3:3" x14ac:dyDescent="0.2">
      <c r="C689" s="33"/>
    </row>
    <row r="690" spans="3:3" x14ac:dyDescent="0.2">
      <c r="C690" s="33"/>
    </row>
    <row r="691" spans="3:3" x14ac:dyDescent="0.2">
      <c r="C691" s="33"/>
    </row>
    <row r="692" spans="3:3" x14ac:dyDescent="0.2">
      <c r="C692" s="33"/>
    </row>
    <row r="693" spans="3:3" x14ac:dyDescent="0.2">
      <c r="C693" s="33"/>
    </row>
    <row r="694" spans="3:3" x14ac:dyDescent="0.2">
      <c r="C694" s="33"/>
    </row>
    <row r="695" spans="3:3" x14ac:dyDescent="0.2">
      <c r="C695" s="33"/>
    </row>
    <row r="696" spans="3:3" x14ac:dyDescent="0.2">
      <c r="C696" s="33"/>
    </row>
    <row r="697" spans="3:3" x14ac:dyDescent="0.2">
      <c r="C697" s="33"/>
    </row>
    <row r="698" spans="3:3" x14ac:dyDescent="0.2">
      <c r="C698" s="33"/>
    </row>
    <row r="699" spans="3:3" x14ac:dyDescent="0.2">
      <c r="C699" s="33"/>
    </row>
    <row r="700" spans="3:3" x14ac:dyDescent="0.2">
      <c r="C700" s="33"/>
    </row>
    <row r="701" spans="3:3" x14ac:dyDescent="0.2">
      <c r="C701" s="33"/>
    </row>
    <row r="702" spans="3:3" x14ac:dyDescent="0.2">
      <c r="C702" s="33"/>
    </row>
    <row r="703" spans="3:3" x14ac:dyDescent="0.2">
      <c r="C703" s="33"/>
    </row>
    <row r="704" spans="3:3" x14ac:dyDescent="0.2">
      <c r="C704" s="33"/>
    </row>
    <row r="705" spans="3:3" x14ac:dyDescent="0.2">
      <c r="C705" s="33"/>
    </row>
    <row r="706" spans="3:3" x14ac:dyDescent="0.2">
      <c r="C706" s="33"/>
    </row>
    <row r="707" spans="3:3" x14ac:dyDescent="0.2">
      <c r="C707" s="33"/>
    </row>
    <row r="708" spans="3:3" x14ac:dyDescent="0.2">
      <c r="C708" s="33"/>
    </row>
    <row r="709" spans="3:3" x14ac:dyDescent="0.2">
      <c r="C709" s="33"/>
    </row>
    <row r="710" spans="3:3" x14ac:dyDescent="0.2">
      <c r="C710" s="33"/>
    </row>
    <row r="711" spans="3:3" x14ac:dyDescent="0.2">
      <c r="C711" s="33"/>
    </row>
    <row r="712" spans="3:3" x14ac:dyDescent="0.2">
      <c r="C712" s="33"/>
    </row>
    <row r="713" spans="3:3" x14ac:dyDescent="0.2">
      <c r="C713" s="33"/>
    </row>
    <row r="714" spans="3:3" x14ac:dyDescent="0.2">
      <c r="C714" s="33"/>
    </row>
    <row r="715" spans="3:3" x14ac:dyDescent="0.2">
      <c r="C715" s="33"/>
    </row>
    <row r="716" spans="3:3" x14ac:dyDescent="0.2">
      <c r="C716" s="33"/>
    </row>
    <row r="717" spans="3:3" x14ac:dyDescent="0.2">
      <c r="C717" s="33"/>
    </row>
    <row r="718" spans="3:3" x14ac:dyDescent="0.2">
      <c r="C718" s="33"/>
    </row>
    <row r="719" spans="3:3" x14ac:dyDescent="0.2">
      <c r="C719" s="33"/>
    </row>
    <row r="720" spans="3:3" x14ac:dyDescent="0.2">
      <c r="C720" s="33"/>
    </row>
    <row r="721" spans="3:3" x14ac:dyDescent="0.2">
      <c r="C721" s="33"/>
    </row>
    <row r="722" spans="3:3" x14ac:dyDescent="0.2">
      <c r="C722" s="33"/>
    </row>
    <row r="723" spans="3:3" x14ac:dyDescent="0.2">
      <c r="C723" s="33"/>
    </row>
    <row r="724" spans="3:3" x14ac:dyDescent="0.2">
      <c r="C724" s="33"/>
    </row>
    <row r="725" spans="3:3" x14ac:dyDescent="0.2">
      <c r="C725" s="33"/>
    </row>
    <row r="726" spans="3:3" x14ac:dyDescent="0.2">
      <c r="C726" s="33"/>
    </row>
    <row r="727" spans="3:3" x14ac:dyDescent="0.2">
      <c r="C727" s="33"/>
    </row>
    <row r="728" spans="3:3" x14ac:dyDescent="0.2">
      <c r="C728" s="33"/>
    </row>
    <row r="729" spans="3:3" x14ac:dyDescent="0.2">
      <c r="C729" s="33"/>
    </row>
    <row r="730" spans="3:3" x14ac:dyDescent="0.2">
      <c r="C730" s="33"/>
    </row>
    <row r="731" spans="3:3" x14ac:dyDescent="0.2">
      <c r="C731" s="33"/>
    </row>
    <row r="732" spans="3:3" x14ac:dyDescent="0.2">
      <c r="C732" s="33"/>
    </row>
    <row r="733" spans="3:3" x14ac:dyDescent="0.2">
      <c r="C733" s="33"/>
    </row>
    <row r="734" spans="3:3" x14ac:dyDescent="0.2">
      <c r="C734" s="33"/>
    </row>
    <row r="735" spans="3:3" x14ac:dyDescent="0.2">
      <c r="C735" s="33"/>
    </row>
    <row r="736" spans="3:3" x14ac:dyDescent="0.2">
      <c r="C736" s="33"/>
    </row>
    <row r="737" spans="3:3" x14ac:dyDescent="0.2">
      <c r="C737" s="33"/>
    </row>
    <row r="738" spans="3:3" x14ac:dyDescent="0.2">
      <c r="C738" s="33"/>
    </row>
    <row r="739" spans="3:3" x14ac:dyDescent="0.2">
      <c r="C739" s="33"/>
    </row>
    <row r="740" spans="3:3" x14ac:dyDescent="0.2">
      <c r="C740" s="33"/>
    </row>
    <row r="741" spans="3:3" x14ac:dyDescent="0.2">
      <c r="C741" s="33"/>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5" fitToHeight="1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5"/>
  <sheetViews>
    <sheetView zoomScaleNormal="100" workbookViewId="0">
      <pane xSplit="2" ySplit="7" topLeftCell="C330"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5703125" style="2" customWidth="1"/>
    <col min="2" max="2" width="14" style="2" bestFit="1" customWidth="1"/>
    <col min="3" max="3" width="14.85546875" style="2" bestFit="1"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2" width="13" style="2" bestFit="1" customWidth="1"/>
    <col min="13" max="15" width="12.85546875" style="2" bestFit="1" customWidth="1"/>
    <col min="16" max="202" width="11.42578125" style="2" customWidth="1"/>
    <col min="203" max="16384" width="8.85546875" style="2"/>
  </cols>
  <sheetData>
    <row r="1" spans="1:16" ht="22.5" customHeight="1" x14ac:dyDescent="0.2">
      <c r="A1" s="94" t="s">
        <v>413</v>
      </c>
      <c r="B1" s="94"/>
      <c r="C1" s="94"/>
      <c r="D1" s="94"/>
      <c r="E1" s="94"/>
      <c r="F1" s="94"/>
      <c r="G1" s="94"/>
      <c r="H1" s="94"/>
      <c r="I1" s="94"/>
      <c r="J1" s="94"/>
      <c r="K1" s="94"/>
      <c r="L1" s="94"/>
      <c r="M1" s="95"/>
      <c r="N1" s="3"/>
      <c r="O1" s="3"/>
    </row>
    <row r="2" spans="1:16" x14ac:dyDescent="0.2">
      <c r="A2" s="96" t="s">
        <v>0</v>
      </c>
      <c r="B2" s="96" t="s">
        <v>1</v>
      </c>
      <c r="C2" s="5" t="s">
        <v>2</v>
      </c>
      <c r="D2" s="6" t="s">
        <v>3</v>
      </c>
      <c r="E2" s="99" t="s">
        <v>414</v>
      </c>
      <c r="F2" s="100"/>
      <c r="G2" s="99" t="s">
        <v>4</v>
      </c>
      <c r="H2" s="101"/>
      <c r="I2" s="101"/>
      <c r="J2" s="101"/>
      <c r="K2" s="100"/>
      <c r="L2" s="99" t="s">
        <v>5</v>
      </c>
      <c r="M2" s="100"/>
      <c r="N2" s="79" t="s">
        <v>6</v>
      </c>
      <c r="O2" s="79" t="s">
        <v>7</v>
      </c>
    </row>
    <row r="3" spans="1:16" x14ac:dyDescent="0.2">
      <c r="A3" s="97"/>
      <c r="B3" s="97"/>
      <c r="C3" s="7" t="s">
        <v>44</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42</v>
      </c>
      <c r="O4" s="80" t="s">
        <v>440</v>
      </c>
      <c r="P4" s="75"/>
    </row>
    <row r="5" spans="1:16" s="31" customFormat="1" x14ac:dyDescent="0.2">
      <c r="A5" s="98"/>
      <c r="B5" s="98"/>
      <c r="C5" s="1"/>
      <c r="D5" s="19"/>
      <c r="E5" s="19"/>
      <c r="F5" s="20" t="s">
        <v>24</v>
      </c>
      <c r="G5" s="21" t="s">
        <v>25</v>
      </c>
      <c r="H5" s="22" t="s">
        <v>26</v>
      </c>
      <c r="I5" s="19"/>
      <c r="J5" s="23" t="s">
        <v>27</v>
      </c>
      <c r="K5" s="19"/>
      <c r="L5" s="20" t="s">
        <v>28</v>
      </c>
      <c r="M5" s="20" t="s">
        <v>45</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t="str">
        <f>'jan-juli'!M8</f>
        <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t="str">
        <f>'jan-juli'!M9</f>
        <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t="str">
        <f>'jan-juli'!M10</f>
        <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t="str">
        <f>'jan-juli'!M11</f>
        <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t="str">
        <f>'jan-juli'!M12</f>
        <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t="str">
        <f>'jan-juli'!M13</f>
        <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t="str">
        <f>'jan-juli'!M14</f>
        <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t="str">
        <f>'jan-juli'!M15</f>
        <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t="str">
        <f>'jan-juli'!M16</f>
        <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t="str">
        <f>'jan-juli'!M17</f>
        <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t="str">
        <f>'jan-juli'!M18</f>
        <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t="str">
        <f>'jan-juli'!M19</f>
        <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t="str">
        <f>'jan-juli'!M20</f>
        <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t="str">
        <f>'jan-juli'!M21</f>
        <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t="str">
        <f>'jan-juli'!M22</f>
        <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t="str">
        <f>'jan-juli'!M23</f>
        <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t="str">
        <f>'jan-juli'!M24</f>
        <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t="str">
        <f>'jan-juli'!M25</f>
        <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t="str">
        <f>'jan-juli'!M26</f>
        <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t="str">
        <f>'jan-juli'!M27</f>
        <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t="str">
        <f>'jan-juli'!M28</f>
        <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t="str">
        <f>'jan-juli'!M29</f>
        <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t="str">
        <f>'jan-juli'!M30</f>
        <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t="str">
        <f>'jan-juli'!M31</f>
        <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t="str">
        <f>'jan-juli'!M32</f>
        <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t="str">
        <f>'jan-juli'!M33</f>
        <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t="str">
        <f>'jan-juli'!M34</f>
        <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t="str">
        <f>'jan-juli'!M35</f>
        <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t="str">
        <f>'jan-juli'!M36</f>
        <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t="str">
        <f>'jan-juli'!M37</f>
        <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t="str">
        <f>'jan-juli'!M38</f>
        <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t="str">
        <f>'jan-juli'!M39</f>
        <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t="str">
        <f>'jan-juli'!M40</f>
        <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t="str">
        <f>'jan-juli'!M41</f>
        <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t="str">
        <f>'jan-juli'!M42</f>
        <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t="str">
        <f>'jan-juli'!M43</f>
        <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t="str">
        <f>'jan-juli'!M44</f>
        <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t="str">
        <f>'jan-juli'!M45</f>
        <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t="str">
        <f>'jan-juli'!M46</f>
        <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t="str">
        <f>'jan-juli'!M47</f>
        <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t="str">
        <f>'jan-juli'!M48</f>
        <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t="str">
        <f>'jan-juli'!M49</f>
        <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t="str">
        <f>'jan-juli'!M50</f>
        <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t="str">
        <f>'jan-juli'!M51</f>
        <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t="str">
        <f>'jan-juli'!M52</f>
        <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t="str">
        <f>'jan-juli'!M53</f>
        <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t="str">
        <f>'jan-juli'!M54</f>
        <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t="str">
        <f>'jan-juli'!M55</f>
        <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t="str">
        <f>'jan-juli'!M56</f>
        <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t="str">
        <f>'jan-juli'!M57</f>
        <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t="str">
        <f>'jan-juli'!M58</f>
        <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t="str">
        <f>'jan-juli'!M59</f>
        <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t="str">
        <f>'jan-juli'!M60</f>
        <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t="str">
        <f>'jan-juli'!M61</f>
        <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t="str">
        <f>'jan-juli'!M62</f>
        <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t="str">
        <f>'jan-juli'!M63</f>
        <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t="str">
        <f>'jan-juli'!M64</f>
        <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t="str">
        <f>'jan-juli'!M65</f>
        <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t="str">
        <f>'jan-juli'!M66</f>
        <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t="str">
        <f>'jan-juli'!M67</f>
        <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t="str">
        <f>'jan-juli'!M68</f>
        <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t="str">
        <f>'jan-juli'!M69</f>
        <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t="str">
        <f>'jan-juli'!M70</f>
        <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t="str">
        <f>'jan-juli'!M71</f>
        <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t="str">
        <f>'jan-juli'!M72</f>
        <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t="str">
        <f>'jan-juli'!M73</f>
        <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t="str">
        <f>'jan-juli'!M74</f>
        <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t="str">
        <f>'jan-juli'!M75</f>
        <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t="str">
        <f>'jan-juli'!M76</f>
        <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t="str">
        <f>'jan-juli'!M77</f>
        <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t="str">
        <f>'jan-juli'!M78</f>
        <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t="str">
        <f>'jan-juli'!M79</f>
        <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t="str">
        <f>'jan-juli'!M80</f>
        <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t="str">
        <f>'jan-juli'!M81</f>
        <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t="str">
        <f>'jan-juli'!M82</f>
        <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t="str">
        <f>'jan-juli'!M83</f>
        <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t="str">
        <f>'jan-juli'!M84</f>
        <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t="str">
        <f>'jan-juli'!M85</f>
        <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t="str">
        <f>'jan-juli'!M86</f>
        <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t="str">
        <f>'jan-juli'!M87</f>
        <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t="str">
        <f>'jan-juli'!M88</f>
        <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t="str">
        <f>'jan-juli'!M89</f>
        <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t="str">
        <f>'jan-juli'!M90</f>
        <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t="str">
        <f>'jan-juli'!M91</f>
        <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t="str">
        <f>'jan-juli'!M92</f>
        <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t="str">
        <f>'jan-juli'!M93</f>
        <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t="str">
        <f>'jan-juli'!M94</f>
        <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t="str">
        <f>'jan-juli'!M95</f>
        <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t="str">
        <f>'jan-juli'!M96</f>
        <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t="str">
        <f>'jan-juli'!M97</f>
        <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t="str">
        <f>'jan-juli'!M98</f>
        <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t="str">
        <f>'jan-juli'!M99</f>
        <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t="str">
        <f>'jan-juli'!M100</f>
        <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t="str">
        <f>'jan-juli'!M101</f>
        <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t="str">
        <f>'jan-juli'!M102</f>
        <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t="str">
        <f>'jan-juli'!M103</f>
        <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t="str">
        <f>'jan-juli'!M104</f>
        <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t="str">
        <f>'jan-juli'!M105</f>
        <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t="str">
        <f>'jan-juli'!M106</f>
        <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t="str">
        <f>'jan-juli'!M107</f>
        <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t="str">
        <f>'jan-juli'!M108</f>
        <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t="str">
        <f>'jan-juli'!M109</f>
        <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t="str">
        <f>'jan-juli'!M110</f>
        <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t="str">
        <f>'jan-juli'!M111</f>
        <v/>
      </c>
      <c r="O111" s="38" t="str">
        <f t="shared" si="21"/>
        <v/>
      </c>
    </row>
    <row r="112" spans="1:15" s="31" customFormat="1" x14ac:dyDescent="0.2">
      <c r="A112" s="30">
        <v>3201</v>
      </c>
      <c r="B112" s="31" t="s">
        <v>68</v>
      </c>
      <c r="C112" s="33"/>
      <c r="D112" s="34"/>
      <c r="E112" s="34" t="str">
        <f t="shared" si="12"/>
        <v/>
      </c>
      <c r="F112" s="35" t="str">
        <f t="shared" si="13"/>
        <v/>
      </c>
      <c r="G112" s="34" t="str">
        <f t="shared" si="14"/>
        <v/>
      </c>
      <c r="H112" s="34" t="str">
        <f t="shared" si="15"/>
        <v/>
      </c>
      <c r="I112" s="67" t="str">
        <f t="shared" si="16"/>
        <v/>
      </c>
      <c r="J112" s="34" t="str">
        <f t="shared" si="17"/>
        <v/>
      </c>
      <c r="K112" s="34" t="str">
        <f t="shared" si="18"/>
        <v/>
      </c>
      <c r="L112" s="34" t="str">
        <f t="shared" si="19"/>
        <v/>
      </c>
      <c r="M112" s="38" t="str">
        <f t="shared" si="20"/>
        <v/>
      </c>
      <c r="N112" s="38" t="str">
        <f>'jan-juli'!M112</f>
        <v/>
      </c>
      <c r="O112" s="38" t="str">
        <f t="shared" si="21"/>
        <v/>
      </c>
    </row>
    <row r="113" spans="1:15" s="31" customFormat="1" x14ac:dyDescent="0.2">
      <c r="A113" s="30">
        <v>3203</v>
      </c>
      <c r="B113" s="31" t="s">
        <v>69</v>
      </c>
      <c r="C113" s="33"/>
      <c r="D113" s="34"/>
      <c r="E113" s="34" t="str">
        <f t="shared" si="12"/>
        <v/>
      </c>
      <c r="F113" s="35" t="str">
        <f t="shared" si="13"/>
        <v/>
      </c>
      <c r="G113" s="34" t="str">
        <f t="shared" si="14"/>
        <v/>
      </c>
      <c r="H113" s="34" t="str">
        <f t="shared" si="15"/>
        <v/>
      </c>
      <c r="I113" s="67" t="str">
        <f t="shared" si="16"/>
        <v/>
      </c>
      <c r="J113" s="34" t="str">
        <f t="shared" si="17"/>
        <v/>
      </c>
      <c r="K113" s="34" t="str">
        <f t="shared" si="18"/>
        <v/>
      </c>
      <c r="L113" s="34" t="str">
        <f t="shared" si="19"/>
        <v/>
      </c>
      <c r="M113" s="38" t="str">
        <f t="shared" si="20"/>
        <v/>
      </c>
      <c r="N113" s="38" t="str">
        <f>'jan-juli'!M113</f>
        <v/>
      </c>
      <c r="O113" s="38" t="str">
        <f t="shared" si="21"/>
        <v/>
      </c>
    </row>
    <row r="114" spans="1:15" s="31" customFormat="1" x14ac:dyDescent="0.2">
      <c r="A114" s="30">
        <v>3205</v>
      </c>
      <c r="B114" s="31" t="s">
        <v>384</v>
      </c>
      <c r="C114" s="33"/>
      <c r="D114" s="34"/>
      <c r="E114" s="34" t="str">
        <f t="shared" si="12"/>
        <v/>
      </c>
      <c r="F114" s="35" t="str">
        <f t="shared" si="13"/>
        <v/>
      </c>
      <c r="G114" s="34" t="str">
        <f t="shared" si="14"/>
        <v/>
      </c>
      <c r="H114" s="34" t="str">
        <f t="shared" si="15"/>
        <v/>
      </c>
      <c r="I114" s="67" t="str">
        <f t="shared" si="16"/>
        <v/>
      </c>
      <c r="J114" s="34" t="str">
        <f t="shared" si="17"/>
        <v/>
      </c>
      <c r="K114" s="34" t="str">
        <f t="shared" si="18"/>
        <v/>
      </c>
      <c r="L114" s="34" t="str">
        <f t="shared" si="19"/>
        <v/>
      </c>
      <c r="M114" s="38" t="str">
        <f t="shared" si="20"/>
        <v/>
      </c>
      <c r="N114" s="38" t="str">
        <f>'jan-juli'!M114</f>
        <v/>
      </c>
      <c r="O114" s="38" t="str">
        <f t="shared" si="21"/>
        <v/>
      </c>
    </row>
    <row r="115" spans="1:15" s="31" customFormat="1" x14ac:dyDescent="0.2">
      <c r="A115" s="30">
        <v>3207</v>
      </c>
      <c r="B115" s="31" t="s">
        <v>383</v>
      </c>
      <c r="C115" s="33"/>
      <c r="D115" s="34"/>
      <c r="E115" s="34" t="str">
        <f t="shared" si="12"/>
        <v/>
      </c>
      <c r="F115" s="35" t="str">
        <f t="shared" si="13"/>
        <v/>
      </c>
      <c r="G115" s="34" t="str">
        <f t="shared" si="14"/>
        <v/>
      </c>
      <c r="H115" s="34" t="str">
        <f t="shared" si="15"/>
        <v/>
      </c>
      <c r="I115" s="67" t="str">
        <f t="shared" si="16"/>
        <v/>
      </c>
      <c r="J115" s="34" t="str">
        <f t="shared" si="17"/>
        <v/>
      </c>
      <c r="K115" s="34" t="str">
        <f t="shared" si="18"/>
        <v/>
      </c>
      <c r="L115" s="34" t="str">
        <f t="shared" si="19"/>
        <v/>
      </c>
      <c r="M115" s="38" t="str">
        <f t="shared" si="20"/>
        <v/>
      </c>
      <c r="N115" s="38" t="str">
        <f>'jan-juli'!M115</f>
        <v/>
      </c>
      <c r="O115" s="38" t="str">
        <f t="shared" si="21"/>
        <v/>
      </c>
    </row>
    <row r="116" spans="1:15" s="31" customFormat="1" x14ac:dyDescent="0.2">
      <c r="A116" s="30">
        <v>3209</v>
      </c>
      <c r="B116" s="31" t="s">
        <v>76</v>
      </c>
      <c r="C116" s="33"/>
      <c r="D116" s="34"/>
      <c r="E116" s="34" t="str">
        <f t="shared" si="12"/>
        <v/>
      </c>
      <c r="F116" s="35" t="str">
        <f t="shared" si="13"/>
        <v/>
      </c>
      <c r="G116" s="34" t="str">
        <f t="shared" si="14"/>
        <v/>
      </c>
      <c r="H116" s="34" t="str">
        <f t="shared" si="15"/>
        <v/>
      </c>
      <c r="I116" s="67" t="str">
        <f t="shared" si="16"/>
        <v/>
      </c>
      <c r="J116" s="34" t="str">
        <f t="shared" si="17"/>
        <v/>
      </c>
      <c r="K116" s="34" t="str">
        <f t="shared" si="18"/>
        <v/>
      </c>
      <c r="L116" s="34" t="str">
        <f t="shared" si="19"/>
        <v/>
      </c>
      <c r="M116" s="38" t="str">
        <f t="shared" si="20"/>
        <v/>
      </c>
      <c r="N116" s="38" t="str">
        <f>'jan-juli'!M116</f>
        <v/>
      </c>
      <c r="O116" s="38" t="str">
        <f t="shared" si="21"/>
        <v/>
      </c>
    </row>
    <row r="117" spans="1:15" s="31" customFormat="1" x14ac:dyDescent="0.2">
      <c r="A117" s="30">
        <v>3212</v>
      </c>
      <c r="B117" s="31" t="s">
        <v>67</v>
      </c>
      <c r="C117" s="33"/>
      <c r="D117" s="34"/>
      <c r="E117" s="34" t="str">
        <f t="shared" si="12"/>
        <v/>
      </c>
      <c r="F117" s="35" t="str">
        <f t="shared" si="13"/>
        <v/>
      </c>
      <c r="G117" s="34" t="str">
        <f t="shared" si="14"/>
        <v/>
      </c>
      <c r="H117" s="34" t="str">
        <f t="shared" si="15"/>
        <v/>
      </c>
      <c r="I117" s="67" t="str">
        <f t="shared" si="16"/>
        <v/>
      </c>
      <c r="J117" s="34" t="str">
        <f t="shared" si="17"/>
        <v/>
      </c>
      <c r="K117" s="34" t="str">
        <f t="shared" si="18"/>
        <v/>
      </c>
      <c r="L117" s="34" t="str">
        <f t="shared" si="19"/>
        <v/>
      </c>
      <c r="M117" s="38" t="str">
        <f t="shared" si="20"/>
        <v/>
      </c>
      <c r="N117" s="38" t="str">
        <f>'jan-juli'!M117</f>
        <v/>
      </c>
      <c r="O117" s="38" t="str">
        <f t="shared" si="21"/>
        <v/>
      </c>
    </row>
    <row r="118" spans="1:15" s="31" customFormat="1" x14ac:dyDescent="0.2">
      <c r="A118" s="30">
        <v>3214</v>
      </c>
      <c r="B118" s="31" t="s">
        <v>66</v>
      </c>
      <c r="C118" s="33"/>
      <c r="D118" s="34"/>
      <c r="E118" s="34" t="str">
        <f t="shared" si="12"/>
        <v/>
      </c>
      <c r="F118" s="35" t="str">
        <f t="shared" si="13"/>
        <v/>
      </c>
      <c r="G118" s="34" t="str">
        <f t="shared" si="14"/>
        <v/>
      </c>
      <c r="H118" s="34" t="str">
        <f t="shared" si="15"/>
        <v/>
      </c>
      <c r="I118" s="67" t="str">
        <f t="shared" si="16"/>
        <v/>
      </c>
      <c r="J118" s="34" t="str">
        <f t="shared" si="17"/>
        <v/>
      </c>
      <c r="K118" s="34" t="str">
        <f t="shared" si="18"/>
        <v/>
      </c>
      <c r="L118" s="34" t="str">
        <f t="shared" si="19"/>
        <v/>
      </c>
      <c r="M118" s="38" t="str">
        <f t="shared" si="20"/>
        <v/>
      </c>
      <c r="N118" s="38" t="str">
        <f>'jan-juli'!M118</f>
        <v/>
      </c>
      <c r="O118" s="38" t="str">
        <f t="shared" si="21"/>
        <v/>
      </c>
    </row>
    <row r="119" spans="1:15" s="31" customFormat="1" x14ac:dyDescent="0.2">
      <c r="A119" s="30">
        <v>3216</v>
      </c>
      <c r="B119" s="31" t="s">
        <v>64</v>
      </c>
      <c r="C119" s="33"/>
      <c r="D119" s="34"/>
      <c r="E119" s="34" t="str">
        <f t="shared" si="12"/>
        <v/>
      </c>
      <c r="F119" s="35" t="str">
        <f t="shared" si="13"/>
        <v/>
      </c>
      <c r="G119" s="34" t="str">
        <f t="shared" si="14"/>
        <v/>
      </c>
      <c r="H119" s="34" t="str">
        <f t="shared" si="15"/>
        <v/>
      </c>
      <c r="I119" s="67" t="str">
        <f t="shared" si="16"/>
        <v/>
      </c>
      <c r="J119" s="34" t="str">
        <f t="shared" si="17"/>
        <v/>
      </c>
      <c r="K119" s="34" t="str">
        <f t="shared" si="18"/>
        <v/>
      </c>
      <c r="L119" s="34" t="str">
        <f t="shared" si="19"/>
        <v/>
      </c>
      <c r="M119" s="38" t="str">
        <f t="shared" si="20"/>
        <v/>
      </c>
      <c r="N119" s="38" t="str">
        <f>'jan-juli'!M119</f>
        <v/>
      </c>
      <c r="O119" s="38" t="str">
        <f t="shared" si="21"/>
        <v/>
      </c>
    </row>
    <row r="120" spans="1:15" s="31" customFormat="1" x14ac:dyDescent="0.2">
      <c r="A120" s="30">
        <v>3218</v>
      </c>
      <c r="B120" s="31" t="s">
        <v>65</v>
      </c>
      <c r="C120" s="33"/>
      <c r="D120" s="34"/>
      <c r="E120" s="34" t="str">
        <f t="shared" si="12"/>
        <v/>
      </c>
      <c r="F120" s="35" t="str">
        <f t="shared" si="13"/>
        <v/>
      </c>
      <c r="G120" s="34" t="str">
        <f t="shared" si="14"/>
        <v/>
      </c>
      <c r="H120" s="34" t="str">
        <f t="shared" si="15"/>
        <v/>
      </c>
      <c r="I120" s="67" t="str">
        <f t="shared" si="16"/>
        <v/>
      </c>
      <c r="J120" s="34" t="str">
        <f t="shared" si="17"/>
        <v/>
      </c>
      <c r="K120" s="34" t="str">
        <f t="shared" si="18"/>
        <v/>
      </c>
      <c r="L120" s="34" t="str">
        <f t="shared" si="19"/>
        <v/>
      </c>
      <c r="M120" s="38" t="str">
        <f t="shared" si="20"/>
        <v/>
      </c>
      <c r="N120" s="38" t="str">
        <f>'jan-juli'!M120</f>
        <v/>
      </c>
      <c r="O120" s="38" t="str">
        <f t="shared" si="21"/>
        <v/>
      </c>
    </row>
    <row r="121" spans="1:15" s="31" customFormat="1" x14ac:dyDescent="0.2">
      <c r="A121" s="30">
        <v>3220</v>
      </c>
      <c r="B121" s="31" t="s">
        <v>72</v>
      </c>
      <c r="C121" s="33"/>
      <c r="D121" s="34"/>
      <c r="E121" s="34" t="str">
        <f t="shared" si="12"/>
        <v/>
      </c>
      <c r="F121" s="35" t="str">
        <f t="shared" si="13"/>
        <v/>
      </c>
      <c r="G121" s="34" t="str">
        <f t="shared" si="14"/>
        <v/>
      </c>
      <c r="H121" s="34" t="str">
        <f t="shared" si="15"/>
        <v/>
      </c>
      <c r="I121" s="67" t="str">
        <f t="shared" si="16"/>
        <v/>
      </c>
      <c r="J121" s="34" t="str">
        <f t="shared" si="17"/>
        <v/>
      </c>
      <c r="K121" s="34" t="str">
        <f t="shared" si="18"/>
        <v/>
      </c>
      <c r="L121" s="34" t="str">
        <f t="shared" si="19"/>
        <v/>
      </c>
      <c r="M121" s="38" t="str">
        <f t="shared" si="20"/>
        <v/>
      </c>
      <c r="N121" s="38" t="str">
        <f>'jan-juli'!M121</f>
        <v/>
      </c>
      <c r="O121" s="38" t="str">
        <f t="shared" si="21"/>
        <v/>
      </c>
    </row>
    <row r="122" spans="1:15" s="31" customFormat="1" x14ac:dyDescent="0.2">
      <c r="A122" s="30">
        <v>3222</v>
      </c>
      <c r="B122" s="31" t="s">
        <v>73</v>
      </c>
      <c r="C122" s="33"/>
      <c r="D122" s="34"/>
      <c r="E122" s="34" t="str">
        <f t="shared" si="12"/>
        <v/>
      </c>
      <c r="F122" s="35" t="str">
        <f t="shared" si="13"/>
        <v/>
      </c>
      <c r="G122" s="34" t="str">
        <f t="shared" si="14"/>
        <v/>
      </c>
      <c r="H122" s="34" t="str">
        <f t="shared" si="15"/>
        <v/>
      </c>
      <c r="I122" s="67" t="str">
        <f t="shared" si="16"/>
        <v/>
      </c>
      <c r="J122" s="34" t="str">
        <f t="shared" si="17"/>
        <v/>
      </c>
      <c r="K122" s="34" t="str">
        <f t="shared" si="18"/>
        <v/>
      </c>
      <c r="L122" s="34" t="str">
        <f t="shared" si="19"/>
        <v/>
      </c>
      <c r="M122" s="38" t="str">
        <f t="shared" si="20"/>
        <v/>
      </c>
      <c r="N122" s="38" t="str">
        <f>'jan-juli'!M122</f>
        <v/>
      </c>
      <c r="O122" s="38" t="str">
        <f t="shared" si="21"/>
        <v/>
      </c>
    </row>
    <row r="123" spans="1:15" s="31" customFormat="1" x14ac:dyDescent="0.2">
      <c r="A123" s="30">
        <v>3224</v>
      </c>
      <c r="B123" s="31" t="s">
        <v>71</v>
      </c>
      <c r="C123" s="33"/>
      <c r="D123" s="34"/>
      <c r="E123" s="34" t="str">
        <f t="shared" si="12"/>
        <v/>
      </c>
      <c r="F123" s="35" t="str">
        <f t="shared" si="13"/>
        <v/>
      </c>
      <c r="G123" s="34" t="str">
        <f t="shared" si="14"/>
        <v/>
      </c>
      <c r="H123" s="34" t="str">
        <f t="shared" si="15"/>
        <v/>
      </c>
      <c r="I123" s="67" t="str">
        <f t="shared" si="16"/>
        <v/>
      </c>
      <c r="J123" s="34" t="str">
        <f t="shared" si="17"/>
        <v/>
      </c>
      <c r="K123" s="34" t="str">
        <f t="shared" si="18"/>
        <v/>
      </c>
      <c r="L123" s="34" t="str">
        <f t="shared" si="19"/>
        <v/>
      </c>
      <c r="M123" s="38" t="str">
        <f t="shared" si="20"/>
        <v/>
      </c>
      <c r="N123" s="38" t="str">
        <f>'jan-juli'!M123</f>
        <v/>
      </c>
      <c r="O123" s="38" t="str">
        <f t="shared" si="21"/>
        <v/>
      </c>
    </row>
    <row r="124" spans="1:15" s="31" customFormat="1" x14ac:dyDescent="0.2">
      <c r="A124" s="30">
        <v>3226</v>
      </c>
      <c r="B124" s="31" t="s">
        <v>70</v>
      </c>
      <c r="C124" s="33"/>
      <c r="D124" s="34"/>
      <c r="E124" s="34" t="str">
        <f t="shared" si="12"/>
        <v/>
      </c>
      <c r="F124" s="35" t="str">
        <f t="shared" si="13"/>
        <v/>
      </c>
      <c r="G124" s="34" t="str">
        <f t="shared" si="14"/>
        <v/>
      </c>
      <c r="H124" s="34" t="str">
        <f t="shared" si="15"/>
        <v/>
      </c>
      <c r="I124" s="67" t="str">
        <f t="shared" si="16"/>
        <v/>
      </c>
      <c r="J124" s="34" t="str">
        <f t="shared" si="17"/>
        <v/>
      </c>
      <c r="K124" s="34" t="str">
        <f t="shared" si="18"/>
        <v/>
      </c>
      <c r="L124" s="34" t="str">
        <f t="shared" si="19"/>
        <v/>
      </c>
      <c r="M124" s="38" t="str">
        <f t="shared" si="20"/>
        <v/>
      </c>
      <c r="N124" s="38" t="str">
        <f>'jan-juli'!M124</f>
        <v/>
      </c>
      <c r="O124" s="38" t="str">
        <f t="shared" si="21"/>
        <v/>
      </c>
    </row>
    <row r="125" spans="1:15" s="31" customFormat="1" x14ac:dyDescent="0.2">
      <c r="A125" s="30">
        <v>3228</v>
      </c>
      <c r="B125" s="31" t="s">
        <v>77</v>
      </c>
      <c r="C125" s="33"/>
      <c r="D125" s="34"/>
      <c r="E125" s="34" t="str">
        <f t="shared" si="12"/>
        <v/>
      </c>
      <c r="F125" s="35" t="str">
        <f t="shared" si="13"/>
        <v/>
      </c>
      <c r="G125" s="34" t="str">
        <f t="shared" si="14"/>
        <v/>
      </c>
      <c r="H125" s="34" t="str">
        <f t="shared" si="15"/>
        <v/>
      </c>
      <c r="I125" s="67" t="str">
        <f t="shared" si="16"/>
        <v/>
      </c>
      <c r="J125" s="34" t="str">
        <f t="shared" si="17"/>
        <v/>
      </c>
      <c r="K125" s="34" t="str">
        <f t="shared" si="18"/>
        <v/>
      </c>
      <c r="L125" s="34" t="str">
        <f t="shared" si="19"/>
        <v/>
      </c>
      <c r="M125" s="38" t="str">
        <f t="shared" si="20"/>
        <v/>
      </c>
      <c r="N125" s="38" t="str">
        <f>'jan-juli'!M125</f>
        <v/>
      </c>
      <c r="O125" s="38" t="str">
        <f t="shared" si="21"/>
        <v/>
      </c>
    </row>
    <row r="126" spans="1:15" s="31" customFormat="1" x14ac:dyDescent="0.2">
      <c r="A126" s="30">
        <v>3230</v>
      </c>
      <c r="B126" s="31" t="s">
        <v>75</v>
      </c>
      <c r="C126" s="33"/>
      <c r="D126" s="34"/>
      <c r="E126" s="34" t="str">
        <f t="shared" si="12"/>
        <v/>
      </c>
      <c r="F126" s="35" t="str">
        <f t="shared" si="13"/>
        <v/>
      </c>
      <c r="G126" s="34" t="str">
        <f t="shared" si="14"/>
        <v/>
      </c>
      <c r="H126" s="34" t="str">
        <f t="shared" si="15"/>
        <v/>
      </c>
      <c r="I126" s="67" t="str">
        <f t="shared" si="16"/>
        <v/>
      </c>
      <c r="J126" s="34" t="str">
        <f t="shared" si="17"/>
        <v/>
      </c>
      <c r="K126" s="34" t="str">
        <f t="shared" si="18"/>
        <v/>
      </c>
      <c r="L126" s="34" t="str">
        <f t="shared" si="19"/>
        <v/>
      </c>
      <c r="M126" s="38" t="str">
        <f t="shared" si="20"/>
        <v/>
      </c>
      <c r="N126" s="38" t="str">
        <f>'jan-juli'!M126</f>
        <v/>
      </c>
      <c r="O126" s="38" t="str">
        <f t="shared" si="21"/>
        <v/>
      </c>
    </row>
    <row r="127" spans="1:15" s="31" customFormat="1" x14ac:dyDescent="0.2">
      <c r="A127" s="30">
        <v>3232</v>
      </c>
      <c r="B127" s="31" t="s">
        <v>74</v>
      </c>
      <c r="C127" s="33"/>
      <c r="D127" s="34"/>
      <c r="E127" s="34" t="str">
        <f t="shared" si="12"/>
        <v/>
      </c>
      <c r="F127" s="35" t="str">
        <f t="shared" si="13"/>
        <v/>
      </c>
      <c r="G127" s="34" t="str">
        <f t="shared" si="14"/>
        <v/>
      </c>
      <c r="H127" s="34" t="str">
        <f t="shared" si="15"/>
        <v/>
      </c>
      <c r="I127" s="67" t="str">
        <f t="shared" si="16"/>
        <v/>
      </c>
      <c r="J127" s="34" t="str">
        <f t="shared" si="17"/>
        <v/>
      </c>
      <c r="K127" s="34" t="str">
        <f t="shared" si="18"/>
        <v/>
      </c>
      <c r="L127" s="34" t="str">
        <f t="shared" si="19"/>
        <v/>
      </c>
      <c r="M127" s="38" t="str">
        <f t="shared" si="20"/>
        <v/>
      </c>
      <c r="N127" s="38" t="str">
        <f>'jan-juli'!M127</f>
        <v/>
      </c>
      <c r="O127" s="38" t="str">
        <f t="shared" si="21"/>
        <v/>
      </c>
    </row>
    <row r="128" spans="1:15" s="31" customFormat="1" x14ac:dyDescent="0.2">
      <c r="A128" s="30">
        <v>3234</v>
      </c>
      <c r="B128" s="31" t="s">
        <v>119</v>
      </c>
      <c r="C128" s="33"/>
      <c r="D128" s="34"/>
      <c r="E128" s="34" t="str">
        <f t="shared" si="12"/>
        <v/>
      </c>
      <c r="F128" s="35" t="str">
        <f t="shared" si="13"/>
        <v/>
      </c>
      <c r="G128" s="34" t="str">
        <f t="shared" si="14"/>
        <v/>
      </c>
      <c r="H128" s="34" t="str">
        <f t="shared" si="15"/>
        <v/>
      </c>
      <c r="I128" s="67" t="str">
        <f t="shared" si="16"/>
        <v/>
      </c>
      <c r="J128" s="34" t="str">
        <f t="shared" si="17"/>
        <v/>
      </c>
      <c r="K128" s="34" t="str">
        <f t="shared" si="18"/>
        <v/>
      </c>
      <c r="L128" s="34" t="str">
        <f t="shared" si="19"/>
        <v/>
      </c>
      <c r="M128" s="38" t="str">
        <f t="shared" si="20"/>
        <v/>
      </c>
      <c r="N128" s="38" t="str">
        <f>'jan-juli'!M128</f>
        <v/>
      </c>
      <c r="O128" s="38" t="str">
        <f t="shared" si="21"/>
        <v/>
      </c>
    </row>
    <row r="129" spans="1:15" s="31" customFormat="1" x14ac:dyDescent="0.2">
      <c r="A129" s="30">
        <v>3236</v>
      </c>
      <c r="B129" s="31" t="s">
        <v>118</v>
      </c>
      <c r="C129" s="33"/>
      <c r="D129" s="34"/>
      <c r="E129" s="34" t="str">
        <f t="shared" si="12"/>
        <v/>
      </c>
      <c r="F129" s="35" t="str">
        <f t="shared" si="13"/>
        <v/>
      </c>
      <c r="G129" s="34" t="str">
        <f t="shared" si="14"/>
        <v/>
      </c>
      <c r="H129" s="34" t="str">
        <f t="shared" si="15"/>
        <v/>
      </c>
      <c r="I129" s="67" t="str">
        <f t="shared" si="16"/>
        <v/>
      </c>
      <c r="J129" s="34" t="str">
        <f t="shared" si="17"/>
        <v/>
      </c>
      <c r="K129" s="34" t="str">
        <f t="shared" si="18"/>
        <v/>
      </c>
      <c r="L129" s="34" t="str">
        <f t="shared" si="19"/>
        <v/>
      </c>
      <c r="M129" s="38" t="str">
        <f t="shared" si="20"/>
        <v/>
      </c>
      <c r="N129" s="38" t="str">
        <f>'jan-juli'!M129</f>
        <v/>
      </c>
      <c r="O129" s="38" t="str">
        <f t="shared" si="21"/>
        <v/>
      </c>
    </row>
    <row r="130" spans="1:15" s="31" customFormat="1" x14ac:dyDescent="0.2">
      <c r="A130" s="30">
        <v>3238</v>
      </c>
      <c r="B130" s="31" t="s">
        <v>79</v>
      </c>
      <c r="C130" s="33"/>
      <c r="D130" s="34"/>
      <c r="E130" s="34" t="str">
        <f t="shared" si="12"/>
        <v/>
      </c>
      <c r="F130" s="35" t="str">
        <f t="shared" si="13"/>
        <v/>
      </c>
      <c r="G130" s="34" t="str">
        <f t="shared" si="14"/>
        <v/>
      </c>
      <c r="H130" s="34" t="str">
        <f t="shared" si="15"/>
        <v/>
      </c>
      <c r="I130" s="67" t="str">
        <f t="shared" si="16"/>
        <v/>
      </c>
      <c r="J130" s="34" t="str">
        <f t="shared" si="17"/>
        <v/>
      </c>
      <c r="K130" s="34" t="str">
        <f t="shared" si="18"/>
        <v/>
      </c>
      <c r="L130" s="34" t="str">
        <f t="shared" si="19"/>
        <v/>
      </c>
      <c r="M130" s="38" t="str">
        <f t="shared" si="20"/>
        <v/>
      </c>
      <c r="N130" s="38" t="str">
        <f>'jan-juli'!M130</f>
        <v/>
      </c>
      <c r="O130" s="38" t="str">
        <f t="shared" si="21"/>
        <v/>
      </c>
    </row>
    <row r="131" spans="1:15" s="31" customFormat="1" x14ac:dyDescent="0.2">
      <c r="A131" s="30">
        <v>3240</v>
      </c>
      <c r="B131" s="31" t="s">
        <v>78</v>
      </c>
      <c r="C131" s="33"/>
      <c r="D131" s="34"/>
      <c r="E131" s="34" t="str">
        <f t="shared" si="12"/>
        <v/>
      </c>
      <c r="F131" s="35" t="str">
        <f t="shared" si="13"/>
        <v/>
      </c>
      <c r="G131" s="34" t="str">
        <f t="shared" si="14"/>
        <v/>
      </c>
      <c r="H131" s="34" t="str">
        <f t="shared" si="15"/>
        <v/>
      </c>
      <c r="I131" s="67" t="str">
        <f t="shared" si="16"/>
        <v/>
      </c>
      <c r="J131" s="34" t="str">
        <f t="shared" si="17"/>
        <v/>
      </c>
      <c r="K131" s="34" t="str">
        <f t="shared" si="18"/>
        <v/>
      </c>
      <c r="L131" s="34" t="str">
        <f t="shared" si="19"/>
        <v/>
      </c>
      <c r="M131" s="38" t="str">
        <f t="shared" si="20"/>
        <v/>
      </c>
      <c r="N131" s="38" t="str">
        <f>'jan-juli'!M131</f>
        <v/>
      </c>
      <c r="O131" s="38" t="str">
        <f t="shared" si="21"/>
        <v/>
      </c>
    </row>
    <row r="132" spans="1:15" s="31" customFormat="1" x14ac:dyDescent="0.2">
      <c r="A132" s="30">
        <v>3242</v>
      </c>
      <c r="B132" s="31" t="s">
        <v>80</v>
      </c>
      <c r="C132" s="33"/>
      <c r="D132" s="34"/>
      <c r="E132" s="34" t="str">
        <f t="shared" si="12"/>
        <v/>
      </c>
      <c r="F132" s="35" t="str">
        <f t="shared" si="13"/>
        <v/>
      </c>
      <c r="G132" s="34" t="str">
        <f t="shared" si="14"/>
        <v/>
      </c>
      <c r="H132" s="34" t="str">
        <f t="shared" si="15"/>
        <v/>
      </c>
      <c r="I132" s="67" t="str">
        <f t="shared" si="16"/>
        <v/>
      </c>
      <c r="J132" s="34" t="str">
        <f t="shared" si="17"/>
        <v/>
      </c>
      <c r="K132" s="34" t="str">
        <f t="shared" si="18"/>
        <v/>
      </c>
      <c r="L132" s="34" t="str">
        <f t="shared" si="19"/>
        <v/>
      </c>
      <c r="M132" s="38" t="str">
        <f t="shared" si="20"/>
        <v/>
      </c>
      <c r="N132" s="38" t="str">
        <f>'jan-juli'!M132</f>
        <v/>
      </c>
      <c r="O132" s="38" t="str">
        <f t="shared" si="21"/>
        <v/>
      </c>
    </row>
    <row r="133" spans="1:15" s="31" customFormat="1" x14ac:dyDescent="0.2">
      <c r="A133" s="30">
        <v>3301</v>
      </c>
      <c r="B133" s="31" t="s">
        <v>129</v>
      </c>
      <c r="C133" s="33"/>
      <c r="D133" s="34"/>
      <c r="E133" s="34" t="str">
        <f t="shared" si="12"/>
        <v/>
      </c>
      <c r="F133" s="35" t="str">
        <f t="shared" si="13"/>
        <v/>
      </c>
      <c r="G133" s="34" t="str">
        <f t="shared" si="14"/>
        <v/>
      </c>
      <c r="H133" s="34" t="str">
        <f t="shared" si="15"/>
        <v/>
      </c>
      <c r="I133" s="67" t="str">
        <f t="shared" si="16"/>
        <v/>
      </c>
      <c r="J133" s="34" t="str">
        <f t="shared" si="17"/>
        <v/>
      </c>
      <c r="K133" s="34" t="str">
        <f t="shared" si="18"/>
        <v/>
      </c>
      <c r="L133" s="34" t="str">
        <f t="shared" si="19"/>
        <v/>
      </c>
      <c r="M133" s="38" t="str">
        <f t="shared" si="20"/>
        <v/>
      </c>
      <c r="N133" s="38" t="str">
        <f>'jan-juli'!M133</f>
        <v/>
      </c>
      <c r="O133" s="38" t="str">
        <f t="shared" si="21"/>
        <v/>
      </c>
    </row>
    <row r="134" spans="1:15" s="31" customFormat="1" x14ac:dyDescent="0.2">
      <c r="A134" s="30">
        <v>3303</v>
      </c>
      <c r="B134" s="31" t="s">
        <v>130</v>
      </c>
      <c r="C134" s="33"/>
      <c r="D134" s="34"/>
      <c r="E134" s="34" t="str">
        <f t="shared" si="12"/>
        <v/>
      </c>
      <c r="F134" s="35" t="str">
        <f t="shared" si="13"/>
        <v/>
      </c>
      <c r="G134" s="34" t="str">
        <f t="shared" si="14"/>
        <v/>
      </c>
      <c r="H134" s="34" t="str">
        <f t="shared" si="15"/>
        <v/>
      </c>
      <c r="I134" s="67" t="str">
        <f t="shared" si="16"/>
        <v/>
      </c>
      <c r="J134" s="34" t="str">
        <f t="shared" si="17"/>
        <v/>
      </c>
      <c r="K134" s="34" t="str">
        <f t="shared" si="18"/>
        <v/>
      </c>
      <c r="L134" s="34" t="str">
        <f t="shared" si="19"/>
        <v/>
      </c>
      <c r="M134" s="38" t="str">
        <f t="shared" si="20"/>
        <v/>
      </c>
      <c r="N134" s="38" t="str">
        <f>'jan-juli'!M134</f>
        <v/>
      </c>
      <c r="O134" s="38" t="str">
        <f t="shared" si="21"/>
        <v/>
      </c>
    </row>
    <row r="135" spans="1:15" s="31" customFormat="1" x14ac:dyDescent="0.2">
      <c r="A135" s="30">
        <v>3305</v>
      </c>
      <c r="B135" s="31" t="s">
        <v>131</v>
      </c>
      <c r="C135" s="33"/>
      <c r="D135" s="34"/>
      <c r="E135" s="34" t="str">
        <f t="shared" si="12"/>
        <v/>
      </c>
      <c r="F135" s="35" t="str">
        <f t="shared" si="13"/>
        <v/>
      </c>
      <c r="G135" s="34" t="str">
        <f t="shared" si="14"/>
        <v/>
      </c>
      <c r="H135" s="34" t="str">
        <f t="shared" si="15"/>
        <v/>
      </c>
      <c r="I135" s="67" t="str">
        <f t="shared" si="16"/>
        <v/>
      </c>
      <c r="J135" s="34" t="str">
        <f t="shared" si="17"/>
        <v/>
      </c>
      <c r="K135" s="34" t="str">
        <f t="shared" si="18"/>
        <v/>
      </c>
      <c r="L135" s="34" t="str">
        <f t="shared" si="19"/>
        <v/>
      </c>
      <c r="M135" s="38" t="str">
        <f t="shared" si="20"/>
        <v/>
      </c>
      <c r="N135" s="38" t="str">
        <f>'jan-juli'!M135</f>
        <v/>
      </c>
      <c r="O135" s="38" t="str">
        <f t="shared" si="21"/>
        <v/>
      </c>
    </row>
    <row r="136" spans="1:15" s="31" customFormat="1" x14ac:dyDescent="0.2">
      <c r="A136" s="30">
        <v>3310</v>
      </c>
      <c r="B136" s="31" t="s">
        <v>132</v>
      </c>
      <c r="C136" s="33"/>
      <c r="D136" s="34"/>
      <c r="E136" s="34" t="str">
        <f t="shared" si="12"/>
        <v/>
      </c>
      <c r="F136" s="35" t="str">
        <f t="shared" si="13"/>
        <v/>
      </c>
      <c r="G136" s="34" t="str">
        <f t="shared" si="14"/>
        <v/>
      </c>
      <c r="H136" s="34" t="str">
        <f t="shared" si="15"/>
        <v/>
      </c>
      <c r="I136" s="67" t="str">
        <f t="shared" si="16"/>
        <v/>
      </c>
      <c r="J136" s="34" t="str">
        <f t="shared" si="17"/>
        <v/>
      </c>
      <c r="K136" s="34" t="str">
        <f t="shared" si="18"/>
        <v/>
      </c>
      <c r="L136" s="34" t="str">
        <f t="shared" si="19"/>
        <v/>
      </c>
      <c r="M136" s="38" t="str">
        <f t="shared" si="20"/>
        <v/>
      </c>
      <c r="N136" s="38" t="str">
        <f>'jan-juli'!M136</f>
        <v/>
      </c>
      <c r="O136" s="38" t="str">
        <f t="shared" si="21"/>
        <v/>
      </c>
    </row>
    <row r="137" spans="1:15" s="31" customFormat="1" x14ac:dyDescent="0.2">
      <c r="A137" s="30">
        <v>3312</v>
      </c>
      <c r="B137" s="31" t="s">
        <v>142</v>
      </c>
      <c r="C137" s="33"/>
      <c r="D137" s="34"/>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67" t="str">
        <f t="shared" ref="I137:I200" si="26">IF(ISNUMBER(C137),G137+H137,"")</f>
        <v/>
      </c>
      <c r="J137" s="34" t="str">
        <f t="shared" ref="J137:J200" si="27">IF(ISNUMBER(D137),I$368,"")</f>
        <v/>
      </c>
      <c r="K137" s="34" t="str">
        <f t="shared" ref="K137:K200" si="28">IF(ISNUMBER(I137),I137+J137,"")</f>
        <v/>
      </c>
      <c r="L137" s="34" t="str">
        <f t="shared" ref="L137:L200" si="29">IF(ISNUMBER(I137),(I137*D137),"")</f>
        <v/>
      </c>
      <c r="M137" s="38" t="str">
        <f t="shared" ref="M137:M200" si="30">IF(ISNUMBER(K137),(K137*D137),"")</f>
        <v/>
      </c>
      <c r="N137" s="38" t="str">
        <f>'jan-juli'!M137</f>
        <v/>
      </c>
      <c r="O137" s="38" t="str">
        <f t="shared" ref="O137:O200" si="31">IF(ISNUMBER(M137),(M137-N137),"")</f>
        <v/>
      </c>
    </row>
    <row r="138" spans="1:15" s="31" customFormat="1" x14ac:dyDescent="0.2">
      <c r="A138" s="30">
        <v>3314</v>
      </c>
      <c r="B138" s="31" t="s">
        <v>141</v>
      </c>
      <c r="C138" s="33"/>
      <c r="D138" s="34"/>
      <c r="E138" s="34" t="str">
        <f t="shared" si="22"/>
        <v/>
      </c>
      <c r="F138" s="35" t="str">
        <f t="shared" si="23"/>
        <v/>
      </c>
      <c r="G138" s="34" t="str">
        <f t="shared" si="24"/>
        <v/>
      </c>
      <c r="H138" s="34" t="str">
        <f t="shared" si="25"/>
        <v/>
      </c>
      <c r="I138" s="67" t="str">
        <f t="shared" si="26"/>
        <v/>
      </c>
      <c r="J138" s="34" t="str">
        <f t="shared" si="27"/>
        <v/>
      </c>
      <c r="K138" s="34" t="str">
        <f t="shared" si="28"/>
        <v/>
      </c>
      <c r="L138" s="34" t="str">
        <f t="shared" si="29"/>
        <v/>
      </c>
      <c r="M138" s="38" t="str">
        <f t="shared" si="30"/>
        <v/>
      </c>
      <c r="N138" s="38" t="str">
        <f>'jan-juli'!M138</f>
        <v/>
      </c>
      <c r="O138" s="38" t="str">
        <f t="shared" si="31"/>
        <v/>
      </c>
    </row>
    <row r="139" spans="1:15" s="31" customFormat="1" x14ac:dyDescent="0.2">
      <c r="A139" s="30">
        <v>3316</v>
      </c>
      <c r="B139" s="31" t="s">
        <v>140</v>
      </c>
      <c r="C139" s="33"/>
      <c r="D139" s="34"/>
      <c r="E139" s="34" t="str">
        <f t="shared" si="22"/>
        <v/>
      </c>
      <c r="F139" s="35" t="str">
        <f t="shared" si="23"/>
        <v/>
      </c>
      <c r="G139" s="34" t="str">
        <f t="shared" si="24"/>
        <v/>
      </c>
      <c r="H139" s="34" t="str">
        <f t="shared" si="25"/>
        <v/>
      </c>
      <c r="I139" s="67" t="str">
        <f t="shared" si="26"/>
        <v/>
      </c>
      <c r="J139" s="34" t="str">
        <f t="shared" si="27"/>
        <v/>
      </c>
      <c r="K139" s="34" t="str">
        <f t="shared" si="28"/>
        <v/>
      </c>
      <c r="L139" s="34" t="str">
        <f t="shared" si="29"/>
        <v/>
      </c>
      <c r="M139" s="38" t="str">
        <f t="shared" si="30"/>
        <v/>
      </c>
      <c r="N139" s="38" t="str">
        <f>'jan-juli'!M139</f>
        <v/>
      </c>
      <c r="O139" s="38" t="str">
        <f t="shared" si="31"/>
        <v/>
      </c>
    </row>
    <row r="140" spans="1:15" s="31" customFormat="1" x14ac:dyDescent="0.2">
      <c r="A140" s="30">
        <v>3318</v>
      </c>
      <c r="B140" s="31" t="s">
        <v>139</v>
      </c>
      <c r="C140" s="33"/>
      <c r="D140" s="34"/>
      <c r="E140" s="34" t="str">
        <f t="shared" si="22"/>
        <v/>
      </c>
      <c r="F140" s="35" t="str">
        <f t="shared" si="23"/>
        <v/>
      </c>
      <c r="G140" s="34" t="str">
        <f t="shared" si="24"/>
        <v/>
      </c>
      <c r="H140" s="34" t="str">
        <f t="shared" si="25"/>
        <v/>
      </c>
      <c r="I140" s="67" t="str">
        <f t="shared" si="26"/>
        <v/>
      </c>
      <c r="J140" s="34" t="str">
        <f t="shared" si="27"/>
        <v/>
      </c>
      <c r="K140" s="34" t="str">
        <f t="shared" si="28"/>
        <v/>
      </c>
      <c r="L140" s="34" t="str">
        <f t="shared" si="29"/>
        <v/>
      </c>
      <c r="M140" s="38" t="str">
        <f t="shared" si="30"/>
        <v/>
      </c>
      <c r="N140" s="38" t="str">
        <f>'jan-juli'!M140</f>
        <v/>
      </c>
      <c r="O140" s="38" t="str">
        <f t="shared" si="31"/>
        <v/>
      </c>
    </row>
    <row r="141" spans="1:15" s="31" customFormat="1" x14ac:dyDescent="0.2">
      <c r="A141" s="30">
        <v>3320</v>
      </c>
      <c r="B141" s="31" t="s">
        <v>133</v>
      </c>
      <c r="C141" s="33"/>
      <c r="D141" s="34"/>
      <c r="E141" s="34" t="str">
        <f t="shared" si="22"/>
        <v/>
      </c>
      <c r="F141" s="35" t="str">
        <f t="shared" si="23"/>
        <v/>
      </c>
      <c r="G141" s="34" t="str">
        <f t="shared" si="24"/>
        <v/>
      </c>
      <c r="H141" s="34" t="str">
        <f t="shared" si="25"/>
        <v/>
      </c>
      <c r="I141" s="67" t="str">
        <f t="shared" si="26"/>
        <v/>
      </c>
      <c r="J141" s="34" t="str">
        <f t="shared" si="27"/>
        <v/>
      </c>
      <c r="K141" s="34" t="str">
        <f t="shared" si="28"/>
        <v/>
      </c>
      <c r="L141" s="34" t="str">
        <f t="shared" si="29"/>
        <v/>
      </c>
      <c r="M141" s="38" t="str">
        <f t="shared" si="30"/>
        <v/>
      </c>
      <c r="N141" s="38" t="str">
        <f>'jan-juli'!M141</f>
        <v/>
      </c>
      <c r="O141" s="38" t="str">
        <f t="shared" si="31"/>
        <v/>
      </c>
    </row>
    <row r="142" spans="1:15" s="31" customFormat="1" x14ac:dyDescent="0.2">
      <c r="A142" s="30">
        <v>3322</v>
      </c>
      <c r="B142" s="31" t="s">
        <v>385</v>
      </c>
      <c r="C142" s="33"/>
      <c r="D142" s="34"/>
      <c r="E142" s="34" t="str">
        <f t="shared" si="22"/>
        <v/>
      </c>
      <c r="F142" s="35" t="str">
        <f t="shared" si="23"/>
        <v/>
      </c>
      <c r="G142" s="34" t="str">
        <f t="shared" si="24"/>
        <v/>
      </c>
      <c r="H142" s="34" t="str">
        <f t="shared" si="25"/>
        <v/>
      </c>
      <c r="I142" s="67" t="str">
        <f t="shared" si="26"/>
        <v/>
      </c>
      <c r="J142" s="34" t="str">
        <f t="shared" si="27"/>
        <v/>
      </c>
      <c r="K142" s="34" t="str">
        <f t="shared" si="28"/>
        <v/>
      </c>
      <c r="L142" s="34" t="str">
        <f t="shared" si="29"/>
        <v/>
      </c>
      <c r="M142" s="38" t="str">
        <f t="shared" si="30"/>
        <v/>
      </c>
      <c r="N142" s="38" t="str">
        <f>'jan-juli'!M142</f>
        <v/>
      </c>
      <c r="O142" s="38" t="str">
        <f t="shared" si="31"/>
        <v/>
      </c>
    </row>
    <row r="143" spans="1:15" s="31" customFormat="1" x14ac:dyDescent="0.2">
      <c r="A143" s="30">
        <v>3324</v>
      </c>
      <c r="B143" s="31" t="s">
        <v>134</v>
      </c>
      <c r="C143" s="33"/>
      <c r="D143" s="34"/>
      <c r="E143" s="34" t="str">
        <f t="shared" si="22"/>
        <v/>
      </c>
      <c r="F143" s="35" t="str">
        <f t="shared" si="23"/>
        <v/>
      </c>
      <c r="G143" s="34" t="str">
        <f t="shared" si="24"/>
        <v/>
      </c>
      <c r="H143" s="34" t="str">
        <f t="shared" si="25"/>
        <v/>
      </c>
      <c r="I143" s="67" t="str">
        <f t="shared" si="26"/>
        <v/>
      </c>
      <c r="J143" s="34" t="str">
        <f t="shared" si="27"/>
        <v/>
      </c>
      <c r="K143" s="34" t="str">
        <f t="shared" si="28"/>
        <v/>
      </c>
      <c r="L143" s="34" t="str">
        <f t="shared" si="29"/>
        <v/>
      </c>
      <c r="M143" s="38" t="str">
        <f t="shared" si="30"/>
        <v/>
      </c>
      <c r="N143" s="38" t="str">
        <f>'jan-juli'!M143</f>
        <v/>
      </c>
      <c r="O143" s="38" t="str">
        <f t="shared" si="31"/>
        <v/>
      </c>
    </row>
    <row r="144" spans="1:15" s="31" customFormat="1" x14ac:dyDescent="0.2">
      <c r="A144" s="30">
        <v>3326</v>
      </c>
      <c r="B144" s="31" t="s">
        <v>135</v>
      </c>
      <c r="C144" s="33"/>
      <c r="D144" s="34"/>
      <c r="E144" s="34" t="str">
        <f t="shared" si="22"/>
        <v/>
      </c>
      <c r="F144" s="35" t="str">
        <f t="shared" si="23"/>
        <v/>
      </c>
      <c r="G144" s="34" t="str">
        <f t="shared" si="24"/>
        <v/>
      </c>
      <c r="H144" s="34" t="str">
        <f t="shared" si="25"/>
        <v/>
      </c>
      <c r="I144" s="67" t="str">
        <f t="shared" si="26"/>
        <v/>
      </c>
      <c r="J144" s="34" t="str">
        <f t="shared" si="27"/>
        <v/>
      </c>
      <c r="K144" s="34" t="str">
        <f t="shared" si="28"/>
        <v/>
      </c>
      <c r="L144" s="34" t="str">
        <f t="shared" si="29"/>
        <v/>
      </c>
      <c r="M144" s="38" t="str">
        <f t="shared" si="30"/>
        <v/>
      </c>
      <c r="N144" s="38" t="str">
        <f>'jan-juli'!M144</f>
        <v/>
      </c>
      <c r="O144" s="38" t="str">
        <f t="shared" si="31"/>
        <v/>
      </c>
    </row>
    <row r="145" spans="1:15" s="31" customFormat="1" x14ac:dyDescent="0.2">
      <c r="A145" s="30">
        <v>3328</v>
      </c>
      <c r="B145" s="31" t="s">
        <v>136</v>
      </c>
      <c r="C145" s="33"/>
      <c r="D145" s="34"/>
      <c r="E145" s="34" t="str">
        <f t="shared" si="22"/>
        <v/>
      </c>
      <c r="F145" s="35" t="str">
        <f t="shared" si="23"/>
        <v/>
      </c>
      <c r="G145" s="34" t="str">
        <f t="shared" si="24"/>
        <v/>
      </c>
      <c r="H145" s="34" t="str">
        <f t="shared" si="25"/>
        <v/>
      </c>
      <c r="I145" s="67" t="str">
        <f t="shared" si="26"/>
        <v/>
      </c>
      <c r="J145" s="34" t="str">
        <f t="shared" si="27"/>
        <v/>
      </c>
      <c r="K145" s="34" t="str">
        <f t="shared" si="28"/>
        <v/>
      </c>
      <c r="L145" s="34" t="str">
        <f t="shared" si="29"/>
        <v/>
      </c>
      <c r="M145" s="38" t="str">
        <f t="shared" si="30"/>
        <v/>
      </c>
      <c r="N145" s="38" t="str">
        <f>'jan-juli'!M145</f>
        <v/>
      </c>
      <c r="O145" s="38" t="str">
        <f t="shared" si="31"/>
        <v/>
      </c>
    </row>
    <row r="146" spans="1:15" s="31" customFormat="1" x14ac:dyDescent="0.2">
      <c r="A146" s="30">
        <v>3330</v>
      </c>
      <c r="B146" s="31" t="s">
        <v>137</v>
      </c>
      <c r="C146" s="33"/>
      <c r="D146" s="34"/>
      <c r="E146" s="34" t="str">
        <f t="shared" si="22"/>
        <v/>
      </c>
      <c r="F146" s="35" t="str">
        <f t="shared" si="23"/>
        <v/>
      </c>
      <c r="G146" s="34" t="str">
        <f t="shared" si="24"/>
        <v/>
      </c>
      <c r="H146" s="34" t="str">
        <f t="shared" si="25"/>
        <v/>
      </c>
      <c r="I146" s="67" t="str">
        <f t="shared" si="26"/>
        <v/>
      </c>
      <c r="J146" s="34" t="str">
        <f t="shared" si="27"/>
        <v/>
      </c>
      <c r="K146" s="34" t="str">
        <f t="shared" si="28"/>
        <v/>
      </c>
      <c r="L146" s="34" t="str">
        <f t="shared" si="29"/>
        <v/>
      </c>
      <c r="M146" s="38" t="str">
        <f t="shared" si="30"/>
        <v/>
      </c>
      <c r="N146" s="38" t="str">
        <f>'jan-juli'!M146</f>
        <v/>
      </c>
      <c r="O146" s="38" t="str">
        <f t="shared" si="31"/>
        <v/>
      </c>
    </row>
    <row r="147" spans="1:15" s="31" customFormat="1" x14ac:dyDescent="0.2">
      <c r="A147" s="30">
        <v>3332</v>
      </c>
      <c r="B147" s="31" t="s">
        <v>138</v>
      </c>
      <c r="C147" s="33"/>
      <c r="D147" s="34"/>
      <c r="E147" s="34" t="str">
        <f t="shared" si="22"/>
        <v/>
      </c>
      <c r="F147" s="35" t="str">
        <f t="shared" si="23"/>
        <v/>
      </c>
      <c r="G147" s="34" t="str">
        <f t="shared" si="24"/>
        <v/>
      </c>
      <c r="H147" s="34" t="str">
        <f t="shared" si="25"/>
        <v/>
      </c>
      <c r="I147" s="67" t="str">
        <f t="shared" si="26"/>
        <v/>
      </c>
      <c r="J147" s="34" t="str">
        <f t="shared" si="27"/>
        <v/>
      </c>
      <c r="K147" s="34" t="str">
        <f t="shared" si="28"/>
        <v/>
      </c>
      <c r="L147" s="34" t="str">
        <f t="shared" si="29"/>
        <v/>
      </c>
      <c r="M147" s="38" t="str">
        <f t="shared" si="30"/>
        <v/>
      </c>
      <c r="N147" s="38" t="str">
        <f>'jan-juli'!M147</f>
        <v/>
      </c>
      <c r="O147" s="38" t="str">
        <f t="shared" si="31"/>
        <v/>
      </c>
    </row>
    <row r="148" spans="1:15" s="31" customFormat="1" x14ac:dyDescent="0.2">
      <c r="A148" s="30">
        <v>3334</v>
      </c>
      <c r="B148" s="31" t="s">
        <v>143</v>
      </c>
      <c r="C148" s="33"/>
      <c r="D148" s="34"/>
      <c r="E148" s="34" t="str">
        <f t="shared" si="22"/>
        <v/>
      </c>
      <c r="F148" s="35" t="str">
        <f t="shared" si="23"/>
        <v/>
      </c>
      <c r="G148" s="34" t="str">
        <f t="shared" si="24"/>
        <v/>
      </c>
      <c r="H148" s="34" t="str">
        <f t="shared" si="25"/>
        <v/>
      </c>
      <c r="I148" s="67" t="str">
        <f t="shared" si="26"/>
        <v/>
      </c>
      <c r="J148" s="34" t="str">
        <f t="shared" si="27"/>
        <v/>
      </c>
      <c r="K148" s="34" t="str">
        <f t="shared" si="28"/>
        <v/>
      </c>
      <c r="L148" s="34" t="str">
        <f t="shared" si="29"/>
        <v/>
      </c>
      <c r="M148" s="38" t="str">
        <f t="shared" si="30"/>
        <v/>
      </c>
      <c r="N148" s="38" t="str">
        <f>'jan-juli'!M148</f>
        <v/>
      </c>
      <c r="O148" s="38" t="str">
        <f t="shared" si="31"/>
        <v/>
      </c>
    </row>
    <row r="149" spans="1:15" s="31" customFormat="1" x14ac:dyDescent="0.2">
      <c r="A149" s="30">
        <v>3336</v>
      </c>
      <c r="B149" s="31" t="s">
        <v>144</v>
      </c>
      <c r="C149" s="33"/>
      <c r="D149" s="34"/>
      <c r="E149" s="34" t="str">
        <f t="shared" si="22"/>
        <v/>
      </c>
      <c r="F149" s="35" t="str">
        <f t="shared" si="23"/>
        <v/>
      </c>
      <c r="G149" s="34" t="str">
        <f t="shared" si="24"/>
        <v/>
      </c>
      <c r="H149" s="34" t="str">
        <f t="shared" si="25"/>
        <v/>
      </c>
      <c r="I149" s="67" t="str">
        <f t="shared" si="26"/>
        <v/>
      </c>
      <c r="J149" s="34" t="str">
        <f t="shared" si="27"/>
        <v/>
      </c>
      <c r="K149" s="34" t="str">
        <f t="shared" si="28"/>
        <v/>
      </c>
      <c r="L149" s="34" t="str">
        <f t="shared" si="29"/>
        <v/>
      </c>
      <c r="M149" s="38" t="str">
        <f t="shared" si="30"/>
        <v/>
      </c>
      <c r="N149" s="38" t="str">
        <f>'jan-juli'!M149</f>
        <v/>
      </c>
      <c r="O149" s="38" t="str">
        <f t="shared" si="31"/>
        <v/>
      </c>
    </row>
    <row r="150" spans="1:15" s="31" customFormat="1" x14ac:dyDescent="0.2">
      <c r="A150" s="30">
        <v>3338</v>
      </c>
      <c r="B150" s="31" t="s">
        <v>145</v>
      </c>
      <c r="C150" s="33"/>
      <c r="D150" s="34"/>
      <c r="E150" s="34" t="str">
        <f t="shared" si="22"/>
        <v/>
      </c>
      <c r="F150" s="35" t="str">
        <f t="shared" si="23"/>
        <v/>
      </c>
      <c r="G150" s="34" t="str">
        <f t="shared" si="24"/>
        <v/>
      </c>
      <c r="H150" s="34" t="str">
        <f t="shared" si="25"/>
        <v/>
      </c>
      <c r="I150" s="67" t="str">
        <f t="shared" si="26"/>
        <v/>
      </c>
      <c r="J150" s="34" t="str">
        <f t="shared" si="27"/>
        <v/>
      </c>
      <c r="K150" s="34" t="str">
        <f t="shared" si="28"/>
        <v/>
      </c>
      <c r="L150" s="34" t="str">
        <f t="shared" si="29"/>
        <v/>
      </c>
      <c r="M150" s="38" t="str">
        <f t="shared" si="30"/>
        <v/>
      </c>
      <c r="N150" s="38" t="str">
        <f>'jan-juli'!M150</f>
        <v/>
      </c>
      <c r="O150" s="38" t="str">
        <f t="shared" si="31"/>
        <v/>
      </c>
    </row>
    <row r="151" spans="1:15" s="31" customFormat="1" x14ac:dyDescent="0.2">
      <c r="A151" s="30">
        <v>3401</v>
      </c>
      <c r="B151" s="31" t="s">
        <v>82</v>
      </c>
      <c r="C151" s="33"/>
      <c r="D151" s="34"/>
      <c r="E151" s="34" t="str">
        <f t="shared" si="22"/>
        <v/>
      </c>
      <c r="F151" s="35" t="str">
        <f t="shared" si="23"/>
        <v/>
      </c>
      <c r="G151" s="34" t="str">
        <f t="shared" si="24"/>
        <v/>
      </c>
      <c r="H151" s="34" t="str">
        <f t="shared" si="25"/>
        <v/>
      </c>
      <c r="I151" s="67" t="str">
        <f t="shared" si="26"/>
        <v/>
      </c>
      <c r="J151" s="34" t="str">
        <f t="shared" si="27"/>
        <v/>
      </c>
      <c r="K151" s="34" t="str">
        <f t="shared" si="28"/>
        <v/>
      </c>
      <c r="L151" s="34" t="str">
        <f t="shared" si="29"/>
        <v/>
      </c>
      <c r="M151" s="38" t="str">
        <f t="shared" si="30"/>
        <v/>
      </c>
      <c r="N151" s="38" t="str">
        <f>'jan-juli'!M151</f>
        <v/>
      </c>
      <c r="O151" s="38" t="str">
        <f t="shared" si="31"/>
        <v/>
      </c>
    </row>
    <row r="152" spans="1:15" s="31" customFormat="1" x14ac:dyDescent="0.2">
      <c r="A152" s="30">
        <v>3403</v>
      </c>
      <c r="B152" s="31" t="s">
        <v>83</v>
      </c>
      <c r="C152" s="33"/>
      <c r="D152" s="34"/>
      <c r="E152" s="34" t="str">
        <f t="shared" si="22"/>
        <v/>
      </c>
      <c r="F152" s="35" t="str">
        <f t="shared" si="23"/>
        <v/>
      </c>
      <c r="G152" s="34" t="str">
        <f t="shared" si="24"/>
        <v/>
      </c>
      <c r="H152" s="34" t="str">
        <f t="shared" si="25"/>
        <v/>
      </c>
      <c r="I152" s="67" t="str">
        <f t="shared" si="26"/>
        <v/>
      </c>
      <c r="J152" s="34" t="str">
        <f t="shared" si="27"/>
        <v/>
      </c>
      <c r="K152" s="34" t="str">
        <f t="shared" si="28"/>
        <v/>
      </c>
      <c r="L152" s="34" t="str">
        <f t="shared" si="29"/>
        <v/>
      </c>
      <c r="M152" s="38" t="str">
        <f t="shared" si="30"/>
        <v/>
      </c>
      <c r="N152" s="38" t="str">
        <f>'jan-juli'!M152</f>
        <v/>
      </c>
      <c r="O152" s="38" t="str">
        <f t="shared" si="31"/>
        <v/>
      </c>
    </row>
    <row r="153" spans="1:15" s="31" customFormat="1" x14ac:dyDescent="0.2">
      <c r="A153" s="30">
        <v>3405</v>
      </c>
      <c r="B153" s="31" t="s">
        <v>103</v>
      </c>
      <c r="C153" s="33"/>
      <c r="D153" s="34"/>
      <c r="E153" s="34" t="str">
        <f t="shared" si="22"/>
        <v/>
      </c>
      <c r="F153" s="35" t="str">
        <f t="shared" si="23"/>
        <v/>
      </c>
      <c r="G153" s="34" t="str">
        <f t="shared" si="24"/>
        <v/>
      </c>
      <c r="H153" s="34" t="str">
        <f t="shared" si="25"/>
        <v/>
      </c>
      <c r="I153" s="67" t="str">
        <f t="shared" si="26"/>
        <v/>
      </c>
      <c r="J153" s="34" t="str">
        <f t="shared" si="27"/>
        <v/>
      </c>
      <c r="K153" s="34" t="str">
        <f t="shared" si="28"/>
        <v/>
      </c>
      <c r="L153" s="34" t="str">
        <f t="shared" si="29"/>
        <v/>
      </c>
      <c r="M153" s="38" t="str">
        <f t="shared" si="30"/>
        <v/>
      </c>
      <c r="N153" s="38" t="str">
        <f>'jan-juli'!M153</f>
        <v/>
      </c>
      <c r="O153" s="38" t="str">
        <f t="shared" si="31"/>
        <v/>
      </c>
    </row>
    <row r="154" spans="1:15" s="31" customFormat="1" x14ac:dyDescent="0.2">
      <c r="A154" s="30">
        <v>3407</v>
      </c>
      <c r="B154" s="31" t="s">
        <v>104</v>
      </c>
      <c r="C154" s="33"/>
      <c r="D154" s="34"/>
      <c r="E154" s="34" t="str">
        <f t="shared" si="22"/>
        <v/>
      </c>
      <c r="F154" s="35" t="str">
        <f t="shared" si="23"/>
        <v/>
      </c>
      <c r="G154" s="34" t="str">
        <f t="shared" si="24"/>
        <v/>
      </c>
      <c r="H154" s="34" t="str">
        <f t="shared" si="25"/>
        <v/>
      </c>
      <c r="I154" s="67" t="str">
        <f t="shared" si="26"/>
        <v/>
      </c>
      <c r="J154" s="34" t="str">
        <f t="shared" si="27"/>
        <v/>
      </c>
      <c r="K154" s="34" t="str">
        <f t="shared" si="28"/>
        <v/>
      </c>
      <c r="L154" s="34" t="str">
        <f t="shared" si="29"/>
        <v/>
      </c>
      <c r="M154" s="38" t="str">
        <f t="shared" si="30"/>
        <v/>
      </c>
      <c r="N154" s="38" t="str">
        <f>'jan-juli'!M154</f>
        <v/>
      </c>
      <c r="O154" s="38" t="str">
        <f t="shared" si="31"/>
        <v/>
      </c>
    </row>
    <row r="155" spans="1:15" s="31" customFormat="1" x14ac:dyDescent="0.2">
      <c r="A155" s="30">
        <v>3411</v>
      </c>
      <c r="B155" s="31" t="s">
        <v>84</v>
      </c>
      <c r="C155" s="33"/>
      <c r="D155" s="34"/>
      <c r="E155" s="34" t="str">
        <f t="shared" si="22"/>
        <v/>
      </c>
      <c r="F155" s="35" t="str">
        <f t="shared" si="23"/>
        <v/>
      </c>
      <c r="G155" s="34" t="str">
        <f t="shared" si="24"/>
        <v/>
      </c>
      <c r="H155" s="34" t="str">
        <f t="shared" si="25"/>
        <v/>
      </c>
      <c r="I155" s="67" t="str">
        <f t="shared" si="26"/>
        <v/>
      </c>
      <c r="J155" s="34" t="str">
        <f t="shared" si="27"/>
        <v/>
      </c>
      <c r="K155" s="34" t="str">
        <f t="shared" si="28"/>
        <v/>
      </c>
      <c r="L155" s="34" t="str">
        <f t="shared" si="29"/>
        <v/>
      </c>
      <c r="M155" s="38" t="str">
        <f t="shared" si="30"/>
        <v/>
      </c>
      <c r="N155" s="38" t="str">
        <f>'jan-juli'!M155</f>
        <v/>
      </c>
      <c r="O155" s="38" t="str">
        <f t="shared" si="31"/>
        <v/>
      </c>
    </row>
    <row r="156" spans="1:15" s="31" customFormat="1" x14ac:dyDescent="0.2">
      <c r="A156" s="30">
        <v>3412</v>
      </c>
      <c r="B156" s="31" t="s">
        <v>85</v>
      </c>
      <c r="C156" s="33"/>
      <c r="D156" s="34"/>
      <c r="E156" s="34" t="str">
        <f t="shared" si="22"/>
        <v/>
      </c>
      <c r="F156" s="35" t="str">
        <f t="shared" si="23"/>
        <v/>
      </c>
      <c r="G156" s="34" t="str">
        <f t="shared" si="24"/>
        <v/>
      </c>
      <c r="H156" s="34" t="str">
        <f t="shared" si="25"/>
        <v/>
      </c>
      <c r="I156" s="67" t="str">
        <f t="shared" si="26"/>
        <v/>
      </c>
      <c r="J156" s="34" t="str">
        <f t="shared" si="27"/>
        <v/>
      </c>
      <c r="K156" s="34" t="str">
        <f t="shared" si="28"/>
        <v/>
      </c>
      <c r="L156" s="34" t="str">
        <f t="shared" si="29"/>
        <v/>
      </c>
      <c r="M156" s="38" t="str">
        <f t="shared" si="30"/>
        <v/>
      </c>
      <c r="N156" s="38" t="str">
        <f>'jan-juli'!M156</f>
        <v/>
      </c>
      <c r="O156" s="38" t="str">
        <f t="shared" si="31"/>
        <v/>
      </c>
    </row>
    <row r="157" spans="1:15" s="31" customFormat="1" x14ac:dyDescent="0.2">
      <c r="A157" s="30">
        <v>3413</v>
      </c>
      <c r="B157" s="31" t="s">
        <v>86</v>
      </c>
      <c r="C157" s="33"/>
      <c r="D157" s="34"/>
      <c r="E157" s="34" t="str">
        <f t="shared" si="22"/>
        <v/>
      </c>
      <c r="F157" s="35" t="str">
        <f t="shared" si="23"/>
        <v/>
      </c>
      <c r="G157" s="34" t="str">
        <f t="shared" si="24"/>
        <v/>
      </c>
      <c r="H157" s="34" t="str">
        <f t="shared" si="25"/>
        <v/>
      </c>
      <c r="I157" s="67" t="str">
        <f t="shared" si="26"/>
        <v/>
      </c>
      <c r="J157" s="34" t="str">
        <f t="shared" si="27"/>
        <v/>
      </c>
      <c r="K157" s="34" t="str">
        <f t="shared" si="28"/>
        <v/>
      </c>
      <c r="L157" s="34" t="str">
        <f t="shared" si="29"/>
        <v/>
      </c>
      <c r="M157" s="38" t="str">
        <f t="shared" si="30"/>
        <v/>
      </c>
      <c r="N157" s="38" t="str">
        <f>'jan-juli'!M157</f>
        <v/>
      </c>
      <c r="O157" s="38" t="str">
        <f t="shared" si="31"/>
        <v/>
      </c>
    </row>
    <row r="158" spans="1:15" s="31" customFormat="1" x14ac:dyDescent="0.2">
      <c r="A158" s="30">
        <v>3414</v>
      </c>
      <c r="B158" s="31" t="s">
        <v>87</v>
      </c>
      <c r="C158" s="33"/>
      <c r="D158" s="34"/>
      <c r="E158" s="34" t="str">
        <f t="shared" si="22"/>
        <v/>
      </c>
      <c r="F158" s="35" t="str">
        <f t="shared" si="23"/>
        <v/>
      </c>
      <c r="G158" s="34" t="str">
        <f t="shared" si="24"/>
        <v/>
      </c>
      <c r="H158" s="34" t="str">
        <f t="shared" si="25"/>
        <v/>
      </c>
      <c r="I158" s="67" t="str">
        <f t="shared" si="26"/>
        <v/>
      </c>
      <c r="J158" s="34" t="str">
        <f t="shared" si="27"/>
        <v/>
      </c>
      <c r="K158" s="34" t="str">
        <f t="shared" si="28"/>
        <v/>
      </c>
      <c r="L158" s="34" t="str">
        <f t="shared" si="29"/>
        <v/>
      </c>
      <c r="M158" s="38" t="str">
        <f t="shared" si="30"/>
        <v/>
      </c>
      <c r="N158" s="38" t="str">
        <f>'jan-juli'!M158</f>
        <v/>
      </c>
      <c r="O158" s="38" t="str">
        <f t="shared" si="31"/>
        <v/>
      </c>
    </row>
    <row r="159" spans="1:15" s="31" customFormat="1" x14ac:dyDescent="0.2">
      <c r="A159" s="30">
        <v>3415</v>
      </c>
      <c r="B159" s="31" t="s">
        <v>88</v>
      </c>
      <c r="C159" s="33"/>
      <c r="D159" s="34"/>
      <c r="E159" s="34" t="str">
        <f t="shared" si="22"/>
        <v/>
      </c>
      <c r="F159" s="35" t="str">
        <f t="shared" si="23"/>
        <v/>
      </c>
      <c r="G159" s="34" t="str">
        <f t="shared" si="24"/>
        <v/>
      </c>
      <c r="H159" s="34" t="str">
        <f t="shared" si="25"/>
        <v/>
      </c>
      <c r="I159" s="67" t="str">
        <f t="shared" si="26"/>
        <v/>
      </c>
      <c r="J159" s="34" t="str">
        <f t="shared" si="27"/>
        <v/>
      </c>
      <c r="K159" s="34" t="str">
        <f t="shared" si="28"/>
        <v/>
      </c>
      <c r="L159" s="34" t="str">
        <f t="shared" si="29"/>
        <v/>
      </c>
      <c r="M159" s="38" t="str">
        <f t="shared" si="30"/>
        <v/>
      </c>
      <c r="N159" s="38" t="str">
        <f>'jan-juli'!M159</f>
        <v/>
      </c>
      <c r="O159" s="38" t="str">
        <f t="shared" si="31"/>
        <v/>
      </c>
    </row>
    <row r="160" spans="1:15" s="31" customFormat="1" x14ac:dyDescent="0.2">
      <c r="A160" s="30">
        <v>3416</v>
      </c>
      <c r="B160" s="31" t="s">
        <v>89</v>
      </c>
      <c r="C160" s="33"/>
      <c r="D160" s="34"/>
      <c r="E160" s="34" t="str">
        <f t="shared" si="22"/>
        <v/>
      </c>
      <c r="F160" s="35" t="str">
        <f t="shared" si="23"/>
        <v/>
      </c>
      <c r="G160" s="34" t="str">
        <f t="shared" si="24"/>
        <v/>
      </c>
      <c r="H160" s="34" t="str">
        <f t="shared" si="25"/>
        <v/>
      </c>
      <c r="I160" s="67" t="str">
        <f t="shared" si="26"/>
        <v/>
      </c>
      <c r="J160" s="34" t="str">
        <f t="shared" si="27"/>
        <v/>
      </c>
      <c r="K160" s="34" t="str">
        <f t="shared" si="28"/>
        <v/>
      </c>
      <c r="L160" s="34" t="str">
        <f t="shared" si="29"/>
        <v/>
      </c>
      <c r="M160" s="38" t="str">
        <f t="shared" si="30"/>
        <v/>
      </c>
      <c r="N160" s="38" t="str">
        <f>'jan-juli'!M160</f>
        <v/>
      </c>
      <c r="O160" s="38" t="str">
        <f t="shared" si="31"/>
        <v/>
      </c>
    </row>
    <row r="161" spans="1:15" s="31" customFormat="1" x14ac:dyDescent="0.2">
      <c r="A161" s="30">
        <v>3417</v>
      </c>
      <c r="B161" s="31" t="s">
        <v>90</v>
      </c>
      <c r="C161" s="33"/>
      <c r="D161" s="34"/>
      <c r="E161" s="34" t="str">
        <f t="shared" si="22"/>
        <v/>
      </c>
      <c r="F161" s="35" t="str">
        <f t="shared" si="23"/>
        <v/>
      </c>
      <c r="G161" s="34" t="str">
        <f t="shared" si="24"/>
        <v/>
      </c>
      <c r="H161" s="34" t="str">
        <f t="shared" si="25"/>
        <v/>
      </c>
      <c r="I161" s="67" t="str">
        <f t="shared" si="26"/>
        <v/>
      </c>
      <c r="J161" s="34" t="str">
        <f t="shared" si="27"/>
        <v/>
      </c>
      <c r="K161" s="34" t="str">
        <f t="shared" si="28"/>
        <v/>
      </c>
      <c r="L161" s="34" t="str">
        <f t="shared" si="29"/>
        <v/>
      </c>
      <c r="M161" s="38" t="str">
        <f t="shared" si="30"/>
        <v/>
      </c>
      <c r="N161" s="38" t="str">
        <f>'jan-juli'!M161</f>
        <v/>
      </c>
      <c r="O161" s="38" t="str">
        <f t="shared" si="31"/>
        <v/>
      </c>
    </row>
    <row r="162" spans="1:15" s="31" customFormat="1" x14ac:dyDescent="0.2">
      <c r="A162" s="30">
        <v>3418</v>
      </c>
      <c r="B162" s="31" t="s">
        <v>91</v>
      </c>
      <c r="C162" s="33"/>
      <c r="D162" s="34"/>
      <c r="E162" s="34" t="str">
        <f t="shared" si="22"/>
        <v/>
      </c>
      <c r="F162" s="35" t="str">
        <f t="shared" si="23"/>
        <v/>
      </c>
      <c r="G162" s="34" t="str">
        <f t="shared" si="24"/>
        <v/>
      </c>
      <c r="H162" s="34" t="str">
        <f t="shared" si="25"/>
        <v/>
      </c>
      <c r="I162" s="67" t="str">
        <f t="shared" si="26"/>
        <v/>
      </c>
      <c r="J162" s="34" t="str">
        <f t="shared" si="27"/>
        <v/>
      </c>
      <c r="K162" s="34" t="str">
        <f t="shared" si="28"/>
        <v/>
      </c>
      <c r="L162" s="34" t="str">
        <f t="shared" si="29"/>
        <v/>
      </c>
      <c r="M162" s="38" t="str">
        <f t="shared" si="30"/>
        <v/>
      </c>
      <c r="N162" s="38" t="str">
        <f>'jan-juli'!M162</f>
        <v/>
      </c>
      <c r="O162" s="38" t="str">
        <f t="shared" si="31"/>
        <v/>
      </c>
    </row>
    <row r="163" spans="1:15" s="31" customFormat="1" x14ac:dyDescent="0.2">
      <c r="A163" s="30">
        <v>3419</v>
      </c>
      <c r="B163" s="31" t="s">
        <v>386</v>
      </c>
      <c r="C163" s="33"/>
      <c r="D163" s="34"/>
      <c r="E163" s="34" t="str">
        <f t="shared" si="22"/>
        <v/>
      </c>
      <c r="F163" s="35" t="str">
        <f t="shared" si="23"/>
        <v/>
      </c>
      <c r="G163" s="34" t="str">
        <f t="shared" si="24"/>
        <v/>
      </c>
      <c r="H163" s="34" t="str">
        <f t="shared" si="25"/>
        <v/>
      </c>
      <c r="I163" s="67" t="str">
        <f t="shared" si="26"/>
        <v/>
      </c>
      <c r="J163" s="34" t="str">
        <f t="shared" si="27"/>
        <v/>
      </c>
      <c r="K163" s="34" t="str">
        <f t="shared" si="28"/>
        <v/>
      </c>
      <c r="L163" s="34" t="str">
        <f t="shared" si="29"/>
        <v/>
      </c>
      <c r="M163" s="38" t="str">
        <f t="shared" si="30"/>
        <v/>
      </c>
      <c r="N163" s="38" t="str">
        <f>'jan-juli'!M163</f>
        <v/>
      </c>
      <c r="O163" s="38" t="str">
        <f t="shared" si="31"/>
        <v/>
      </c>
    </row>
    <row r="164" spans="1:15" s="31" customFormat="1" x14ac:dyDescent="0.2">
      <c r="A164" s="30">
        <v>3420</v>
      </c>
      <c r="B164" s="31" t="s">
        <v>92</v>
      </c>
      <c r="C164" s="33"/>
      <c r="D164" s="34"/>
      <c r="E164" s="34" t="str">
        <f t="shared" si="22"/>
        <v/>
      </c>
      <c r="F164" s="35" t="str">
        <f t="shared" si="23"/>
        <v/>
      </c>
      <c r="G164" s="34" t="str">
        <f t="shared" si="24"/>
        <v/>
      </c>
      <c r="H164" s="34" t="str">
        <f t="shared" si="25"/>
        <v/>
      </c>
      <c r="I164" s="67" t="str">
        <f t="shared" si="26"/>
        <v/>
      </c>
      <c r="J164" s="34" t="str">
        <f t="shared" si="27"/>
        <v/>
      </c>
      <c r="K164" s="34" t="str">
        <f t="shared" si="28"/>
        <v/>
      </c>
      <c r="L164" s="34" t="str">
        <f t="shared" si="29"/>
        <v/>
      </c>
      <c r="M164" s="38" t="str">
        <f t="shared" si="30"/>
        <v/>
      </c>
      <c r="N164" s="38" t="str">
        <f>'jan-juli'!M164</f>
        <v/>
      </c>
      <c r="O164" s="38" t="str">
        <f t="shared" si="31"/>
        <v/>
      </c>
    </row>
    <row r="165" spans="1:15" s="31" customFormat="1" x14ac:dyDescent="0.2">
      <c r="A165" s="30">
        <v>3421</v>
      </c>
      <c r="B165" s="31" t="s">
        <v>93</v>
      </c>
      <c r="C165" s="33"/>
      <c r="D165" s="34"/>
      <c r="E165" s="34" t="str">
        <f t="shared" si="22"/>
        <v/>
      </c>
      <c r="F165" s="35" t="str">
        <f t="shared" si="23"/>
        <v/>
      </c>
      <c r="G165" s="34" t="str">
        <f t="shared" si="24"/>
        <v/>
      </c>
      <c r="H165" s="34" t="str">
        <f t="shared" si="25"/>
        <v/>
      </c>
      <c r="I165" s="67" t="str">
        <f t="shared" si="26"/>
        <v/>
      </c>
      <c r="J165" s="34" t="str">
        <f t="shared" si="27"/>
        <v/>
      </c>
      <c r="K165" s="34" t="str">
        <f t="shared" si="28"/>
        <v/>
      </c>
      <c r="L165" s="34" t="str">
        <f t="shared" si="29"/>
        <v/>
      </c>
      <c r="M165" s="38" t="str">
        <f t="shared" si="30"/>
        <v/>
      </c>
      <c r="N165" s="38" t="str">
        <f>'jan-juli'!M165</f>
        <v/>
      </c>
      <c r="O165" s="38" t="str">
        <f t="shared" si="31"/>
        <v/>
      </c>
    </row>
    <row r="166" spans="1:15" s="31" customFormat="1" x14ac:dyDescent="0.2">
      <c r="A166" s="30">
        <v>3422</v>
      </c>
      <c r="B166" s="31" t="s">
        <v>94</v>
      </c>
      <c r="C166" s="33"/>
      <c r="D166" s="34"/>
      <c r="E166" s="34" t="str">
        <f t="shared" si="22"/>
        <v/>
      </c>
      <c r="F166" s="35" t="str">
        <f t="shared" si="23"/>
        <v/>
      </c>
      <c r="G166" s="34" t="str">
        <f t="shared" si="24"/>
        <v/>
      </c>
      <c r="H166" s="34" t="str">
        <f t="shared" si="25"/>
        <v/>
      </c>
      <c r="I166" s="67" t="str">
        <f t="shared" si="26"/>
        <v/>
      </c>
      <c r="J166" s="34" t="str">
        <f t="shared" si="27"/>
        <v/>
      </c>
      <c r="K166" s="34" t="str">
        <f t="shared" si="28"/>
        <v/>
      </c>
      <c r="L166" s="34" t="str">
        <f t="shared" si="29"/>
        <v/>
      </c>
      <c r="M166" s="38" t="str">
        <f t="shared" si="30"/>
        <v/>
      </c>
      <c r="N166" s="38" t="str">
        <f>'jan-juli'!M166</f>
        <v/>
      </c>
      <c r="O166" s="38" t="str">
        <f t="shared" si="31"/>
        <v/>
      </c>
    </row>
    <row r="167" spans="1:15" s="31" customFormat="1" x14ac:dyDescent="0.2">
      <c r="A167" s="30">
        <v>3423</v>
      </c>
      <c r="B167" s="31" t="s">
        <v>95</v>
      </c>
      <c r="C167" s="33"/>
      <c r="D167" s="34"/>
      <c r="E167" s="34" t="str">
        <f t="shared" si="22"/>
        <v/>
      </c>
      <c r="F167" s="35" t="str">
        <f t="shared" si="23"/>
        <v/>
      </c>
      <c r="G167" s="34" t="str">
        <f t="shared" si="24"/>
        <v/>
      </c>
      <c r="H167" s="34" t="str">
        <f t="shared" si="25"/>
        <v/>
      </c>
      <c r="I167" s="67" t="str">
        <f t="shared" si="26"/>
        <v/>
      </c>
      <c r="J167" s="34" t="str">
        <f t="shared" si="27"/>
        <v/>
      </c>
      <c r="K167" s="34" t="str">
        <f t="shared" si="28"/>
        <v/>
      </c>
      <c r="L167" s="34" t="str">
        <f t="shared" si="29"/>
        <v/>
      </c>
      <c r="M167" s="38" t="str">
        <f t="shared" si="30"/>
        <v/>
      </c>
      <c r="N167" s="38" t="str">
        <f>'jan-juli'!M167</f>
        <v/>
      </c>
      <c r="O167" s="38" t="str">
        <f t="shared" si="31"/>
        <v/>
      </c>
    </row>
    <row r="168" spans="1:15" s="31" customFormat="1" x14ac:dyDescent="0.2">
      <c r="A168" s="30">
        <v>3424</v>
      </c>
      <c r="B168" s="31" t="s">
        <v>96</v>
      </c>
      <c r="C168" s="33"/>
      <c r="D168" s="34"/>
      <c r="E168" s="34" t="str">
        <f t="shared" si="22"/>
        <v/>
      </c>
      <c r="F168" s="35" t="str">
        <f t="shared" si="23"/>
        <v/>
      </c>
      <c r="G168" s="34" t="str">
        <f t="shared" si="24"/>
        <v/>
      </c>
      <c r="H168" s="34" t="str">
        <f t="shared" si="25"/>
        <v/>
      </c>
      <c r="I168" s="67" t="str">
        <f t="shared" si="26"/>
        <v/>
      </c>
      <c r="J168" s="34" t="str">
        <f t="shared" si="27"/>
        <v/>
      </c>
      <c r="K168" s="34" t="str">
        <f t="shared" si="28"/>
        <v/>
      </c>
      <c r="L168" s="34" t="str">
        <f t="shared" si="29"/>
        <v/>
      </c>
      <c r="M168" s="38" t="str">
        <f t="shared" si="30"/>
        <v/>
      </c>
      <c r="N168" s="38" t="str">
        <f>'jan-juli'!M168</f>
        <v/>
      </c>
      <c r="O168" s="38" t="str">
        <f t="shared" si="31"/>
        <v/>
      </c>
    </row>
    <row r="169" spans="1:15" s="31" customFormat="1" x14ac:dyDescent="0.2">
      <c r="A169" s="30">
        <v>3425</v>
      </c>
      <c r="B169" s="31" t="s">
        <v>97</v>
      </c>
      <c r="C169" s="33"/>
      <c r="D169" s="34"/>
      <c r="E169" s="34" t="str">
        <f t="shared" si="22"/>
        <v/>
      </c>
      <c r="F169" s="35" t="str">
        <f t="shared" si="23"/>
        <v/>
      </c>
      <c r="G169" s="34" t="str">
        <f t="shared" si="24"/>
        <v/>
      </c>
      <c r="H169" s="34" t="str">
        <f t="shared" si="25"/>
        <v/>
      </c>
      <c r="I169" s="67" t="str">
        <f t="shared" si="26"/>
        <v/>
      </c>
      <c r="J169" s="34" t="str">
        <f t="shared" si="27"/>
        <v/>
      </c>
      <c r="K169" s="34" t="str">
        <f t="shared" si="28"/>
        <v/>
      </c>
      <c r="L169" s="34" t="str">
        <f t="shared" si="29"/>
        <v/>
      </c>
      <c r="M169" s="38" t="str">
        <f t="shared" si="30"/>
        <v/>
      </c>
      <c r="N169" s="38" t="str">
        <f>'jan-juli'!M169</f>
        <v/>
      </c>
      <c r="O169" s="38" t="str">
        <f t="shared" si="31"/>
        <v/>
      </c>
    </row>
    <row r="170" spans="1:15" s="31" customFormat="1" x14ac:dyDescent="0.2">
      <c r="A170" s="30">
        <v>3426</v>
      </c>
      <c r="B170" s="31" t="s">
        <v>98</v>
      </c>
      <c r="C170" s="33"/>
      <c r="D170" s="34"/>
      <c r="E170" s="34" t="str">
        <f t="shared" si="22"/>
        <v/>
      </c>
      <c r="F170" s="35" t="str">
        <f t="shared" si="23"/>
        <v/>
      </c>
      <c r="G170" s="34" t="str">
        <f t="shared" si="24"/>
        <v/>
      </c>
      <c r="H170" s="34" t="str">
        <f t="shared" si="25"/>
        <v/>
      </c>
      <c r="I170" s="67" t="str">
        <f t="shared" si="26"/>
        <v/>
      </c>
      <c r="J170" s="34" t="str">
        <f t="shared" si="27"/>
        <v/>
      </c>
      <c r="K170" s="34" t="str">
        <f t="shared" si="28"/>
        <v/>
      </c>
      <c r="L170" s="34" t="str">
        <f t="shared" si="29"/>
        <v/>
      </c>
      <c r="M170" s="38" t="str">
        <f t="shared" si="30"/>
        <v/>
      </c>
      <c r="N170" s="38" t="str">
        <f>'jan-juli'!M170</f>
        <v/>
      </c>
      <c r="O170" s="38" t="str">
        <f t="shared" si="31"/>
        <v/>
      </c>
    </row>
    <row r="171" spans="1:15" s="31" customFormat="1" x14ac:dyDescent="0.2">
      <c r="A171" s="30">
        <v>3427</v>
      </c>
      <c r="B171" s="31" t="s">
        <v>99</v>
      </c>
      <c r="C171" s="33"/>
      <c r="D171" s="34"/>
      <c r="E171" s="34" t="str">
        <f t="shared" si="22"/>
        <v/>
      </c>
      <c r="F171" s="35" t="str">
        <f t="shared" si="23"/>
        <v/>
      </c>
      <c r="G171" s="34" t="str">
        <f t="shared" si="24"/>
        <v/>
      </c>
      <c r="H171" s="34" t="str">
        <f t="shared" si="25"/>
        <v/>
      </c>
      <c r="I171" s="67" t="str">
        <f t="shared" si="26"/>
        <v/>
      </c>
      <c r="J171" s="34" t="str">
        <f t="shared" si="27"/>
        <v/>
      </c>
      <c r="K171" s="34" t="str">
        <f t="shared" si="28"/>
        <v/>
      </c>
      <c r="L171" s="34" t="str">
        <f t="shared" si="29"/>
        <v/>
      </c>
      <c r="M171" s="38" t="str">
        <f t="shared" si="30"/>
        <v/>
      </c>
      <c r="N171" s="38" t="str">
        <f>'jan-juli'!M171</f>
        <v/>
      </c>
      <c r="O171" s="38" t="str">
        <f t="shared" si="31"/>
        <v/>
      </c>
    </row>
    <row r="172" spans="1:15" s="31" customFormat="1" x14ac:dyDescent="0.2">
      <c r="A172" s="30">
        <v>3428</v>
      </c>
      <c r="B172" s="31" t="s">
        <v>100</v>
      </c>
      <c r="C172" s="33"/>
      <c r="D172" s="34"/>
      <c r="E172" s="34" t="str">
        <f t="shared" si="22"/>
        <v/>
      </c>
      <c r="F172" s="35" t="str">
        <f t="shared" si="23"/>
        <v/>
      </c>
      <c r="G172" s="34" t="str">
        <f t="shared" si="24"/>
        <v/>
      </c>
      <c r="H172" s="34" t="str">
        <f t="shared" si="25"/>
        <v/>
      </c>
      <c r="I172" s="67" t="str">
        <f t="shared" si="26"/>
        <v/>
      </c>
      <c r="J172" s="34" t="str">
        <f t="shared" si="27"/>
        <v/>
      </c>
      <c r="K172" s="34" t="str">
        <f t="shared" si="28"/>
        <v/>
      </c>
      <c r="L172" s="34" t="str">
        <f t="shared" si="29"/>
        <v/>
      </c>
      <c r="M172" s="38" t="str">
        <f t="shared" si="30"/>
        <v/>
      </c>
      <c r="N172" s="38" t="str">
        <f>'jan-juli'!M172</f>
        <v/>
      </c>
      <c r="O172" s="38" t="str">
        <f t="shared" si="31"/>
        <v/>
      </c>
    </row>
    <row r="173" spans="1:15" s="31" customFormat="1" x14ac:dyDescent="0.2">
      <c r="A173" s="30">
        <v>3429</v>
      </c>
      <c r="B173" s="31" t="s">
        <v>101</v>
      </c>
      <c r="C173" s="33"/>
      <c r="D173" s="34"/>
      <c r="E173" s="34" t="str">
        <f t="shared" si="22"/>
        <v/>
      </c>
      <c r="F173" s="35" t="str">
        <f t="shared" si="23"/>
        <v/>
      </c>
      <c r="G173" s="34" t="str">
        <f t="shared" si="24"/>
        <v/>
      </c>
      <c r="H173" s="34" t="str">
        <f t="shared" si="25"/>
        <v/>
      </c>
      <c r="I173" s="67" t="str">
        <f t="shared" si="26"/>
        <v/>
      </c>
      <c r="J173" s="34" t="str">
        <f t="shared" si="27"/>
        <v/>
      </c>
      <c r="K173" s="34" t="str">
        <f t="shared" si="28"/>
        <v/>
      </c>
      <c r="L173" s="34" t="str">
        <f t="shared" si="29"/>
        <v/>
      </c>
      <c r="M173" s="38" t="str">
        <f t="shared" si="30"/>
        <v/>
      </c>
      <c r="N173" s="38" t="str">
        <f>'jan-juli'!M173</f>
        <v/>
      </c>
      <c r="O173" s="38" t="str">
        <f t="shared" si="31"/>
        <v/>
      </c>
    </row>
    <row r="174" spans="1:15" s="31" customFormat="1" x14ac:dyDescent="0.2">
      <c r="A174" s="30">
        <v>3430</v>
      </c>
      <c r="B174" s="31" t="s">
        <v>102</v>
      </c>
      <c r="C174" s="33"/>
      <c r="D174" s="34"/>
      <c r="E174" s="34" t="str">
        <f t="shared" si="22"/>
        <v/>
      </c>
      <c r="F174" s="35" t="str">
        <f t="shared" si="23"/>
        <v/>
      </c>
      <c r="G174" s="34" t="str">
        <f t="shared" si="24"/>
        <v/>
      </c>
      <c r="H174" s="34" t="str">
        <f t="shared" si="25"/>
        <v/>
      </c>
      <c r="I174" s="67" t="str">
        <f t="shared" si="26"/>
        <v/>
      </c>
      <c r="J174" s="34" t="str">
        <f t="shared" si="27"/>
        <v/>
      </c>
      <c r="K174" s="34" t="str">
        <f t="shared" si="28"/>
        <v/>
      </c>
      <c r="L174" s="34" t="str">
        <f t="shared" si="29"/>
        <v/>
      </c>
      <c r="M174" s="38" t="str">
        <f t="shared" si="30"/>
        <v/>
      </c>
      <c r="N174" s="38" t="str">
        <f>'jan-juli'!M174</f>
        <v/>
      </c>
      <c r="O174" s="38" t="str">
        <f t="shared" si="31"/>
        <v/>
      </c>
    </row>
    <row r="175" spans="1:15" s="31" customFormat="1" x14ac:dyDescent="0.2">
      <c r="A175" s="30">
        <v>3431</v>
      </c>
      <c r="B175" s="31" t="s">
        <v>105</v>
      </c>
      <c r="C175" s="33"/>
      <c r="D175" s="34"/>
      <c r="E175" s="34" t="str">
        <f t="shared" si="22"/>
        <v/>
      </c>
      <c r="F175" s="35" t="str">
        <f t="shared" si="23"/>
        <v/>
      </c>
      <c r="G175" s="34" t="str">
        <f t="shared" si="24"/>
        <v/>
      </c>
      <c r="H175" s="34" t="str">
        <f t="shared" si="25"/>
        <v/>
      </c>
      <c r="I175" s="67" t="str">
        <f t="shared" si="26"/>
        <v/>
      </c>
      <c r="J175" s="34" t="str">
        <f t="shared" si="27"/>
        <v/>
      </c>
      <c r="K175" s="34" t="str">
        <f t="shared" si="28"/>
        <v/>
      </c>
      <c r="L175" s="34" t="str">
        <f t="shared" si="29"/>
        <v/>
      </c>
      <c r="M175" s="38" t="str">
        <f t="shared" si="30"/>
        <v/>
      </c>
      <c r="N175" s="38" t="str">
        <f>'jan-juli'!M175</f>
        <v/>
      </c>
      <c r="O175" s="38" t="str">
        <f t="shared" si="31"/>
        <v/>
      </c>
    </row>
    <row r="176" spans="1:15" s="31" customFormat="1" x14ac:dyDescent="0.2">
      <c r="A176" s="30">
        <v>3432</v>
      </c>
      <c r="B176" s="31" t="s">
        <v>106</v>
      </c>
      <c r="C176" s="33"/>
      <c r="D176" s="34"/>
      <c r="E176" s="34" t="str">
        <f t="shared" si="22"/>
        <v/>
      </c>
      <c r="F176" s="35" t="str">
        <f t="shared" si="23"/>
        <v/>
      </c>
      <c r="G176" s="34" t="str">
        <f t="shared" si="24"/>
        <v/>
      </c>
      <c r="H176" s="34" t="str">
        <f t="shared" si="25"/>
        <v/>
      </c>
      <c r="I176" s="67" t="str">
        <f t="shared" si="26"/>
        <v/>
      </c>
      <c r="J176" s="34" t="str">
        <f t="shared" si="27"/>
        <v/>
      </c>
      <c r="K176" s="34" t="str">
        <f t="shared" si="28"/>
        <v/>
      </c>
      <c r="L176" s="34" t="str">
        <f t="shared" si="29"/>
        <v/>
      </c>
      <c r="M176" s="38" t="str">
        <f t="shared" si="30"/>
        <v/>
      </c>
      <c r="N176" s="38" t="str">
        <f>'jan-juli'!M176</f>
        <v/>
      </c>
      <c r="O176" s="38" t="str">
        <f t="shared" si="31"/>
        <v/>
      </c>
    </row>
    <row r="177" spans="1:15" s="31" customFormat="1" x14ac:dyDescent="0.2">
      <c r="A177" s="30">
        <v>3433</v>
      </c>
      <c r="B177" s="31" t="s">
        <v>107</v>
      </c>
      <c r="C177" s="33"/>
      <c r="D177" s="34"/>
      <c r="E177" s="34" t="str">
        <f t="shared" si="22"/>
        <v/>
      </c>
      <c r="F177" s="35" t="str">
        <f t="shared" si="23"/>
        <v/>
      </c>
      <c r="G177" s="34" t="str">
        <f t="shared" si="24"/>
        <v/>
      </c>
      <c r="H177" s="34" t="str">
        <f t="shared" si="25"/>
        <v/>
      </c>
      <c r="I177" s="67" t="str">
        <f t="shared" si="26"/>
        <v/>
      </c>
      <c r="J177" s="34" t="str">
        <f t="shared" si="27"/>
        <v/>
      </c>
      <c r="K177" s="34" t="str">
        <f t="shared" si="28"/>
        <v/>
      </c>
      <c r="L177" s="34" t="str">
        <f t="shared" si="29"/>
        <v/>
      </c>
      <c r="M177" s="38" t="str">
        <f t="shared" si="30"/>
        <v/>
      </c>
      <c r="N177" s="38" t="str">
        <f>'jan-juli'!M177</f>
        <v/>
      </c>
      <c r="O177" s="38" t="str">
        <f t="shared" si="31"/>
        <v/>
      </c>
    </row>
    <row r="178" spans="1:15" s="31" customFormat="1" x14ac:dyDescent="0.2">
      <c r="A178" s="30">
        <v>3434</v>
      </c>
      <c r="B178" s="31" t="s">
        <v>108</v>
      </c>
      <c r="C178" s="33"/>
      <c r="D178" s="34"/>
      <c r="E178" s="34" t="str">
        <f t="shared" si="22"/>
        <v/>
      </c>
      <c r="F178" s="35" t="str">
        <f t="shared" si="23"/>
        <v/>
      </c>
      <c r="G178" s="34" t="str">
        <f t="shared" si="24"/>
        <v/>
      </c>
      <c r="H178" s="34" t="str">
        <f t="shared" si="25"/>
        <v/>
      </c>
      <c r="I178" s="67" t="str">
        <f t="shared" si="26"/>
        <v/>
      </c>
      <c r="J178" s="34" t="str">
        <f t="shared" si="27"/>
        <v/>
      </c>
      <c r="K178" s="34" t="str">
        <f t="shared" si="28"/>
        <v/>
      </c>
      <c r="L178" s="34" t="str">
        <f t="shared" si="29"/>
        <v/>
      </c>
      <c r="M178" s="38" t="str">
        <f t="shared" si="30"/>
        <v/>
      </c>
      <c r="N178" s="38" t="str">
        <f>'jan-juli'!M178</f>
        <v/>
      </c>
      <c r="O178" s="38" t="str">
        <f t="shared" si="31"/>
        <v/>
      </c>
    </row>
    <row r="179" spans="1:15" s="31" customFormat="1" x14ac:dyDescent="0.2">
      <c r="A179" s="30">
        <v>3435</v>
      </c>
      <c r="B179" s="31" t="s">
        <v>109</v>
      </c>
      <c r="C179" s="33"/>
      <c r="D179" s="34"/>
      <c r="E179" s="34" t="str">
        <f t="shared" si="22"/>
        <v/>
      </c>
      <c r="F179" s="35" t="str">
        <f t="shared" si="23"/>
        <v/>
      </c>
      <c r="G179" s="34" t="str">
        <f t="shared" si="24"/>
        <v/>
      </c>
      <c r="H179" s="34" t="str">
        <f t="shared" si="25"/>
        <v/>
      </c>
      <c r="I179" s="67" t="str">
        <f t="shared" si="26"/>
        <v/>
      </c>
      <c r="J179" s="34" t="str">
        <f t="shared" si="27"/>
        <v/>
      </c>
      <c r="K179" s="34" t="str">
        <f t="shared" si="28"/>
        <v/>
      </c>
      <c r="L179" s="34" t="str">
        <f t="shared" si="29"/>
        <v/>
      </c>
      <c r="M179" s="38" t="str">
        <f t="shared" si="30"/>
        <v/>
      </c>
      <c r="N179" s="38" t="str">
        <f>'jan-juli'!M179</f>
        <v/>
      </c>
      <c r="O179" s="38" t="str">
        <f t="shared" si="31"/>
        <v/>
      </c>
    </row>
    <row r="180" spans="1:15" s="31" customFormat="1" x14ac:dyDescent="0.2">
      <c r="A180" s="30">
        <v>3436</v>
      </c>
      <c r="B180" s="31" t="s">
        <v>110</v>
      </c>
      <c r="C180" s="33"/>
      <c r="D180" s="34"/>
      <c r="E180" s="34" t="str">
        <f t="shared" si="22"/>
        <v/>
      </c>
      <c r="F180" s="35" t="str">
        <f t="shared" si="23"/>
        <v/>
      </c>
      <c r="G180" s="34" t="str">
        <f t="shared" si="24"/>
        <v/>
      </c>
      <c r="H180" s="34" t="str">
        <f t="shared" si="25"/>
        <v/>
      </c>
      <c r="I180" s="67" t="str">
        <f t="shared" si="26"/>
        <v/>
      </c>
      <c r="J180" s="34" t="str">
        <f t="shared" si="27"/>
        <v/>
      </c>
      <c r="K180" s="34" t="str">
        <f t="shared" si="28"/>
        <v/>
      </c>
      <c r="L180" s="34" t="str">
        <f t="shared" si="29"/>
        <v/>
      </c>
      <c r="M180" s="38" t="str">
        <f t="shared" si="30"/>
        <v/>
      </c>
      <c r="N180" s="38" t="str">
        <f>'jan-juli'!M180</f>
        <v/>
      </c>
      <c r="O180" s="38" t="str">
        <f t="shared" si="31"/>
        <v/>
      </c>
    </row>
    <row r="181" spans="1:15" s="31" customFormat="1" x14ac:dyDescent="0.2">
      <c r="A181" s="30">
        <v>3437</v>
      </c>
      <c r="B181" s="31" t="s">
        <v>111</v>
      </c>
      <c r="C181" s="33"/>
      <c r="D181" s="34"/>
      <c r="E181" s="34" t="str">
        <f t="shared" si="22"/>
        <v/>
      </c>
      <c r="F181" s="35" t="str">
        <f t="shared" si="23"/>
        <v/>
      </c>
      <c r="G181" s="34" t="str">
        <f t="shared" si="24"/>
        <v/>
      </c>
      <c r="H181" s="34" t="str">
        <f t="shared" si="25"/>
        <v/>
      </c>
      <c r="I181" s="67" t="str">
        <f t="shared" si="26"/>
        <v/>
      </c>
      <c r="J181" s="34" t="str">
        <f t="shared" si="27"/>
        <v/>
      </c>
      <c r="K181" s="34" t="str">
        <f t="shared" si="28"/>
        <v/>
      </c>
      <c r="L181" s="34" t="str">
        <f t="shared" si="29"/>
        <v/>
      </c>
      <c r="M181" s="38" t="str">
        <f t="shared" si="30"/>
        <v/>
      </c>
      <c r="N181" s="38" t="str">
        <f>'jan-juli'!M181</f>
        <v/>
      </c>
      <c r="O181" s="38" t="str">
        <f t="shared" si="31"/>
        <v/>
      </c>
    </row>
    <row r="182" spans="1:15" s="31" customFormat="1" x14ac:dyDescent="0.2">
      <c r="A182" s="30">
        <v>3438</v>
      </c>
      <c r="B182" s="31" t="s">
        <v>112</v>
      </c>
      <c r="C182" s="33"/>
      <c r="D182" s="34"/>
      <c r="E182" s="34" t="str">
        <f t="shared" si="22"/>
        <v/>
      </c>
      <c r="F182" s="35" t="str">
        <f t="shared" si="23"/>
        <v/>
      </c>
      <c r="G182" s="34" t="str">
        <f t="shared" si="24"/>
        <v/>
      </c>
      <c r="H182" s="34" t="str">
        <f t="shared" si="25"/>
        <v/>
      </c>
      <c r="I182" s="67" t="str">
        <f t="shared" si="26"/>
        <v/>
      </c>
      <c r="J182" s="34" t="str">
        <f t="shared" si="27"/>
        <v/>
      </c>
      <c r="K182" s="34" t="str">
        <f t="shared" si="28"/>
        <v/>
      </c>
      <c r="L182" s="34" t="str">
        <f t="shared" si="29"/>
        <v/>
      </c>
      <c r="M182" s="38" t="str">
        <f t="shared" si="30"/>
        <v/>
      </c>
      <c r="N182" s="38" t="str">
        <f>'jan-juli'!M182</f>
        <v/>
      </c>
      <c r="O182" s="38" t="str">
        <f t="shared" si="31"/>
        <v/>
      </c>
    </row>
    <row r="183" spans="1:15" s="31" customFormat="1" x14ac:dyDescent="0.2">
      <c r="A183" s="30">
        <v>3439</v>
      </c>
      <c r="B183" s="31" t="s">
        <v>113</v>
      </c>
      <c r="C183" s="33"/>
      <c r="D183" s="34"/>
      <c r="E183" s="34" t="str">
        <f t="shared" si="22"/>
        <v/>
      </c>
      <c r="F183" s="35" t="str">
        <f t="shared" si="23"/>
        <v/>
      </c>
      <c r="G183" s="34" t="str">
        <f t="shared" si="24"/>
        <v/>
      </c>
      <c r="H183" s="34" t="str">
        <f t="shared" si="25"/>
        <v/>
      </c>
      <c r="I183" s="67" t="str">
        <f t="shared" si="26"/>
        <v/>
      </c>
      <c r="J183" s="34" t="str">
        <f t="shared" si="27"/>
        <v/>
      </c>
      <c r="K183" s="34" t="str">
        <f t="shared" si="28"/>
        <v/>
      </c>
      <c r="L183" s="34" t="str">
        <f t="shared" si="29"/>
        <v/>
      </c>
      <c r="M183" s="38" t="str">
        <f t="shared" si="30"/>
        <v/>
      </c>
      <c r="N183" s="38" t="str">
        <f>'jan-juli'!M183</f>
        <v/>
      </c>
      <c r="O183" s="38" t="str">
        <f t="shared" si="31"/>
        <v/>
      </c>
    </row>
    <row r="184" spans="1:15" s="31" customFormat="1" x14ac:dyDescent="0.2">
      <c r="A184" s="30">
        <v>3440</v>
      </c>
      <c r="B184" s="31" t="s">
        <v>114</v>
      </c>
      <c r="C184" s="33"/>
      <c r="D184" s="34"/>
      <c r="E184" s="34" t="str">
        <f t="shared" si="22"/>
        <v/>
      </c>
      <c r="F184" s="35" t="str">
        <f t="shared" si="23"/>
        <v/>
      </c>
      <c r="G184" s="34" t="str">
        <f t="shared" si="24"/>
        <v/>
      </c>
      <c r="H184" s="34" t="str">
        <f t="shared" si="25"/>
        <v/>
      </c>
      <c r="I184" s="67" t="str">
        <f t="shared" si="26"/>
        <v/>
      </c>
      <c r="J184" s="34" t="str">
        <f t="shared" si="27"/>
        <v/>
      </c>
      <c r="K184" s="34" t="str">
        <f t="shared" si="28"/>
        <v/>
      </c>
      <c r="L184" s="34" t="str">
        <f t="shared" si="29"/>
        <v/>
      </c>
      <c r="M184" s="38" t="str">
        <f t="shared" si="30"/>
        <v/>
      </c>
      <c r="N184" s="38" t="str">
        <f>'jan-juli'!M184</f>
        <v/>
      </c>
      <c r="O184" s="38" t="str">
        <f t="shared" si="31"/>
        <v/>
      </c>
    </row>
    <row r="185" spans="1:15" s="31" customFormat="1" x14ac:dyDescent="0.2">
      <c r="A185" s="30">
        <v>3441</v>
      </c>
      <c r="B185" s="31" t="s">
        <v>115</v>
      </c>
      <c r="C185" s="33"/>
      <c r="D185" s="34"/>
      <c r="E185" s="34" t="str">
        <f t="shared" si="22"/>
        <v/>
      </c>
      <c r="F185" s="35" t="str">
        <f t="shared" si="23"/>
        <v/>
      </c>
      <c r="G185" s="34" t="str">
        <f t="shared" si="24"/>
        <v/>
      </c>
      <c r="H185" s="34" t="str">
        <f t="shared" si="25"/>
        <v/>
      </c>
      <c r="I185" s="67" t="str">
        <f t="shared" si="26"/>
        <v/>
      </c>
      <c r="J185" s="34" t="str">
        <f t="shared" si="27"/>
        <v/>
      </c>
      <c r="K185" s="34" t="str">
        <f t="shared" si="28"/>
        <v/>
      </c>
      <c r="L185" s="34" t="str">
        <f t="shared" si="29"/>
        <v/>
      </c>
      <c r="M185" s="38" t="str">
        <f t="shared" si="30"/>
        <v/>
      </c>
      <c r="N185" s="38" t="str">
        <f>'jan-juli'!M185</f>
        <v/>
      </c>
      <c r="O185" s="38" t="str">
        <f t="shared" si="31"/>
        <v/>
      </c>
    </row>
    <row r="186" spans="1:15" s="31" customFormat="1" x14ac:dyDescent="0.2">
      <c r="A186" s="30">
        <v>3442</v>
      </c>
      <c r="B186" s="31" t="s">
        <v>116</v>
      </c>
      <c r="C186" s="33"/>
      <c r="D186" s="34"/>
      <c r="E186" s="34" t="str">
        <f t="shared" si="22"/>
        <v/>
      </c>
      <c r="F186" s="35" t="str">
        <f t="shared" si="23"/>
        <v/>
      </c>
      <c r="G186" s="34" t="str">
        <f t="shared" si="24"/>
        <v/>
      </c>
      <c r="H186" s="34" t="str">
        <f t="shared" si="25"/>
        <v/>
      </c>
      <c r="I186" s="67" t="str">
        <f t="shared" si="26"/>
        <v/>
      </c>
      <c r="J186" s="34" t="str">
        <f t="shared" si="27"/>
        <v/>
      </c>
      <c r="K186" s="34" t="str">
        <f t="shared" si="28"/>
        <v/>
      </c>
      <c r="L186" s="34" t="str">
        <f t="shared" si="29"/>
        <v/>
      </c>
      <c r="M186" s="38" t="str">
        <f t="shared" si="30"/>
        <v/>
      </c>
      <c r="N186" s="38" t="str">
        <f>'jan-juli'!M186</f>
        <v/>
      </c>
      <c r="O186" s="38" t="str">
        <f t="shared" si="31"/>
        <v/>
      </c>
    </row>
    <row r="187" spans="1:15" s="31" customFormat="1" x14ac:dyDescent="0.2">
      <c r="A187" s="30">
        <v>3443</v>
      </c>
      <c r="B187" s="31" t="s">
        <v>117</v>
      </c>
      <c r="C187" s="33"/>
      <c r="D187" s="34"/>
      <c r="E187" s="34" t="str">
        <f t="shared" si="22"/>
        <v/>
      </c>
      <c r="F187" s="35" t="str">
        <f t="shared" si="23"/>
        <v/>
      </c>
      <c r="G187" s="34" t="str">
        <f t="shared" si="24"/>
        <v/>
      </c>
      <c r="H187" s="34" t="str">
        <f t="shared" si="25"/>
        <v/>
      </c>
      <c r="I187" s="67" t="str">
        <f t="shared" si="26"/>
        <v/>
      </c>
      <c r="J187" s="34" t="str">
        <f t="shared" si="27"/>
        <v/>
      </c>
      <c r="K187" s="34" t="str">
        <f t="shared" si="28"/>
        <v/>
      </c>
      <c r="L187" s="34" t="str">
        <f t="shared" si="29"/>
        <v/>
      </c>
      <c r="M187" s="38" t="str">
        <f t="shared" si="30"/>
        <v/>
      </c>
      <c r="N187" s="38" t="str">
        <f>'jan-juli'!M187</f>
        <v/>
      </c>
      <c r="O187" s="38" t="str">
        <f t="shared" si="31"/>
        <v/>
      </c>
    </row>
    <row r="188" spans="1:15" s="31" customFormat="1" x14ac:dyDescent="0.2">
      <c r="A188" s="30">
        <v>3446</v>
      </c>
      <c r="B188" s="31" t="s">
        <v>120</v>
      </c>
      <c r="C188" s="33"/>
      <c r="D188" s="34"/>
      <c r="E188" s="34" t="str">
        <f t="shared" si="22"/>
        <v/>
      </c>
      <c r="F188" s="35" t="str">
        <f t="shared" si="23"/>
        <v/>
      </c>
      <c r="G188" s="34" t="str">
        <f t="shared" si="24"/>
        <v/>
      </c>
      <c r="H188" s="34" t="str">
        <f t="shared" si="25"/>
        <v/>
      </c>
      <c r="I188" s="67" t="str">
        <f t="shared" si="26"/>
        <v/>
      </c>
      <c r="J188" s="34" t="str">
        <f t="shared" si="27"/>
        <v/>
      </c>
      <c r="K188" s="34" t="str">
        <f t="shared" si="28"/>
        <v/>
      </c>
      <c r="L188" s="34" t="str">
        <f t="shared" si="29"/>
        <v/>
      </c>
      <c r="M188" s="38" t="str">
        <f t="shared" si="30"/>
        <v/>
      </c>
      <c r="N188" s="38" t="str">
        <f>'jan-juli'!M188</f>
        <v/>
      </c>
      <c r="O188" s="38" t="str">
        <f t="shared" si="31"/>
        <v/>
      </c>
    </row>
    <row r="189" spans="1:15" s="31" customFormat="1" x14ac:dyDescent="0.2">
      <c r="A189" s="30">
        <v>3447</v>
      </c>
      <c r="B189" s="31" t="s">
        <v>121</v>
      </c>
      <c r="C189" s="33"/>
      <c r="D189" s="34"/>
      <c r="E189" s="34" t="str">
        <f t="shared" si="22"/>
        <v/>
      </c>
      <c r="F189" s="35" t="str">
        <f t="shared" si="23"/>
        <v/>
      </c>
      <c r="G189" s="34" t="str">
        <f t="shared" si="24"/>
        <v/>
      </c>
      <c r="H189" s="34" t="str">
        <f t="shared" si="25"/>
        <v/>
      </c>
      <c r="I189" s="67" t="str">
        <f t="shared" si="26"/>
        <v/>
      </c>
      <c r="J189" s="34" t="str">
        <f t="shared" si="27"/>
        <v/>
      </c>
      <c r="K189" s="34" t="str">
        <f t="shared" si="28"/>
        <v/>
      </c>
      <c r="L189" s="34" t="str">
        <f t="shared" si="29"/>
        <v/>
      </c>
      <c r="M189" s="38" t="str">
        <f t="shared" si="30"/>
        <v/>
      </c>
      <c r="N189" s="38" t="str">
        <f>'jan-juli'!M189</f>
        <v/>
      </c>
      <c r="O189" s="38" t="str">
        <f t="shared" si="31"/>
        <v/>
      </c>
    </row>
    <row r="190" spans="1:15" s="31" customFormat="1" x14ac:dyDescent="0.2">
      <c r="A190" s="30">
        <v>3448</v>
      </c>
      <c r="B190" s="31" t="s">
        <v>122</v>
      </c>
      <c r="C190" s="33"/>
      <c r="D190" s="34"/>
      <c r="E190" s="34" t="str">
        <f t="shared" si="22"/>
        <v/>
      </c>
      <c r="F190" s="35" t="str">
        <f t="shared" si="23"/>
        <v/>
      </c>
      <c r="G190" s="34" t="str">
        <f t="shared" si="24"/>
        <v/>
      </c>
      <c r="H190" s="34" t="str">
        <f t="shared" si="25"/>
        <v/>
      </c>
      <c r="I190" s="67" t="str">
        <f t="shared" si="26"/>
        <v/>
      </c>
      <c r="J190" s="34" t="str">
        <f t="shared" si="27"/>
        <v/>
      </c>
      <c r="K190" s="34" t="str">
        <f t="shared" si="28"/>
        <v/>
      </c>
      <c r="L190" s="34" t="str">
        <f t="shared" si="29"/>
        <v/>
      </c>
      <c r="M190" s="38" t="str">
        <f t="shared" si="30"/>
        <v/>
      </c>
      <c r="N190" s="38" t="str">
        <f>'jan-juli'!M190</f>
        <v/>
      </c>
      <c r="O190" s="38" t="str">
        <f t="shared" si="31"/>
        <v/>
      </c>
    </row>
    <row r="191" spans="1:15" s="31" customFormat="1" x14ac:dyDescent="0.2">
      <c r="A191" s="30">
        <v>3449</v>
      </c>
      <c r="B191" s="31" t="s">
        <v>123</v>
      </c>
      <c r="C191" s="33"/>
      <c r="D191" s="34"/>
      <c r="E191" s="34" t="str">
        <f t="shared" si="22"/>
        <v/>
      </c>
      <c r="F191" s="35" t="str">
        <f t="shared" si="23"/>
        <v/>
      </c>
      <c r="G191" s="34" t="str">
        <f t="shared" si="24"/>
        <v/>
      </c>
      <c r="H191" s="34" t="str">
        <f t="shared" si="25"/>
        <v/>
      </c>
      <c r="I191" s="67" t="str">
        <f t="shared" si="26"/>
        <v/>
      </c>
      <c r="J191" s="34" t="str">
        <f t="shared" si="27"/>
        <v/>
      </c>
      <c r="K191" s="34" t="str">
        <f t="shared" si="28"/>
        <v/>
      </c>
      <c r="L191" s="34" t="str">
        <f t="shared" si="29"/>
        <v/>
      </c>
      <c r="M191" s="38" t="str">
        <f t="shared" si="30"/>
        <v/>
      </c>
      <c r="N191" s="38" t="str">
        <f>'jan-juli'!M191</f>
        <v/>
      </c>
      <c r="O191" s="38" t="str">
        <f t="shared" si="31"/>
        <v/>
      </c>
    </row>
    <row r="192" spans="1:15" s="31" customFormat="1" x14ac:dyDescent="0.2">
      <c r="A192" s="30">
        <v>3450</v>
      </c>
      <c r="B192" s="31" t="s">
        <v>124</v>
      </c>
      <c r="C192" s="33"/>
      <c r="D192" s="34"/>
      <c r="E192" s="34" t="str">
        <f t="shared" si="22"/>
        <v/>
      </c>
      <c r="F192" s="35" t="str">
        <f t="shared" si="23"/>
        <v/>
      </c>
      <c r="G192" s="34" t="str">
        <f t="shared" si="24"/>
        <v/>
      </c>
      <c r="H192" s="34" t="str">
        <f t="shared" si="25"/>
        <v/>
      </c>
      <c r="I192" s="67" t="str">
        <f t="shared" si="26"/>
        <v/>
      </c>
      <c r="J192" s="34" t="str">
        <f t="shared" si="27"/>
        <v/>
      </c>
      <c r="K192" s="34" t="str">
        <f t="shared" si="28"/>
        <v/>
      </c>
      <c r="L192" s="34" t="str">
        <f t="shared" si="29"/>
        <v/>
      </c>
      <c r="M192" s="38" t="str">
        <f t="shared" si="30"/>
        <v/>
      </c>
      <c r="N192" s="38" t="str">
        <f>'jan-juli'!M192</f>
        <v/>
      </c>
      <c r="O192" s="38" t="str">
        <f t="shared" si="31"/>
        <v/>
      </c>
    </row>
    <row r="193" spans="1:15" s="31" customFormat="1" x14ac:dyDescent="0.2">
      <c r="A193" s="30">
        <v>3451</v>
      </c>
      <c r="B193" s="31" t="s">
        <v>125</v>
      </c>
      <c r="C193" s="33"/>
      <c r="D193" s="34"/>
      <c r="E193" s="34" t="str">
        <f t="shared" si="22"/>
        <v/>
      </c>
      <c r="F193" s="35" t="str">
        <f t="shared" si="23"/>
        <v/>
      </c>
      <c r="G193" s="34" t="str">
        <f t="shared" si="24"/>
        <v/>
      </c>
      <c r="H193" s="34" t="str">
        <f t="shared" si="25"/>
        <v/>
      </c>
      <c r="I193" s="67" t="str">
        <f t="shared" si="26"/>
        <v/>
      </c>
      <c r="J193" s="34" t="str">
        <f t="shared" si="27"/>
        <v/>
      </c>
      <c r="K193" s="34" t="str">
        <f t="shared" si="28"/>
        <v/>
      </c>
      <c r="L193" s="34" t="str">
        <f t="shared" si="29"/>
        <v/>
      </c>
      <c r="M193" s="38" t="str">
        <f t="shared" si="30"/>
        <v/>
      </c>
      <c r="N193" s="38" t="str">
        <f>'jan-juli'!M193</f>
        <v/>
      </c>
      <c r="O193" s="38" t="str">
        <f t="shared" si="31"/>
        <v/>
      </c>
    </row>
    <row r="194" spans="1:15" s="31" customFormat="1" x14ac:dyDescent="0.2">
      <c r="A194" s="30">
        <v>3452</v>
      </c>
      <c r="B194" s="31" t="s">
        <v>126</v>
      </c>
      <c r="C194" s="33"/>
      <c r="D194" s="34"/>
      <c r="E194" s="34" t="str">
        <f t="shared" si="22"/>
        <v/>
      </c>
      <c r="F194" s="35" t="str">
        <f t="shared" si="23"/>
        <v/>
      </c>
      <c r="G194" s="34" t="str">
        <f t="shared" si="24"/>
        <v/>
      </c>
      <c r="H194" s="34" t="str">
        <f t="shared" si="25"/>
        <v/>
      </c>
      <c r="I194" s="67" t="str">
        <f t="shared" si="26"/>
        <v/>
      </c>
      <c r="J194" s="34" t="str">
        <f t="shared" si="27"/>
        <v/>
      </c>
      <c r="K194" s="34" t="str">
        <f t="shared" si="28"/>
        <v/>
      </c>
      <c r="L194" s="34" t="str">
        <f t="shared" si="29"/>
        <v/>
      </c>
      <c r="M194" s="38" t="str">
        <f t="shared" si="30"/>
        <v/>
      </c>
      <c r="N194" s="38" t="str">
        <f>'jan-juli'!M194</f>
        <v/>
      </c>
      <c r="O194" s="38" t="str">
        <f t="shared" si="31"/>
        <v/>
      </c>
    </row>
    <row r="195" spans="1:15" s="31" customFormat="1" x14ac:dyDescent="0.2">
      <c r="A195" s="30">
        <v>3453</v>
      </c>
      <c r="B195" s="31" t="s">
        <v>127</v>
      </c>
      <c r="C195" s="33"/>
      <c r="D195" s="34"/>
      <c r="E195" s="34" t="str">
        <f t="shared" si="22"/>
        <v/>
      </c>
      <c r="F195" s="35" t="str">
        <f t="shared" si="23"/>
        <v/>
      </c>
      <c r="G195" s="34" t="str">
        <f t="shared" si="24"/>
        <v/>
      </c>
      <c r="H195" s="34" t="str">
        <f t="shared" si="25"/>
        <v/>
      </c>
      <c r="I195" s="67" t="str">
        <f t="shared" si="26"/>
        <v/>
      </c>
      <c r="J195" s="34" t="str">
        <f t="shared" si="27"/>
        <v/>
      </c>
      <c r="K195" s="34" t="str">
        <f t="shared" si="28"/>
        <v/>
      </c>
      <c r="L195" s="34" t="str">
        <f t="shared" si="29"/>
        <v/>
      </c>
      <c r="M195" s="38" t="str">
        <f t="shared" si="30"/>
        <v/>
      </c>
      <c r="N195" s="38" t="str">
        <f>'jan-juli'!M195</f>
        <v/>
      </c>
      <c r="O195" s="38" t="str">
        <f t="shared" si="31"/>
        <v/>
      </c>
    </row>
    <row r="196" spans="1:15" s="31" customFormat="1" x14ac:dyDescent="0.2">
      <c r="A196" s="30">
        <v>3454</v>
      </c>
      <c r="B196" s="31" t="s">
        <v>128</v>
      </c>
      <c r="C196" s="33"/>
      <c r="D196" s="34"/>
      <c r="E196" s="34" t="str">
        <f t="shared" si="22"/>
        <v/>
      </c>
      <c r="F196" s="35" t="str">
        <f t="shared" si="23"/>
        <v/>
      </c>
      <c r="G196" s="34" t="str">
        <f t="shared" si="24"/>
        <v/>
      </c>
      <c r="H196" s="34" t="str">
        <f t="shared" si="25"/>
        <v/>
      </c>
      <c r="I196" s="67" t="str">
        <f t="shared" si="26"/>
        <v/>
      </c>
      <c r="J196" s="34" t="str">
        <f t="shared" si="27"/>
        <v/>
      </c>
      <c r="K196" s="34" t="str">
        <f t="shared" si="28"/>
        <v/>
      </c>
      <c r="L196" s="34" t="str">
        <f t="shared" si="29"/>
        <v/>
      </c>
      <c r="M196" s="38" t="str">
        <f t="shared" si="30"/>
        <v/>
      </c>
      <c r="N196" s="38" t="str">
        <f>'jan-juli'!M196</f>
        <v/>
      </c>
      <c r="O196" s="38" t="str">
        <f t="shared" si="31"/>
        <v/>
      </c>
    </row>
    <row r="197" spans="1:15" s="31" customFormat="1" x14ac:dyDescent="0.2">
      <c r="A197" s="30">
        <v>3901</v>
      </c>
      <c r="B197" s="31" t="s">
        <v>146</v>
      </c>
      <c r="C197" s="33"/>
      <c r="D197" s="34"/>
      <c r="E197" s="34" t="str">
        <f t="shared" si="22"/>
        <v/>
      </c>
      <c r="F197" s="35" t="str">
        <f t="shared" si="23"/>
        <v/>
      </c>
      <c r="G197" s="34" t="str">
        <f t="shared" si="24"/>
        <v/>
      </c>
      <c r="H197" s="34" t="str">
        <f t="shared" si="25"/>
        <v/>
      </c>
      <c r="I197" s="67" t="str">
        <f t="shared" si="26"/>
        <v/>
      </c>
      <c r="J197" s="34" t="str">
        <f t="shared" si="27"/>
        <v/>
      </c>
      <c r="K197" s="34" t="str">
        <f t="shared" si="28"/>
        <v/>
      </c>
      <c r="L197" s="34" t="str">
        <f t="shared" si="29"/>
        <v/>
      </c>
      <c r="M197" s="38" t="str">
        <f t="shared" si="30"/>
        <v/>
      </c>
      <c r="N197" s="38" t="str">
        <f>'jan-juli'!M197</f>
        <v/>
      </c>
      <c r="O197" s="38" t="str">
        <f t="shared" si="31"/>
        <v/>
      </c>
    </row>
    <row r="198" spans="1:15" s="31" customFormat="1" x14ac:dyDescent="0.2">
      <c r="A198" s="30">
        <v>3903</v>
      </c>
      <c r="B198" s="31" t="s">
        <v>150</v>
      </c>
      <c r="C198" s="33"/>
      <c r="D198" s="34"/>
      <c r="E198" s="34" t="str">
        <f t="shared" si="22"/>
        <v/>
      </c>
      <c r="F198" s="35" t="str">
        <f t="shared" si="23"/>
        <v/>
      </c>
      <c r="G198" s="34" t="str">
        <f t="shared" si="24"/>
        <v/>
      </c>
      <c r="H198" s="34" t="str">
        <f t="shared" si="25"/>
        <v/>
      </c>
      <c r="I198" s="67" t="str">
        <f t="shared" si="26"/>
        <v/>
      </c>
      <c r="J198" s="34" t="str">
        <f t="shared" si="27"/>
        <v/>
      </c>
      <c r="K198" s="34" t="str">
        <f t="shared" si="28"/>
        <v/>
      </c>
      <c r="L198" s="34" t="str">
        <f t="shared" si="29"/>
        <v/>
      </c>
      <c r="M198" s="38" t="str">
        <f t="shared" si="30"/>
        <v/>
      </c>
      <c r="N198" s="38" t="str">
        <f>'jan-juli'!M198</f>
        <v/>
      </c>
      <c r="O198" s="38" t="str">
        <f t="shared" si="31"/>
        <v/>
      </c>
    </row>
    <row r="199" spans="1:15" s="31" customFormat="1" x14ac:dyDescent="0.2">
      <c r="A199" s="30">
        <v>3905</v>
      </c>
      <c r="B199" s="31" t="s">
        <v>147</v>
      </c>
      <c r="C199" s="33"/>
      <c r="D199" s="34"/>
      <c r="E199" s="34" t="str">
        <f t="shared" si="22"/>
        <v/>
      </c>
      <c r="F199" s="35" t="str">
        <f t="shared" si="23"/>
        <v/>
      </c>
      <c r="G199" s="34" t="str">
        <f t="shared" si="24"/>
        <v/>
      </c>
      <c r="H199" s="34" t="str">
        <f t="shared" si="25"/>
        <v/>
      </c>
      <c r="I199" s="67" t="str">
        <f t="shared" si="26"/>
        <v/>
      </c>
      <c r="J199" s="34" t="str">
        <f t="shared" si="27"/>
        <v/>
      </c>
      <c r="K199" s="34" t="str">
        <f t="shared" si="28"/>
        <v/>
      </c>
      <c r="L199" s="34" t="str">
        <f t="shared" si="29"/>
        <v/>
      </c>
      <c r="M199" s="38" t="str">
        <f t="shared" si="30"/>
        <v/>
      </c>
      <c r="N199" s="38" t="str">
        <f>'jan-juli'!M199</f>
        <v/>
      </c>
      <c r="O199" s="38" t="str">
        <f t="shared" si="31"/>
        <v/>
      </c>
    </row>
    <row r="200" spans="1:15" s="31" customFormat="1" x14ac:dyDescent="0.2">
      <c r="A200" s="30">
        <v>3907</v>
      </c>
      <c r="B200" s="31" t="s">
        <v>148</v>
      </c>
      <c r="C200" s="33"/>
      <c r="D200" s="34"/>
      <c r="E200" s="34" t="str">
        <f t="shared" si="22"/>
        <v/>
      </c>
      <c r="F200" s="35" t="str">
        <f t="shared" si="23"/>
        <v/>
      </c>
      <c r="G200" s="34" t="str">
        <f t="shared" si="24"/>
        <v/>
      </c>
      <c r="H200" s="34" t="str">
        <f t="shared" si="25"/>
        <v/>
      </c>
      <c r="I200" s="67" t="str">
        <f t="shared" si="26"/>
        <v/>
      </c>
      <c r="J200" s="34" t="str">
        <f t="shared" si="27"/>
        <v/>
      </c>
      <c r="K200" s="34" t="str">
        <f t="shared" si="28"/>
        <v/>
      </c>
      <c r="L200" s="34" t="str">
        <f t="shared" si="29"/>
        <v/>
      </c>
      <c r="M200" s="38" t="str">
        <f t="shared" si="30"/>
        <v/>
      </c>
      <c r="N200" s="38" t="str">
        <f>'jan-juli'!M200</f>
        <v/>
      </c>
      <c r="O200" s="38" t="str">
        <f t="shared" si="31"/>
        <v/>
      </c>
    </row>
    <row r="201" spans="1:15" s="31" customFormat="1" x14ac:dyDescent="0.2">
      <c r="A201" s="30">
        <v>3909</v>
      </c>
      <c r="B201" s="31" t="s">
        <v>149</v>
      </c>
      <c r="C201" s="33"/>
      <c r="D201" s="34"/>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67" t="str">
        <f t="shared" ref="I201:I264" si="36">IF(ISNUMBER(C201),G201+H201,"")</f>
        <v/>
      </c>
      <c r="J201" s="34" t="str">
        <f t="shared" ref="J201:J264" si="37">IF(ISNUMBER(D201),I$368,"")</f>
        <v/>
      </c>
      <c r="K201" s="34" t="str">
        <f t="shared" ref="K201:K264" si="38">IF(ISNUMBER(I201),I201+J201,"")</f>
        <v/>
      </c>
      <c r="L201" s="34" t="str">
        <f t="shared" ref="L201:L264" si="39">IF(ISNUMBER(I201),(I201*D201),"")</f>
        <v/>
      </c>
      <c r="M201" s="38" t="str">
        <f t="shared" ref="M201:M264" si="40">IF(ISNUMBER(K201),(K201*D201),"")</f>
        <v/>
      </c>
      <c r="N201" s="38" t="str">
        <f>'jan-juli'!M201</f>
        <v/>
      </c>
      <c r="O201" s="38" t="str">
        <f t="shared" ref="O201:O264" si="41">IF(ISNUMBER(M201),(M201-N201),"")</f>
        <v/>
      </c>
    </row>
    <row r="202" spans="1:15" s="31" customFormat="1" x14ac:dyDescent="0.2">
      <c r="A202" s="30">
        <v>3911</v>
      </c>
      <c r="B202" s="31" t="s">
        <v>151</v>
      </c>
      <c r="C202" s="33"/>
      <c r="D202" s="34"/>
      <c r="E202" s="34" t="str">
        <f t="shared" si="32"/>
        <v/>
      </c>
      <c r="F202" s="35" t="str">
        <f t="shared" si="33"/>
        <v/>
      </c>
      <c r="G202" s="34" t="str">
        <f t="shared" si="34"/>
        <v/>
      </c>
      <c r="H202" s="34" t="str">
        <f t="shared" si="35"/>
        <v/>
      </c>
      <c r="I202" s="67" t="str">
        <f t="shared" si="36"/>
        <v/>
      </c>
      <c r="J202" s="34" t="str">
        <f t="shared" si="37"/>
        <v/>
      </c>
      <c r="K202" s="34" t="str">
        <f t="shared" si="38"/>
        <v/>
      </c>
      <c r="L202" s="34" t="str">
        <f t="shared" si="39"/>
        <v/>
      </c>
      <c r="M202" s="38" t="str">
        <f t="shared" si="40"/>
        <v/>
      </c>
      <c r="N202" s="38" t="str">
        <f>'jan-juli'!M202</f>
        <v/>
      </c>
      <c r="O202" s="38" t="str">
        <f t="shared" si="41"/>
        <v/>
      </c>
    </row>
    <row r="203" spans="1:15" s="31" customFormat="1" x14ac:dyDescent="0.2">
      <c r="A203" s="30">
        <v>4001</v>
      </c>
      <c r="B203" s="31" t="s">
        <v>152</v>
      </c>
      <c r="C203" s="33"/>
      <c r="D203" s="34"/>
      <c r="E203" s="34" t="str">
        <f t="shared" si="32"/>
        <v/>
      </c>
      <c r="F203" s="35" t="str">
        <f t="shared" si="33"/>
        <v/>
      </c>
      <c r="G203" s="34" t="str">
        <f t="shared" si="34"/>
        <v/>
      </c>
      <c r="H203" s="34" t="str">
        <f t="shared" si="35"/>
        <v/>
      </c>
      <c r="I203" s="67" t="str">
        <f t="shared" si="36"/>
        <v/>
      </c>
      <c r="J203" s="34" t="str">
        <f t="shared" si="37"/>
        <v/>
      </c>
      <c r="K203" s="34" t="str">
        <f t="shared" si="38"/>
        <v/>
      </c>
      <c r="L203" s="34" t="str">
        <f t="shared" si="39"/>
        <v/>
      </c>
      <c r="M203" s="38" t="str">
        <f t="shared" si="40"/>
        <v/>
      </c>
      <c r="N203" s="38" t="str">
        <f>'jan-juli'!M203</f>
        <v/>
      </c>
      <c r="O203" s="38" t="str">
        <f t="shared" si="41"/>
        <v/>
      </c>
    </row>
    <row r="204" spans="1:15" s="31" customFormat="1" x14ac:dyDescent="0.2">
      <c r="A204" s="30">
        <v>4003</v>
      </c>
      <c r="B204" s="31" t="s">
        <v>153</v>
      </c>
      <c r="C204" s="33"/>
      <c r="D204" s="34"/>
      <c r="E204" s="34" t="str">
        <f t="shared" si="32"/>
        <v/>
      </c>
      <c r="F204" s="35" t="str">
        <f t="shared" si="33"/>
        <v/>
      </c>
      <c r="G204" s="34" t="str">
        <f t="shared" si="34"/>
        <v/>
      </c>
      <c r="H204" s="34" t="str">
        <f t="shared" si="35"/>
        <v/>
      </c>
      <c r="I204" s="67" t="str">
        <f t="shared" si="36"/>
        <v/>
      </c>
      <c r="J204" s="34" t="str">
        <f t="shared" si="37"/>
        <v/>
      </c>
      <c r="K204" s="34" t="str">
        <f t="shared" si="38"/>
        <v/>
      </c>
      <c r="L204" s="34" t="str">
        <f t="shared" si="39"/>
        <v/>
      </c>
      <c r="M204" s="38" t="str">
        <f t="shared" si="40"/>
        <v/>
      </c>
      <c r="N204" s="38" t="str">
        <f>'jan-juli'!M204</f>
        <v/>
      </c>
      <c r="O204" s="38" t="str">
        <f t="shared" si="41"/>
        <v/>
      </c>
    </row>
    <row r="205" spans="1:15" s="31" customFormat="1" x14ac:dyDescent="0.2">
      <c r="A205" s="30">
        <v>4005</v>
      </c>
      <c r="B205" s="31" t="s">
        <v>154</v>
      </c>
      <c r="C205" s="33"/>
      <c r="D205" s="34"/>
      <c r="E205" s="34" t="str">
        <f t="shared" si="32"/>
        <v/>
      </c>
      <c r="F205" s="35" t="str">
        <f t="shared" si="33"/>
        <v/>
      </c>
      <c r="G205" s="34" t="str">
        <f t="shared" si="34"/>
        <v/>
      </c>
      <c r="H205" s="34" t="str">
        <f t="shared" si="35"/>
        <v/>
      </c>
      <c r="I205" s="67" t="str">
        <f t="shared" si="36"/>
        <v/>
      </c>
      <c r="J205" s="34" t="str">
        <f t="shared" si="37"/>
        <v/>
      </c>
      <c r="K205" s="34" t="str">
        <f t="shared" si="38"/>
        <v/>
      </c>
      <c r="L205" s="34" t="str">
        <f t="shared" si="39"/>
        <v/>
      </c>
      <c r="M205" s="38" t="str">
        <f t="shared" si="40"/>
        <v/>
      </c>
      <c r="N205" s="38" t="str">
        <f>'jan-juli'!M205</f>
        <v/>
      </c>
      <c r="O205" s="38" t="str">
        <f t="shared" si="41"/>
        <v/>
      </c>
    </row>
    <row r="206" spans="1:15" s="31" customFormat="1" x14ac:dyDescent="0.2">
      <c r="A206" s="30">
        <v>4010</v>
      </c>
      <c r="B206" s="31" t="s">
        <v>155</v>
      </c>
      <c r="C206" s="33"/>
      <c r="D206" s="34"/>
      <c r="E206" s="34" t="str">
        <f t="shared" si="32"/>
        <v/>
      </c>
      <c r="F206" s="35" t="str">
        <f t="shared" si="33"/>
        <v/>
      </c>
      <c r="G206" s="34" t="str">
        <f t="shared" si="34"/>
        <v/>
      </c>
      <c r="H206" s="34" t="str">
        <f t="shared" si="35"/>
        <v/>
      </c>
      <c r="I206" s="67" t="str">
        <f t="shared" si="36"/>
        <v/>
      </c>
      <c r="J206" s="34" t="str">
        <f t="shared" si="37"/>
        <v/>
      </c>
      <c r="K206" s="34" t="str">
        <f t="shared" si="38"/>
        <v/>
      </c>
      <c r="L206" s="34" t="str">
        <f t="shared" si="39"/>
        <v/>
      </c>
      <c r="M206" s="38" t="str">
        <f t="shared" si="40"/>
        <v/>
      </c>
      <c r="N206" s="38" t="str">
        <f>'jan-juli'!M206</f>
        <v/>
      </c>
      <c r="O206" s="38" t="str">
        <f t="shared" si="41"/>
        <v/>
      </c>
    </row>
    <row r="207" spans="1:15" s="31" customFormat="1" x14ac:dyDescent="0.2">
      <c r="A207" s="30">
        <v>4012</v>
      </c>
      <c r="B207" s="31" t="s">
        <v>156</v>
      </c>
      <c r="C207" s="33"/>
      <c r="D207" s="34"/>
      <c r="E207" s="34" t="str">
        <f t="shared" si="32"/>
        <v/>
      </c>
      <c r="F207" s="35" t="str">
        <f t="shared" si="33"/>
        <v/>
      </c>
      <c r="G207" s="34" t="str">
        <f t="shared" si="34"/>
        <v/>
      </c>
      <c r="H207" s="34" t="str">
        <f t="shared" si="35"/>
        <v/>
      </c>
      <c r="I207" s="67" t="str">
        <f t="shared" si="36"/>
        <v/>
      </c>
      <c r="J207" s="34" t="str">
        <f t="shared" si="37"/>
        <v/>
      </c>
      <c r="K207" s="34" t="str">
        <f t="shared" si="38"/>
        <v/>
      </c>
      <c r="L207" s="34" t="str">
        <f t="shared" si="39"/>
        <v/>
      </c>
      <c r="M207" s="38" t="str">
        <f t="shared" si="40"/>
        <v/>
      </c>
      <c r="N207" s="38" t="str">
        <f>'jan-juli'!M207</f>
        <v/>
      </c>
      <c r="O207" s="38" t="str">
        <f t="shared" si="41"/>
        <v/>
      </c>
    </row>
    <row r="208" spans="1:15" s="31" customFormat="1" x14ac:dyDescent="0.2">
      <c r="A208" s="30">
        <v>4014</v>
      </c>
      <c r="B208" s="31" t="s">
        <v>157</v>
      </c>
      <c r="C208" s="33"/>
      <c r="D208" s="34"/>
      <c r="E208" s="34" t="str">
        <f t="shared" si="32"/>
        <v/>
      </c>
      <c r="F208" s="35" t="str">
        <f t="shared" si="33"/>
        <v/>
      </c>
      <c r="G208" s="34" t="str">
        <f t="shared" si="34"/>
        <v/>
      </c>
      <c r="H208" s="34" t="str">
        <f t="shared" si="35"/>
        <v/>
      </c>
      <c r="I208" s="67" t="str">
        <f t="shared" si="36"/>
        <v/>
      </c>
      <c r="J208" s="34" t="str">
        <f t="shared" si="37"/>
        <v/>
      </c>
      <c r="K208" s="34" t="str">
        <f t="shared" si="38"/>
        <v/>
      </c>
      <c r="L208" s="34" t="str">
        <f t="shared" si="39"/>
        <v/>
      </c>
      <c r="M208" s="38" t="str">
        <f t="shared" si="40"/>
        <v/>
      </c>
      <c r="N208" s="38" t="str">
        <f>'jan-juli'!M208</f>
        <v/>
      </c>
      <c r="O208" s="38" t="str">
        <f t="shared" si="41"/>
        <v/>
      </c>
    </row>
    <row r="209" spans="1:15" s="31" customFormat="1" x14ac:dyDescent="0.2">
      <c r="A209" s="30">
        <v>4016</v>
      </c>
      <c r="B209" s="31" t="s">
        <v>158</v>
      </c>
      <c r="C209" s="33"/>
      <c r="D209" s="34"/>
      <c r="E209" s="34" t="str">
        <f t="shared" si="32"/>
        <v/>
      </c>
      <c r="F209" s="35" t="str">
        <f t="shared" si="33"/>
        <v/>
      </c>
      <c r="G209" s="34" t="str">
        <f t="shared" si="34"/>
        <v/>
      </c>
      <c r="H209" s="34" t="str">
        <f t="shared" si="35"/>
        <v/>
      </c>
      <c r="I209" s="67" t="str">
        <f t="shared" si="36"/>
        <v/>
      </c>
      <c r="J209" s="34" t="str">
        <f t="shared" si="37"/>
        <v/>
      </c>
      <c r="K209" s="34" t="str">
        <f t="shared" si="38"/>
        <v/>
      </c>
      <c r="L209" s="34" t="str">
        <f t="shared" si="39"/>
        <v/>
      </c>
      <c r="M209" s="38" t="str">
        <f t="shared" si="40"/>
        <v/>
      </c>
      <c r="N209" s="38" t="str">
        <f>'jan-juli'!M209</f>
        <v/>
      </c>
      <c r="O209" s="38" t="str">
        <f t="shared" si="41"/>
        <v/>
      </c>
    </row>
    <row r="210" spans="1:15" s="31" customFormat="1" x14ac:dyDescent="0.2">
      <c r="A210" s="30">
        <v>4018</v>
      </c>
      <c r="B210" s="31" t="s">
        <v>159</v>
      </c>
      <c r="C210" s="33"/>
      <c r="D210" s="34"/>
      <c r="E210" s="34" t="str">
        <f t="shared" si="32"/>
        <v/>
      </c>
      <c r="F210" s="35" t="str">
        <f t="shared" si="33"/>
        <v/>
      </c>
      <c r="G210" s="34" t="str">
        <f t="shared" si="34"/>
        <v/>
      </c>
      <c r="H210" s="34" t="str">
        <f t="shared" si="35"/>
        <v/>
      </c>
      <c r="I210" s="67" t="str">
        <f t="shared" si="36"/>
        <v/>
      </c>
      <c r="J210" s="34" t="str">
        <f t="shared" si="37"/>
        <v/>
      </c>
      <c r="K210" s="34" t="str">
        <f t="shared" si="38"/>
        <v/>
      </c>
      <c r="L210" s="34" t="str">
        <f t="shared" si="39"/>
        <v/>
      </c>
      <c r="M210" s="38" t="str">
        <f t="shared" si="40"/>
        <v/>
      </c>
      <c r="N210" s="38" t="str">
        <f>'jan-juli'!M210</f>
        <v/>
      </c>
      <c r="O210" s="38" t="str">
        <f t="shared" si="41"/>
        <v/>
      </c>
    </row>
    <row r="211" spans="1:15" s="31" customFormat="1" x14ac:dyDescent="0.2">
      <c r="A211" s="30">
        <v>4020</v>
      </c>
      <c r="B211" s="31" t="s">
        <v>387</v>
      </c>
      <c r="C211" s="33"/>
      <c r="D211" s="34"/>
      <c r="E211" s="34" t="str">
        <f t="shared" si="32"/>
        <v/>
      </c>
      <c r="F211" s="35" t="str">
        <f t="shared" si="33"/>
        <v/>
      </c>
      <c r="G211" s="34" t="str">
        <f t="shared" si="34"/>
        <v/>
      </c>
      <c r="H211" s="34" t="str">
        <f t="shared" si="35"/>
        <v/>
      </c>
      <c r="I211" s="67" t="str">
        <f t="shared" si="36"/>
        <v/>
      </c>
      <c r="J211" s="34" t="str">
        <f t="shared" si="37"/>
        <v/>
      </c>
      <c r="K211" s="34" t="str">
        <f t="shared" si="38"/>
        <v/>
      </c>
      <c r="L211" s="34" t="str">
        <f t="shared" si="39"/>
        <v/>
      </c>
      <c r="M211" s="38" t="str">
        <f t="shared" si="40"/>
        <v/>
      </c>
      <c r="N211" s="38" t="str">
        <f>'jan-juli'!M211</f>
        <v/>
      </c>
      <c r="O211" s="38" t="str">
        <f t="shared" si="41"/>
        <v/>
      </c>
    </row>
    <row r="212" spans="1:15" s="31" customFormat="1" x14ac:dyDescent="0.2">
      <c r="A212" s="30">
        <v>4022</v>
      </c>
      <c r="B212" s="31" t="s">
        <v>162</v>
      </c>
      <c r="C212" s="33"/>
      <c r="D212" s="34"/>
      <c r="E212" s="34" t="str">
        <f t="shared" si="32"/>
        <v/>
      </c>
      <c r="F212" s="35" t="str">
        <f t="shared" si="33"/>
        <v/>
      </c>
      <c r="G212" s="34" t="str">
        <f t="shared" si="34"/>
        <v/>
      </c>
      <c r="H212" s="34" t="str">
        <f t="shared" si="35"/>
        <v/>
      </c>
      <c r="I212" s="67" t="str">
        <f t="shared" si="36"/>
        <v/>
      </c>
      <c r="J212" s="34" t="str">
        <f t="shared" si="37"/>
        <v/>
      </c>
      <c r="K212" s="34" t="str">
        <f t="shared" si="38"/>
        <v/>
      </c>
      <c r="L212" s="34" t="str">
        <f t="shared" si="39"/>
        <v/>
      </c>
      <c r="M212" s="38" t="str">
        <f t="shared" si="40"/>
        <v/>
      </c>
      <c r="N212" s="38" t="str">
        <f>'jan-juli'!M212</f>
        <v/>
      </c>
      <c r="O212" s="38" t="str">
        <f t="shared" si="41"/>
        <v/>
      </c>
    </row>
    <row r="213" spans="1:15" s="31" customFormat="1" x14ac:dyDescent="0.2">
      <c r="A213" s="30">
        <v>4024</v>
      </c>
      <c r="B213" s="31" t="s">
        <v>161</v>
      </c>
      <c r="C213" s="33"/>
      <c r="D213" s="34"/>
      <c r="E213" s="34" t="str">
        <f t="shared" si="32"/>
        <v/>
      </c>
      <c r="F213" s="35" t="str">
        <f t="shared" si="33"/>
        <v/>
      </c>
      <c r="G213" s="34" t="str">
        <f t="shared" si="34"/>
        <v/>
      </c>
      <c r="H213" s="34" t="str">
        <f t="shared" si="35"/>
        <v/>
      </c>
      <c r="I213" s="67" t="str">
        <f t="shared" si="36"/>
        <v/>
      </c>
      <c r="J213" s="34" t="str">
        <f t="shared" si="37"/>
        <v/>
      </c>
      <c r="K213" s="34" t="str">
        <f t="shared" si="38"/>
        <v/>
      </c>
      <c r="L213" s="34" t="str">
        <f t="shared" si="39"/>
        <v/>
      </c>
      <c r="M213" s="38" t="str">
        <f t="shared" si="40"/>
        <v/>
      </c>
      <c r="N213" s="38" t="str">
        <f>'jan-juli'!M213</f>
        <v/>
      </c>
      <c r="O213" s="38" t="str">
        <f t="shared" si="41"/>
        <v/>
      </c>
    </row>
    <row r="214" spans="1:15" s="31" customFormat="1" x14ac:dyDescent="0.2">
      <c r="A214" s="30">
        <v>4026</v>
      </c>
      <c r="B214" s="31" t="s">
        <v>160</v>
      </c>
      <c r="C214" s="33"/>
      <c r="D214" s="34"/>
      <c r="E214" s="34" t="str">
        <f t="shared" si="32"/>
        <v/>
      </c>
      <c r="F214" s="35" t="str">
        <f t="shared" si="33"/>
        <v/>
      </c>
      <c r="G214" s="34" t="str">
        <f t="shared" si="34"/>
        <v/>
      </c>
      <c r="H214" s="34" t="str">
        <f t="shared" si="35"/>
        <v/>
      </c>
      <c r="I214" s="67" t="str">
        <f t="shared" si="36"/>
        <v/>
      </c>
      <c r="J214" s="34" t="str">
        <f t="shared" si="37"/>
        <v/>
      </c>
      <c r="K214" s="34" t="str">
        <f t="shared" si="38"/>
        <v/>
      </c>
      <c r="L214" s="34" t="str">
        <f t="shared" si="39"/>
        <v/>
      </c>
      <c r="M214" s="38" t="str">
        <f t="shared" si="40"/>
        <v/>
      </c>
      <c r="N214" s="38" t="str">
        <f>'jan-juli'!M214</f>
        <v/>
      </c>
      <c r="O214" s="38" t="str">
        <f t="shared" si="41"/>
        <v/>
      </c>
    </row>
    <row r="215" spans="1:15" s="31" customFormat="1" x14ac:dyDescent="0.2">
      <c r="A215" s="30">
        <v>4028</v>
      </c>
      <c r="B215" s="31" t="s">
        <v>163</v>
      </c>
      <c r="C215" s="33"/>
      <c r="D215" s="34"/>
      <c r="E215" s="34" t="str">
        <f t="shared" si="32"/>
        <v/>
      </c>
      <c r="F215" s="35" t="str">
        <f t="shared" si="33"/>
        <v/>
      </c>
      <c r="G215" s="34" t="str">
        <f t="shared" si="34"/>
        <v/>
      </c>
      <c r="H215" s="34" t="str">
        <f t="shared" si="35"/>
        <v/>
      </c>
      <c r="I215" s="67" t="str">
        <f t="shared" si="36"/>
        <v/>
      </c>
      <c r="J215" s="34" t="str">
        <f t="shared" si="37"/>
        <v/>
      </c>
      <c r="K215" s="34" t="str">
        <f t="shared" si="38"/>
        <v/>
      </c>
      <c r="L215" s="34" t="str">
        <f t="shared" si="39"/>
        <v/>
      </c>
      <c r="M215" s="38" t="str">
        <f t="shared" si="40"/>
        <v/>
      </c>
      <c r="N215" s="38" t="str">
        <f>'jan-juli'!M215</f>
        <v/>
      </c>
      <c r="O215" s="38" t="str">
        <f t="shared" si="41"/>
        <v/>
      </c>
    </row>
    <row r="216" spans="1:15" s="31" customFormat="1" x14ac:dyDescent="0.2">
      <c r="A216" s="30">
        <v>4030</v>
      </c>
      <c r="B216" s="31" t="s">
        <v>164</v>
      </c>
      <c r="C216" s="33"/>
      <c r="D216" s="34"/>
      <c r="E216" s="34" t="str">
        <f t="shared" si="32"/>
        <v/>
      </c>
      <c r="F216" s="35" t="str">
        <f t="shared" si="33"/>
        <v/>
      </c>
      <c r="G216" s="34" t="str">
        <f t="shared" si="34"/>
        <v/>
      </c>
      <c r="H216" s="34" t="str">
        <f t="shared" si="35"/>
        <v/>
      </c>
      <c r="I216" s="67" t="str">
        <f t="shared" si="36"/>
        <v/>
      </c>
      <c r="J216" s="34" t="str">
        <f t="shared" si="37"/>
        <v/>
      </c>
      <c r="K216" s="34" t="str">
        <f t="shared" si="38"/>
        <v/>
      </c>
      <c r="L216" s="34" t="str">
        <f t="shared" si="39"/>
        <v/>
      </c>
      <c r="M216" s="38" t="str">
        <f t="shared" si="40"/>
        <v/>
      </c>
      <c r="N216" s="38" t="str">
        <f>'jan-juli'!M216</f>
        <v/>
      </c>
      <c r="O216" s="38" t="str">
        <f t="shared" si="41"/>
        <v/>
      </c>
    </row>
    <row r="217" spans="1:15" s="31" customFormat="1" x14ac:dyDescent="0.2">
      <c r="A217" s="30">
        <v>4032</v>
      </c>
      <c r="B217" s="31" t="s">
        <v>165</v>
      </c>
      <c r="C217" s="33"/>
      <c r="D217" s="34"/>
      <c r="E217" s="34" t="str">
        <f t="shared" si="32"/>
        <v/>
      </c>
      <c r="F217" s="35" t="str">
        <f t="shared" si="33"/>
        <v/>
      </c>
      <c r="G217" s="34" t="str">
        <f t="shared" si="34"/>
        <v/>
      </c>
      <c r="H217" s="34" t="str">
        <f t="shared" si="35"/>
        <v/>
      </c>
      <c r="I217" s="67" t="str">
        <f t="shared" si="36"/>
        <v/>
      </c>
      <c r="J217" s="34" t="str">
        <f t="shared" si="37"/>
        <v/>
      </c>
      <c r="K217" s="34" t="str">
        <f t="shared" si="38"/>
        <v/>
      </c>
      <c r="L217" s="34" t="str">
        <f t="shared" si="39"/>
        <v/>
      </c>
      <c r="M217" s="38" t="str">
        <f t="shared" si="40"/>
        <v/>
      </c>
      <c r="N217" s="38" t="str">
        <f>'jan-juli'!M217</f>
        <v/>
      </c>
      <c r="O217" s="38" t="str">
        <f t="shared" si="41"/>
        <v/>
      </c>
    </row>
    <row r="218" spans="1:15" s="31" customFormat="1" x14ac:dyDescent="0.2">
      <c r="A218" s="30">
        <v>4034</v>
      </c>
      <c r="B218" s="31" t="s">
        <v>166</v>
      </c>
      <c r="C218" s="33"/>
      <c r="D218" s="34"/>
      <c r="E218" s="34" t="str">
        <f t="shared" si="32"/>
        <v/>
      </c>
      <c r="F218" s="35" t="str">
        <f t="shared" si="33"/>
        <v/>
      </c>
      <c r="G218" s="34" t="str">
        <f t="shared" si="34"/>
        <v/>
      </c>
      <c r="H218" s="34" t="str">
        <f t="shared" si="35"/>
        <v/>
      </c>
      <c r="I218" s="67" t="str">
        <f t="shared" si="36"/>
        <v/>
      </c>
      <c r="J218" s="34" t="str">
        <f t="shared" si="37"/>
        <v/>
      </c>
      <c r="K218" s="34" t="str">
        <f t="shared" si="38"/>
        <v/>
      </c>
      <c r="L218" s="34" t="str">
        <f t="shared" si="39"/>
        <v/>
      </c>
      <c r="M218" s="38" t="str">
        <f t="shared" si="40"/>
        <v/>
      </c>
      <c r="N218" s="38" t="str">
        <f>'jan-juli'!M218</f>
        <v/>
      </c>
      <c r="O218" s="38" t="str">
        <f t="shared" si="41"/>
        <v/>
      </c>
    </row>
    <row r="219" spans="1:15" s="31" customFormat="1" x14ac:dyDescent="0.2">
      <c r="A219" s="30">
        <v>4036</v>
      </c>
      <c r="B219" s="31" t="s">
        <v>167</v>
      </c>
      <c r="C219" s="33"/>
      <c r="D219" s="34"/>
      <c r="E219" s="34" t="str">
        <f t="shared" si="32"/>
        <v/>
      </c>
      <c r="F219" s="35" t="str">
        <f t="shared" si="33"/>
        <v/>
      </c>
      <c r="G219" s="34" t="str">
        <f t="shared" si="34"/>
        <v/>
      </c>
      <c r="H219" s="34" t="str">
        <f t="shared" si="35"/>
        <v/>
      </c>
      <c r="I219" s="67" t="str">
        <f t="shared" si="36"/>
        <v/>
      </c>
      <c r="J219" s="34" t="str">
        <f t="shared" si="37"/>
        <v/>
      </c>
      <c r="K219" s="34" t="str">
        <f t="shared" si="38"/>
        <v/>
      </c>
      <c r="L219" s="34" t="str">
        <f t="shared" si="39"/>
        <v/>
      </c>
      <c r="M219" s="38" t="str">
        <f t="shared" si="40"/>
        <v/>
      </c>
      <c r="N219" s="38" t="str">
        <f>'jan-juli'!M219</f>
        <v/>
      </c>
      <c r="O219" s="38" t="str">
        <f t="shared" si="41"/>
        <v/>
      </c>
    </row>
    <row r="220" spans="1:15" s="31" customFormat="1" x14ac:dyDescent="0.2">
      <c r="A220" s="30">
        <v>4201</v>
      </c>
      <c r="B220" s="31" t="s">
        <v>168</v>
      </c>
      <c r="C220" s="33"/>
      <c r="D220" s="34"/>
      <c r="E220" s="34" t="str">
        <f t="shared" si="32"/>
        <v/>
      </c>
      <c r="F220" s="35" t="str">
        <f t="shared" si="33"/>
        <v/>
      </c>
      <c r="G220" s="34" t="str">
        <f t="shared" si="34"/>
        <v/>
      </c>
      <c r="H220" s="34" t="str">
        <f t="shared" si="35"/>
        <v/>
      </c>
      <c r="I220" s="67" t="str">
        <f t="shared" si="36"/>
        <v/>
      </c>
      <c r="J220" s="34" t="str">
        <f t="shared" si="37"/>
        <v/>
      </c>
      <c r="K220" s="34" t="str">
        <f t="shared" si="38"/>
        <v/>
      </c>
      <c r="L220" s="34" t="str">
        <f t="shared" si="39"/>
        <v/>
      </c>
      <c r="M220" s="38" t="str">
        <f t="shared" si="40"/>
        <v/>
      </c>
      <c r="N220" s="38" t="str">
        <f>'jan-juli'!M220</f>
        <v/>
      </c>
      <c r="O220" s="38" t="str">
        <f t="shared" si="41"/>
        <v/>
      </c>
    </row>
    <row r="221" spans="1:15" s="31" customFormat="1" x14ac:dyDescent="0.2">
      <c r="A221" s="30">
        <v>4202</v>
      </c>
      <c r="B221" s="31" t="s">
        <v>169</v>
      </c>
      <c r="C221" s="33"/>
      <c r="D221" s="34"/>
      <c r="E221" s="34" t="str">
        <f t="shared" si="32"/>
        <v/>
      </c>
      <c r="F221" s="35" t="str">
        <f t="shared" si="33"/>
        <v/>
      </c>
      <c r="G221" s="34" t="str">
        <f t="shared" si="34"/>
        <v/>
      </c>
      <c r="H221" s="34" t="str">
        <f t="shared" si="35"/>
        <v/>
      </c>
      <c r="I221" s="67" t="str">
        <f t="shared" si="36"/>
        <v/>
      </c>
      <c r="J221" s="34" t="str">
        <f t="shared" si="37"/>
        <v/>
      </c>
      <c r="K221" s="34" t="str">
        <f t="shared" si="38"/>
        <v/>
      </c>
      <c r="L221" s="34" t="str">
        <f t="shared" si="39"/>
        <v/>
      </c>
      <c r="M221" s="38" t="str">
        <f t="shared" si="40"/>
        <v/>
      </c>
      <c r="N221" s="38" t="str">
        <f>'jan-juli'!M221</f>
        <v/>
      </c>
      <c r="O221" s="38" t="str">
        <f t="shared" si="41"/>
        <v/>
      </c>
    </row>
    <row r="222" spans="1:15" s="31" customFormat="1" x14ac:dyDescent="0.2">
      <c r="A222" s="30">
        <v>4203</v>
      </c>
      <c r="B222" s="31" t="s">
        <v>170</v>
      </c>
      <c r="C222" s="33"/>
      <c r="D222" s="34"/>
      <c r="E222" s="34" t="str">
        <f t="shared" si="32"/>
        <v/>
      </c>
      <c r="F222" s="35" t="str">
        <f t="shared" si="33"/>
        <v/>
      </c>
      <c r="G222" s="34" t="str">
        <f t="shared" si="34"/>
        <v/>
      </c>
      <c r="H222" s="34" t="str">
        <f t="shared" si="35"/>
        <v/>
      </c>
      <c r="I222" s="67" t="str">
        <f t="shared" si="36"/>
        <v/>
      </c>
      <c r="J222" s="34" t="str">
        <f t="shared" si="37"/>
        <v/>
      </c>
      <c r="K222" s="34" t="str">
        <f t="shared" si="38"/>
        <v/>
      </c>
      <c r="L222" s="34" t="str">
        <f t="shared" si="39"/>
        <v/>
      </c>
      <c r="M222" s="38" t="str">
        <f t="shared" si="40"/>
        <v/>
      </c>
      <c r="N222" s="38" t="str">
        <f>'jan-juli'!M222</f>
        <v/>
      </c>
      <c r="O222" s="38" t="str">
        <f t="shared" si="41"/>
        <v/>
      </c>
    </row>
    <row r="223" spans="1:15" s="31" customFormat="1" x14ac:dyDescent="0.2">
      <c r="A223" s="30">
        <v>4204</v>
      </c>
      <c r="B223" s="31" t="s">
        <v>183</v>
      </c>
      <c r="C223" s="33"/>
      <c r="D223" s="34"/>
      <c r="E223" s="34" t="str">
        <f t="shared" si="32"/>
        <v/>
      </c>
      <c r="F223" s="35" t="str">
        <f t="shared" si="33"/>
        <v/>
      </c>
      <c r="G223" s="34" t="str">
        <f t="shared" si="34"/>
        <v/>
      </c>
      <c r="H223" s="34" t="str">
        <f t="shared" si="35"/>
        <v/>
      </c>
      <c r="I223" s="67" t="str">
        <f t="shared" si="36"/>
        <v/>
      </c>
      <c r="J223" s="34" t="str">
        <f t="shared" si="37"/>
        <v/>
      </c>
      <c r="K223" s="34" t="str">
        <f t="shared" si="38"/>
        <v/>
      </c>
      <c r="L223" s="34" t="str">
        <f t="shared" si="39"/>
        <v/>
      </c>
      <c r="M223" s="38" t="str">
        <f t="shared" si="40"/>
        <v/>
      </c>
      <c r="N223" s="38" t="str">
        <f>'jan-juli'!M223</f>
        <v/>
      </c>
      <c r="O223" s="38" t="str">
        <f t="shared" si="41"/>
        <v/>
      </c>
    </row>
    <row r="224" spans="1:15" s="31" customFormat="1" x14ac:dyDescent="0.2">
      <c r="A224" s="30">
        <v>4205</v>
      </c>
      <c r="B224" s="31" t="s">
        <v>188</v>
      </c>
      <c r="C224" s="33"/>
      <c r="D224" s="34"/>
      <c r="E224" s="34" t="str">
        <f t="shared" si="32"/>
        <v/>
      </c>
      <c r="F224" s="35" t="str">
        <f t="shared" si="33"/>
        <v/>
      </c>
      <c r="G224" s="34" t="str">
        <f t="shared" si="34"/>
        <v/>
      </c>
      <c r="H224" s="34" t="str">
        <f t="shared" si="35"/>
        <v/>
      </c>
      <c r="I224" s="67" t="str">
        <f t="shared" si="36"/>
        <v/>
      </c>
      <c r="J224" s="34" t="str">
        <f t="shared" si="37"/>
        <v/>
      </c>
      <c r="K224" s="34" t="str">
        <f t="shared" si="38"/>
        <v/>
      </c>
      <c r="L224" s="34" t="str">
        <f t="shared" si="39"/>
        <v/>
      </c>
      <c r="M224" s="38" t="str">
        <f t="shared" si="40"/>
        <v/>
      </c>
      <c r="N224" s="38" t="str">
        <f>'jan-juli'!M224</f>
        <v/>
      </c>
      <c r="O224" s="38" t="str">
        <f t="shared" si="41"/>
        <v/>
      </c>
    </row>
    <row r="225" spans="1:15" s="31" customFormat="1" x14ac:dyDescent="0.2">
      <c r="A225" s="30">
        <v>4206</v>
      </c>
      <c r="B225" s="31" t="s">
        <v>184</v>
      </c>
      <c r="C225" s="33"/>
      <c r="D225" s="34"/>
      <c r="E225" s="34" t="str">
        <f t="shared" si="32"/>
        <v/>
      </c>
      <c r="F225" s="35" t="str">
        <f t="shared" si="33"/>
        <v/>
      </c>
      <c r="G225" s="34" t="str">
        <f t="shared" si="34"/>
        <v/>
      </c>
      <c r="H225" s="34" t="str">
        <f t="shared" si="35"/>
        <v/>
      </c>
      <c r="I225" s="67" t="str">
        <f t="shared" si="36"/>
        <v/>
      </c>
      <c r="J225" s="34" t="str">
        <f t="shared" si="37"/>
        <v/>
      </c>
      <c r="K225" s="34" t="str">
        <f t="shared" si="38"/>
        <v/>
      </c>
      <c r="L225" s="34" t="str">
        <f t="shared" si="39"/>
        <v/>
      </c>
      <c r="M225" s="38" t="str">
        <f t="shared" si="40"/>
        <v/>
      </c>
      <c r="N225" s="38" t="str">
        <f>'jan-juli'!M225</f>
        <v/>
      </c>
      <c r="O225" s="38" t="str">
        <f t="shared" si="41"/>
        <v/>
      </c>
    </row>
    <row r="226" spans="1:15" s="31" customFormat="1" x14ac:dyDescent="0.2">
      <c r="A226" s="30">
        <v>4207</v>
      </c>
      <c r="B226" s="31" t="s">
        <v>185</v>
      </c>
      <c r="C226" s="33"/>
      <c r="D226" s="34"/>
      <c r="E226" s="34" t="str">
        <f t="shared" si="32"/>
        <v/>
      </c>
      <c r="F226" s="35" t="str">
        <f t="shared" si="33"/>
        <v/>
      </c>
      <c r="G226" s="34" t="str">
        <f t="shared" si="34"/>
        <v/>
      </c>
      <c r="H226" s="34" t="str">
        <f t="shared" si="35"/>
        <v/>
      </c>
      <c r="I226" s="67" t="str">
        <f t="shared" si="36"/>
        <v/>
      </c>
      <c r="J226" s="34" t="str">
        <f t="shared" si="37"/>
        <v/>
      </c>
      <c r="K226" s="34" t="str">
        <f t="shared" si="38"/>
        <v/>
      </c>
      <c r="L226" s="34" t="str">
        <f t="shared" si="39"/>
        <v/>
      </c>
      <c r="M226" s="38" t="str">
        <f t="shared" si="40"/>
        <v/>
      </c>
      <c r="N226" s="38" t="str">
        <f>'jan-juli'!M226</f>
        <v/>
      </c>
      <c r="O226" s="38" t="str">
        <f t="shared" si="41"/>
        <v/>
      </c>
    </row>
    <row r="227" spans="1:15" s="31" customFormat="1" x14ac:dyDescent="0.2">
      <c r="A227" s="30">
        <v>4211</v>
      </c>
      <c r="B227" s="31" t="s">
        <v>171</v>
      </c>
      <c r="C227" s="33"/>
      <c r="D227" s="34"/>
      <c r="E227" s="34" t="str">
        <f t="shared" si="32"/>
        <v/>
      </c>
      <c r="F227" s="35" t="str">
        <f t="shared" si="33"/>
        <v/>
      </c>
      <c r="G227" s="34" t="str">
        <f t="shared" si="34"/>
        <v/>
      </c>
      <c r="H227" s="34" t="str">
        <f t="shared" si="35"/>
        <v/>
      </c>
      <c r="I227" s="67" t="str">
        <f t="shared" si="36"/>
        <v/>
      </c>
      <c r="J227" s="34" t="str">
        <f t="shared" si="37"/>
        <v/>
      </c>
      <c r="K227" s="34" t="str">
        <f t="shared" si="38"/>
        <v/>
      </c>
      <c r="L227" s="34" t="str">
        <f t="shared" si="39"/>
        <v/>
      </c>
      <c r="M227" s="38" t="str">
        <f t="shared" si="40"/>
        <v/>
      </c>
      <c r="N227" s="38" t="str">
        <f>'jan-juli'!M227</f>
        <v/>
      </c>
      <c r="O227" s="38" t="str">
        <f t="shared" si="41"/>
        <v/>
      </c>
    </row>
    <row r="228" spans="1:15" s="31" customFormat="1" x14ac:dyDescent="0.2">
      <c r="A228" s="30">
        <v>4212</v>
      </c>
      <c r="B228" s="31" t="s">
        <v>172</v>
      </c>
      <c r="C228" s="33"/>
      <c r="D228" s="34"/>
      <c r="E228" s="34" t="str">
        <f t="shared" si="32"/>
        <v/>
      </c>
      <c r="F228" s="35" t="str">
        <f t="shared" si="33"/>
        <v/>
      </c>
      <c r="G228" s="34" t="str">
        <f t="shared" si="34"/>
        <v/>
      </c>
      <c r="H228" s="34" t="str">
        <f t="shared" si="35"/>
        <v/>
      </c>
      <c r="I228" s="67" t="str">
        <f t="shared" si="36"/>
        <v/>
      </c>
      <c r="J228" s="34" t="str">
        <f t="shared" si="37"/>
        <v/>
      </c>
      <c r="K228" s="34" t="str">
        <f t="shared" si="38"/>
        <v/>
      </c>
      <c r="L228" s="34" t="str">
        <f t="shared" si="39"/>
        <v/>
      </c>
      <c r="M228" s="38" t="str">
        <f t="shared" si="40"/>
        <v/>
      </c>
      <c r="N228" s="38" t="str">
        <f>'jan-juli'!M228</f>
        <v/>
      </c>
      <c r="O228" s="38" t="str">
        <f t="shared" si="41"/>
        <v/>
      </c>
    </row>
    <row r="229" spans="1:15" s="31" customFormat="1" x14ac:dyDescent="0.2">
      <c r="A229" s="30">
        <v>4213</v>
      </c>
      <c r="B229" s="31" t="s">
        <v>173</v>
      </c>
      <c r="C229" s="33"/>
      <c r="D229" s="34"/>
      <c r="E229" s="34" t="str">
        <f t="shared" si="32"/>
        <v/>
      </c>
      <c r="F229" s="35" t="str">
        <f t="shared" si="33"/>
        <v/>
      </c>
      <c r="G229" s="34" t="str">
        <f t="shared" si="34"/>
        <v/>
      </c>
      <c r="H229" s="34" t="str">
        <f t="shared" si="35"/>
        <v/>
      </c>
      <c r="I229" s="67" t="str">
        <f t="shared" si="36"/>
        <v/>
      </c>
      <c r="J229" s="34" t="str">
        <f t="shared" si="37"/>
        <v/>
      </c>
      <c r="K229" s="34" t="str">
        <f t="shared" si="38"/>
        <v/>
      </c>
      <c r="L229" s="34" t="str">
        <f t="shared" si="39"/>
        <v/>
      </c>
      <c r="M229" s="38" t="str">
        <f t="shared" si="40"/>
        <v/>
      </c>
      <c r="N229" s="38" t="str">
        <f>'jan-juli'!M229</f>
        <v/>
      </c>
      <c r="O229" s="38" t="str">
        <f t="shared" si="41"/>
        <v/>
      </c>
    </row>
    <row r="230" spans="1:15" s="31" customFormat="1" x14ac:dyDescent="0.2">
      <c r="A230" s="30">
        <v>4214</v>
      </c>
      <c r="B230" s="31" t="s">
        <v>174</v>
      </c>
      <c r="C230" s="33"/>
      <c r="D230" s="34"/>
      <c r="E230" s="34" t="str">
        <f t="shared" si="32"/>
        <v/>
      </c>
      <c r="F230" s="35" t="str">
        <f t="shared" si="33"/>
        <v/>
      </c>
      <c r="G230" s="34" t="str">
        <f t="shared" si="34"/>
        <v/>
      </c>
      <c r="H230" s="34" t="str">
        <f t="shared" si="35"/>
        <v/>
      </c>
      <c r="I230" s="67" t="str">
        <f t="shared" si="36"/>
        <v/>
      </c>
      <c r="J230" s="34" t="str">
        <f t="shared" si="37"/>
        <v/>
      </c>
      <c r="K230" s="34" t="str">
        <f t="shared" si="38"/>
        <v/>
      </c>
      <c r="L230" s="34" t="str">
        <f t="shared" si="39"/>
        <v/>
      </c>
      <c r="M230" s="38" t="str">
        <f t="shared" si="40"/>
        <v/>
      </c>
      <c r="N230" s="38" t="str">
        <f>'jan-juli'!M230</f>
        <v/>
      </c>
      <c r="O230" s="38" t="str">
        <f t="shared" si="41"/>
        <v/>
      </c>
    </row>
    <row r="231" spans="1:15" s="31" customFormat="1" x14ac:dyDescent="0.2">
      <c r="A231" s="30">
        <v>4215</v>
      </c>
      <c r="B231" s="31" t="s">
        <v>175</v>
      </c>
      <c r="C231" s="33"/>
      <c r="D231" s="34"/>
      <c r="E231" s="34" t="str">
        <f t="shared" si="32"/>
        <v/>
      </c>
      <c r="F231" s="35" t="str">
        <f t="shared" si="33"/>
        <v/>
      </c>
      <c r="G231" s="34" t="str">
        <f t="shared" si="34"/>
        <v/>
      </c>
      <c r="H231" s="34" t="str">
        <f t="shared" si="35"/>
        <v/>
      </c>
      <c r="I231" s="67" t="str">
        <f t="shared" si="36"/>
        <v/>
      </c>
      <c r="J231" s="34" t="str">
        <f t="shared" si="37"/>
        <v/>
      </c>
      <c r="K231" s="34" t="str">
        <f t="shared" si="38"/>
        <v/>
      </c>
      <c r="L231" s="34" t="str">
        <f t="shared" si="39"/>
        <v/>
      </c>
      <c r="M231" s="38" t="str">
        <f t="shared" si="40"/>
        <v/>
      </c>
      <c r="N231" s="38" t="str">
        <f>'jan-juli'!M231</f>
        <v/>
      </c>
      <c r="O231" s="38" t="str">
        <f t="shared" si="41"/>
        <v/>
      </c>
    </row>
    <row r="232" spans="1:15" s="31" customFormat="1" x14ac:dyDescent="0.2">
      <c r="A232" s="30">
        <v>4216</v>
      </c>
      <c r="B232" s="31" t="s">
        <v>176</v>
      </c>
      <c r="C232" s="33"/>
      <c r="D232" s="34"/>
      <c r="E232" s="34" t="str">
        <f t="shared" si="32"/>
        <v/>
      </c>
      <c r="F232" s="35" t="str">
        <f t="shared" si="33"/>
        <v/>
      </c>
      <c r="G232" s="34" t="str">
        <f t="shared" si="34"/>
        <v/>
      </c>
      <c r="H232" s="34" t="str">
        <f t="shared" si="35"/>
        <v/>
      </c>
      <c r="I232" s="67" t="str">
        <f t="shared" si="36"/>
        <v/>
      </c>
      <c r="J232" s="34" t="str">
        <f t="shared" si="37"/>
        <v/>
      </c>
      <c r="K232" s="34" t="str">
        <f t="shared" si="38"/>
        <v/>
      </c>
      <c r="L232" s="34" t="str">
        <f t="shared" si="39"/>
        <v/>
      </c>
      <c r="M232" s="38" t="str">
        <f t="shared" si="40"/>
        <v/>
      </c>
      <c r="N232" s="38" t="str">
        <f>'jan-juli'!M232</f>
        <v/>
      </c>
      <c r="O232" s="38" t="str">
        <f t="shared" si="41"/>
        <v/>
      </c>
    </row>
    <row r="233" spans="1:15" s="31" customFormat="1" x14ac:dyDescent="0.2">
      <c r="A233" s="30">
        <v>4217</v>
      </c>
      <c r="B233" s="31" t="s">
        <v>177</v>
      </c>
      <c r="C233" s="33"/>
      <c r="D233" s="34"/>
      <c r="E233" s="34" t="str">
        <f t="shared" si="32"/>
        <v/>
      </c>
      <c r="F233" s="35" t="str">
        <f t="shared" si="33"/>
        <v/>
      </c>
      <c r="G233" s="34" t="str">
        <f t="shared" si="34"/>
        <v/>
      </c>
      <c r="H233" s="34" t="str">
        <f t="shared" si="35"/>
        <v/>
      </c>
      <c r="I233" s="67" t="str">
        <f t="shared" si="36"/>
        <v/>
      </c>
      <c r="J233" s="34" t="str">
        <f t="shared" si="37"/>
        <v/>
      </c>
      <c r="K233" s="34" t="str">
        <f t="shared" si="38"/>
        <v/>
      </c>
      <c r="L233" s="34" t="str">
        <f t="shared" si="39"/>
        <v/>
      </c>
      <c r="M233" s="38" t="str">
        <f t="shared" si="40"/>
        <v/>
      </c>
      <c r="N233" s="38" t="str">
        <f>'jan-juli'!M233</f>
        <v/>
      </c>
      <c r="O233" s="38" t="str">
        <f t="shared" si="41"/>
        <v/>
      </c>
    </row>
    <row r="234" spans="1:15" s="31" customFormat="1" x14ac:dyDescent="0.2">
      <c r="A234" s="30">
        <v>4218</v>
      </c>
      <c r="B234" s="31" t="s">
        <v>178</v>
      </c>
      <c r="C234" s="33"/>
      <c r="D234" s="34"/>
      <c r="E234" s="34" t="str">
        <f t="shared" si="32"/>
        <v/>
      </c>
      <c r="F234" s="35" t="str">
        <f t="shared" si="33"/>
        <v/>
      </c>
      <c r="G234" s="34" t="str">
        <f t="shared" si="34"/>
        <v/>
      </c>
      <c r="H234" s="34" t="str">
        <f t="shared" si="35"/>
        <v/>
      </c>
      <c r="I234" s="67" t="str">
        <f t="shared" si="36"/>
        <v/>
      </c>
      <c r="J234" s="34" t="str">
        <f t="shared" si="37"/>
        <v/>
      </c>
      <c r="K234" s="34" t="str">
        <f t="shared" si="38"/>
        <v/>
      </c>
      <c r="L234" s="34" t="str">
        <f t="shared" si="39"/>
        <v/>
      </c>
      <c r="M234" s="38" t="str">
        <f t="shared" si="40"/>
        <v/>
      </c>
      <c r="N234" s="38" t="str">
        <f>'jan-juli'!M234</f>
        <v/>
      </c>
      <c r="O234" s="38" t="str">
        <f t="shared" si="41"/>
        <v/>
      </c>
    </row>
    <row r="235" spans="1:15" s="31" customFormat="1" x14ac:dyDescent="0.2">
      <c r="A235" s="30">
        <v>4219</v>
      </c>
      <c r="B235" s="31" t="s">
        <v>179</v>
      </c>
      <c r="C235" s="33"/>
      <c r="D235" s="34"/>
      <c r="E235" s="34" t="str">
        <f t="shared" si="32"/>
        <v/>
      </c>
      <c r="F235" s="35" t="str">
        <f t="shared" si="33"/>
        <v/>
      </c>
      <c r="G235" s="34" t="str">
        <f t="shared" si="34"/>
        <v/>
      </c>
      <c r="H235" s="34" t="str">
        <f t="shared" si="35"/>
        <v/>
      </c>
      <c r="I235" s="67" t="str">
        <f t="shared" si="36"/>
        <v/>
      </c>
      <c r="J235" s="34" t="str">
        <f t="shared" si="37"/>
        <v/>
      </c>
      <c r="K235" s="34" t="str">
        <f t="shared" si="38"/>
        <v/>
      </c>
      <c r="L235" s="34" t="str">
        <f t="shared" si="39"/>
        <v/>
      </c>
      <c r="M235" s="38" t="str">
        <f t="shared" si="40"/>
        <v/>
      </c>
      <c r="N235" s="38" t="str">
        <f>'jan-juli'!M235</f>
        <v/>
      </c>
      <c r="O235" s="38" t="str">
        <f t="shared" si="41"/>
        <v/>
      </c>
    </row>
    <row r="236" spans="1:15" s="31" customFormat="1" x14ac:dyDescent="0.2">
      <c r="A236" s="30">
        <v>4220</v>
      </c>
      <c r="B236" s="31" t="s">
        <v>180</v>
      </c>
      <c r="C236" s="33"/>
      <c r="D236" s="34"/>
      <c r="E236" s="34" t="str">
        <f t="shared" si="32"/>
        <v/>
      </c>
      <c r="F236" s="35" t="str">
        <f t="shared" si="33"/>
        <v/>
      </c>
      <c r="G236" s="34" t="str">
        <f t="shared" si="34"/>
        <v/>
      </c>
      <c r="H236" s="34" t="str">
        <f t="shared" si="35"/>
        <v/>
      </c>
      <c r="I236" s="67" t="str">
        <f t="shared" si="36"/>
        <v/>
      </c>
      <c r="J236" s="34" t="str">
        <f t="shared" si="37"/>
        <v/>
      </c>
      <c r="K236" s="34" t="str">
        <f t="shared" si="38"/>
        <v/>
      </c>
      <c r="L236" s="34" t="str">
        <f t="shared" si="39"/>
        <v/>
      </c>
      <c r="M236" s="38" t="str">
        <f t="shared" si="40"/>
        <v/>
      </c>
      <c r="N236" s="38" t="str">
        <f>'jan-juli'!M236</f>
        <v/>
      </c>
      <c r="O236" s="38" t="str">
        <f t="shared" si="41"/>
        <v/>
      </c>
    </row>
    <row r="237" spans="1:15" s="31" customFormat="1" x14ac:dyDescent="0.2">
      <c r="A237" s="30">
        <v>4221</v>
      </c>
      <c r="B237" s="31" t="s">
        <v>181</v>
      </c>
      <c r="C237" s="33"/>
      <c r="D237" s="34"/>
      <c r="E237" s="34" t="str">
        <f t="shared" si="32"/>
        <v/>
      </c>
      <c r="F237" s="35" t="str">
        <f t="shared" si="33"/>
        <v/>
      </c>
      <c r="G237" s="34" t="str">
        <f t="shared" si="34"/>
        <v/>
      </c>
      <c r="H237" s="34" t="str">
        <f t="shared" si="35"/>
        <v/>
      </c>
      <c r="I237" s="67" t="str">
        <f t="shared" si="36"/>
        <v/>
      </c>
      <c r="J237" s="34" t="str">
        <f t="shared" si="37"/>
        <v/>
      </c>
      <c r="K237" s="34" t="str">
        <f t="shared" si="38"/>
        <v/>
      </c>
      <c r="L237" s="34" t="str">
        <f t="shared" si="39"/>
        <v/>
      </c>
      <c r="M237" s="38" t="str">
        <f t="shared" si="40"/>
        <v/>
      </c>
      <c r="N237" s="38" t="str">
        <f>'jan-juli'!M237</f>
        <v/>
      </c>
      <c r="O237" s="38" t="str">
        <f t="shared" si="41"/>
        <v/>
      </c>
    </row>
    <row r="238" spans="1:15" s="31" customFormat="1" x14ac:dyDescent="0.2">
      <c r="A238" s="30">
        <v>4222</v>
      </c>
      <c r="B238" s="31" t="s">
        <v>182</v>
      </c>
      <c r="C238" s="33"/>
      <c r="D238" s="34"/>
      <c r="E238" s="34" t="str">
        <f t="shared" si="32"/>
        <v/>
      </c>
      <c r="F238" s="35" t="str">
        <f t="shared" si="33"/>
        <v/>
      </c>
      <c r="G238" s="34" t="str">
        <f t="shared" si="34"/>
        <v/>
      </c>
      <c r="H238" s="34" t="str">
        <f t="shared" si="35"/>
        <v/>
      </c>
      <c r="I238" s="67" t="str">
        <f t="shared" si="36"/>
        <v/>
      </c>
      <c r="J238" s="34" t="str">
        <f t="shared" si="37"/>
        <v/>
      </c>
      <c r="K238" s="34" t="str">
        <f t="shared" si="38"/>
        <v/>
      </c>
      <c r="L238" s="34" t="str">
        <f t="shared" si="39"/>
        <v/>
      </c>
      <c r="M238" s="38" t="str">
        <f t="shared" si="40"/>
        <v/>
      </c>
      <c r="N238" s="38" t="str">
        <f>'jan-juli'!M238</f>
        <v/>
      </c>
      <c r="O238" s="38" t="str">
        <f t="shared" si="41"/>
        <v/>
      </c>
    </row>
    <row r="239" spans="1:15" s="31" customFormat="1" x14ac:dyDescent="0.2">
      <c r="A239" s="30">
        <v>4223</v>
      </c>
      <c r="B239" s="31" t="s">
        <v>186</v>
      </c>
      <c r="C239" s="33"/>
      <c r="D239" s="34"/>
      <c r="E239" s="34" t="str">
        <f t="shared" si="32"/>
        <v/>
      </c>
      <c r="F239" s="35" t="str">
        <f t="shared" si="33"/>
        <v/>
      </c>
      <c r="G239" s="34" t="str">
        <f t="shared" si="34"/>
        <v/>
      </c>
      <c r="H239" s="34" t="str">
        <f t="shared" si="35"/>
        <v/>
      </c>
      <c r="I239" s="67" t="str">
        <f t="shared" si="36"/>
        <v/>
      </c>
      <c r="J239" s="34" t="str">
        <f t="shared" si="37"/>
        <v/>
      </c>
      <c r="K239" s="34" t="str">
        <f t="shared" si="38"/>
        <v/>
      </c>
      <c r="L239" s="34" t="str">
        <f t="shared" si="39"/>
        <v/>
      </c>
      <c r="M239" s="38" t="str">
        <f t="shared" si="40"/>
        <v/>
      </c>
      <c r="N239" s="38" t="str">
        <f>'jan-juli'!M239</f>
        <v/>
      </c>
      <c r="O239" s="38" t="str">
        <f t="shared" si="41"/>
        <v/>
      </c>
    </row>
    <row r="240" spans="1:15" s="31" customFormat="1" x14ac:dyDescent="0.2">
      <c r="A240" s="30">
        <v>4224</v>
      </c>
      <c r="B240" s="31" t="s">
        <v>187</v>
      </c>
      <c r="C240" s="33"/>
      <c r="D240" s="34"/>
      <c r="E240" s="34" t="str">
        <f t="shared" si="32"/>
        <v/>
      </c>
      <c r="F240" s="35" t="str">
        <f t="shared" si="33"/>
        <v/>
      </c>
      <c r="G240" s="34" t="str">
        <f t="shared" si="34"/>
        <v/>
      </c>
      <c r="H240" s="34" t="str">
        <f t="shared" si="35"/>
        <v/>
      </c>
      <c r="I240" s="67" t="str">
        <f t="shared" si="36"/>
        <v/>
      </c>
      <c r="J240" s="34" t="str">
        <f t="shared" si="37"/>
        <v/>
      </c>
      <c r="K240" s="34" t="str">
        <f t="shared" si="38"/>
        <v/>
      </c>
      <c r="L240" s="34" t="str">
        <f t="shared" si="39"/>
        <v/>
      </c>
      <c r="M240" s="38" t="str">
        <f t="shared" si="40"/>
        <v/>
      </c>
      <c r="N240" s="38" t="str">
        <f>'jan-juli'!M240</f>
        <v/>
      </c>
      <c r="O240" s="38" t="str">
        <f t="shared" si="41"/>
        <v/>
      </c>
    </row>
    <row r="241" spans="1:15" s="31" customFormat="1" x14ac:dyDescent="0.2">
      <c r="A241" s="30">
        <v>4225</v>
      </c>
      <c r="B241" s="31" t="s">
        <v>189</v>
      </c>
      <c r="C241" s="33"/>
      <c r="D241" s="34"/>
      <c r="E241" s="34" t="str">
        <f t="shared" si="32"/>
        <v/>
      </c>
      <c r="F241" s="35" t="str">
        <f t="shared" si="33"/>
        <v/>
      </c>
      <c r="G241" s="34" t="str">
        <f t="shared" si="34"/>
        <v/>
      </c>
      <c r="H241" s="34" t="str">
        <f t="shared" si="35"/>
        <v/>
      </c>
      <c r="I241" s="67" t="str">
        <f t="shared" si="36"/>
        <v/>
      </c>
      <c r="J241" s="34" t="str">
        <f t="shared" si="37"/>
        <v/>
      </c>
      <c r="K241" s="34" t="str">
        <f t="shared" si="38"/>
        <v/>
      </c>
      <c r="L241" s="34" t="str">
        <f t="shared" si="39"/>
        <v/>
      </c>
      <c r="M241" s="38" t="str">
        <f t="shared" si="40"/>
        <v/>
      </c>
      <c r="N241" s="38" t="str">
        <f>'jan-juli'!M241</f>
        <v/>
      </c>
      <c r="O241" s="38" t="str">
        <f t="shared" si="41"/>
        <v/>
      </c>
    </row>
    <row r="242" spans="1:15" s="31" customFormat="1" x14ac:dyDescent="0.2">
      <c r="A242" s="30">
        <v>4226</v>
      </c>
      <c r="B242" s="31" t="s">
        <v>190</v>
      </c>
      <c r="C242" s="33"/>
      <c r="D242" s="34"/>
      <c r="E242" s="34" t="str">
        <f t="shared" si="32"/>
        <v/>
      </c>
      <c r="F242" s="35" t="str">
        <f t="shared" si="33"/>
        <v/>
      </c>
      <c r="G242" s="34" t="str">
        <f t="shared" si="34"/>
        <v/>
      </c>
      <c r="H242" s="34" t="str">
        <f t="shared" si="35"/>
        <v/>
      </c>
      <c r="I242" s="67" t="str">
        <f t="shared" si="36"/>
        <v/>
      </c>
      <c r="J242" s="34" t="str">
        <f t="shared" si="37"/>
        <v/>
      </c>
      <c r="K242" s="34" t="str">
        <f t="shared" si="38"/>
        <v/>
      </c>
      <c r="L242" s="34" t="str">
        <f t="shared" si="39"/>
        <v/>
      </c>
      <c r="M242" s="38" t="str">
        <f t="shared" si="40"/>
        <v/>
      </c>
      <c r="N242" s="38" t="str">
        <f>'jan-juli'!M242</f>
        <v/>
      </c>
      <c r="O242" s="38" t="str">
        <f t="shared" si="41"/>
        <v/>
      </c>
    </row>
    <row r="243" spans="1:15" s="31" customFormat="1" x14ac:dyDescent="0.2">
      <c r="A243" s="30">
        <v>4227</v>
      </c>
      <c r="B243" s="31" t="s">
        <v>191</v>
      </c>
      <c r="C243" s="33"/>
      <c r="D243" s="34"/>
      <c r="E243" s="34" t="str">
        <f t="shared" si="32"/>
        <v/>
      </c>
      <c r="F243" s="35" t="str">
        <f t="shared" si="33"/>
        <v/>
      </c>
      <c r="G243" s="34" t="str">
        <f t="shared" si="34"/>
        <v/>
      </c>
      <c r="H243" s="34" t="str">
        <f t="shared" si="35"/>
        <v/>
      </c>
      <c r="I243" s="67" t="str">
        <f t="shared" si="36"/>
        <v/>
      </c>
      <c r="J243" s="34" t="str">
        <f t="shared" si="37"/>
        <v/>
      </c>
      <c r="K243" s="34" t="str">
        <f t="shared" si="38"/>
        <v/>
      </c>
      <c r="L243" s="34" t="str">
        <f t="shared" si="39"/>
        <v/>
      </c>
      <c r="M243" s="38" t="str">
        <f t="shared" si="40"/>
        <v/>
      </c>
      <c r="N243" s="38" t="str">
        <f>'jan-juli'!M243</f>
        <v/>
      </c>
      <c r="O243" s="38" t="str">
        <f t="shared" si="41"/>
        <v/>
      </c>
    </row>
    <row r="244" spans="1:15" s="31" customFormat="1" x14ac:dyDescent="0.2">
      <c r="A244" s="30">
        <v>4228</v>
      </c>
      <c r="B244" s="31" t="s">
        <v>192</v>
      </c>
      <c r="C244" s="33"/>
      <c r="D244" s="34"/>
      <c r="E244" s="34" t="str">
        <f t="shared" si="32"/>
        <v/>
      </c>
      <c r="F244" s="35" t="str">
        <f t="shared" si="33"/>
        <v/>
      </c>
      <c r="G244" s="34" t="str">
        <f t="shared" si="34"/>
        <v/>
      </c>
      <c r="H244" s="34" t="str">
        <f t="shared" si="35"/>
        <v/>
      </c>
      <c r="I244" s="67" t="str">
        <f t="shared" si="36"/>
        <v/>
      </c>
      <c r="J244" s="34" t="str">
        <f t="shared" si="37"/>
        <v/>
      </c>
      <c r="K244" s="34" t="str">
        <f t="shared" si="38"/>
        <v/>
      </c>
      <c r="L244" s="34" t="str">
        <f t="shared" si="39"/>
        <v/>
      </c>
      <c r="M244" s="38" t="str">
        <f t="shared" si="40"/>
        <v/>
      </c>
      <c r="N244" s="38" t="str">
        <f>'jan-juli'!M244</f>
        <v/>
      </c>
      <c r="O244" s="38" t="str">
        <f t="shared" si="41"/>
        <v/>
      </c>
    </row>
    <row r="245" spans="1:15" s="31" customFormat="1" x14ac:dyDescent="0.2">
      <c r="A245" s="30">
        <v>4601</v>
      </c>
      <c r="B245" s="31" t="s">
        <v>216</v>
      </c>
      <c r="C245" s="33"/>
      <c r="D245" s="34"/>
      <c r="E245" s="34" t="str">
        <f t="shared" si="32"/>
        <v/>
      </c>
      <c r="F245" s="35" t="str">
        <f t="shared" si="33"/>
        <v/>
      </c>
      <c r="G245" s="34" t="str">
        <f t="shared" si="34"/>
        <v/>
      </c>
      <c r="H245" s="34" t="str">
        <f t="shared" si="35"/>
        <v/>
      </c>
      <c r="I245" s="67" t="str">
        <f t="shared" si="36"/>
        <v/>
      </c>
      <c r="J245" s="34" t="str">
        <f t="shared" si="37"/>
        <v/>
      </c>
      <c r="K245" s="34" t="str">
        <f t="shared" si="38"/>
        <v/>
      </c>
      <c r="L245" s="34" t="str">
        <f t="shared" si="39"/>
        <v/>
      </c>
      <c r="M245" s="38" t="str">
        <f t="shared" si="40"/>
        <v/>
      </c>
      <c r="N245" s="38" t="str">
        <f>'jan-juli'!M245</f>
        <v/>
      </c>
      <c r="O245" s="38" t="str">
        <f t="shared" si="41"/>
        <v/>
      </c>
    </row>
    <row r="246" spans="1:15" s="31" customFormat="1" x14ac:dyDescent="0.2">
      <c r="A246" s="30">
        <v>4602</v>
      </c>
      <c r="B246" s="31" t="s">
        <v>388</v>
      </c>
      <c r="C246" s="33"/>
      <c r="D246" s="34"/>
      <c r="E246" s="34" t="str">
        <f t="shared" si="32"/>
        <v/>
      </c>
      <c r="F246" s="35" t="str">
        <f t="shared" si="33"/>
        <v/>
      </c>
      <c r="G246" s="34" t="str">
        <f t="shared" si="34"/>
        <v/>
      </c>
      <c r="H246" s="34" t="str">
        <f t="shared" si="35"/>
        <v/>
      </c>
      <c r="I246" s="67" t="str">
        <f t="shared" si="36"/>
        <v/>
      </c>
      <c r="J246" s="34" t="str">
        <f t="shared" si="37"/>
        <v/>
      </c>
      <c r="K246" s="34" t="str">
        <f t="shared" si="38"/>
        <v/>
      </c>
      <c r="L246" s="34" t="str">
        <f t="shared" si="39"/>
        <v/>
      </c>
      <c r="M246" s="38" t="str">
        <f t="shared" si="40"/>
        <v/>
      </c>
      <c r="N246" s="38" t="str">
        <f>'jan-juli'!M246</f>
        <v/>
      </c>
      <c r="O246" s="38" t="str">
        <f t="shared" si="41"/>
        <v/>
      </c>
    </row>
    <row r="247" spans="1:15" s="31" customFormat="1" x14ac:dyDescent="0.2">
      <c r="A247" s="30">
        <v>4611</v>
      </c>
      <c r="B247" s="31" t="s">
        <v>217</v>
      </c>
      <c r="C247" s="33"/>
      <c r="D247" s="34"/>
      <c r="E247" s="34" t="str">
        <f t="shared" si="32"/>
        <v/>
      </c>
      <c r="F247" s="35" t="str">
        <f t="shared" si="33"/>
        <v/>
      </c>
      <c r="G247" s="34" t="str">
        <f t="shared" si="34"/>
        <v/>
      </c>
      <c r="H247" s="34" t="str">
        <f t="shared" si="35"/>
        <v/>
      </c>
      <c r="I247" s="67" t="str">
        <f t="shared" si="36"/>
        <v/>
      </c>
      <c r="J247" s="34" t="str">
        <f t="shared" si="37"/>
        <v/>
      </c>
      <c r="K247" s="34" t="str">
        <f t="shared" si="38"/>
        <v/>
      </c>
      <c r="L247" s="34" t="str">
        <f t="shared" si="39"/>
        <v/>
      </c>
      <c r="M247" s="38" t="str">
        <f t="shared" si="40"/>
        <v/>
      </c>
      <c r="N247" s="38" t="str">
        <f>'jan-juli'!M247</f>
        <v/>
      </c>
      <c r="O247" s="38" t="str">
        <f t="shared" si="41"/>
        <v/>
      </c>
    </row>
    <row r="248" spans="1:15" s="31" customFormat="1" x14ac:dyDescent="0.2">
      <c r="A248" s="30">
        <v>4612</v>
      </c>
      <c r="B248" s="31" t="s">
        <v>218</v>
      </c>
      <c r="C248" s="33"/>
      <c r="D248" s="34"/>
      <c r="E248" s="34" t="str">
        <f t="shared" si="32"/>
        <v/>
      </c>
      <c r="F248" s="35" t="str">
        <f t="shared" si="33"/>
        <v/>
      </c>
      <c r="G248" s="34" t="str">
        <f t="shared" si="34"/>
        <v/>
      </c>
      <c r="H248" s="34" t="str">
        <f t="shared" si="35"/>
        <v/>
      </c>
      <c r="I248" s="67" t="str">
        <f t="shared" si="36"/>
        <v/>
      </c>
      <c r="J248" s="34" t="str">
        <f t="shared" si="37"/>
        <v/>
      </c>
      <c r="K248" s="34" t="str">
        <f t="shared" si="38"/>
        <v/>
      </c>
      <c r="L248" s="34" t="str">
        <f t="shared" si="39"/>
        <v/>
      </c>
      <c r="M248" s="38" t="str">
        <f t="shared" si="40"/>
        <v/>
      </c>
      <c r="N248" s="38" t="str">
        <f>'jan-juli'!M248</f>
        <v/>
      </c>
      <c r="O248" s="38" t="str">
        <f t="shared" si="41"/>
        <v/>
      </c>
    </row>
    <row r="249" spans="1:15" s="31" customFormat="1" x14ac:dyDescent="0.2">
      <c r="A249" s="30">
        <v>4613</v>
      </c>
      <c r="B249" s="31" t="s">
        <v>219</v>
      </c>
      <c r="C249" s="33"/>
      <c r="D249" s="34"/>
      <c r="E249" s="34" t="str">
        <f t="shared" si="32"/>
        <v/>
      </c>
      <c r="F249" s="35" t="str">
        <f t="shared" si="33"/>
        <v/>
      </c>
      <c r="G249" s="34" t="str">
        <f t="shared" si="34"/>
        <v/>
      </c>
      <c r="H249" s="34" t="str">
        <f t="shared" si="35"/>
        <v/>
      </c>
      <c r="I249" s="67" t="str">
        <f t="shared" si="36"/>
        <v/>
      </c>
      <c r="J249" s="34" t="str">
        <f t="shared" si="37"/>
        <v/>
      </c>
      <c r="K249" s="34" t="str">
        <f t="shared" si="38"/>
        <v/>
      </c>
      <c r="L249" s="34" t="str">
        <f t="shared" si="39"/>
        <v/>
      </c>
      <c r="M249" s="38" t="str">
        <f t="shared" si="40"/>
        <v/>
      </c>
      <c r="N249" s="38" t="str">
        <f>'jan-juli'!M249</f>
        <v/>
      </c>
      <c r="O249" s="38" t="str">
        <f t="shared" si="41"/>
        <v/>
      </c>
    </row>
    <row r="250" spans="1:15" s="31" customFormat="1" x14ac:dyDescent="0.2">
      <c r="A250" s="30">
        <v>4614</v>
      </c>
      <c r="B250" s="31" t="s">
        <v>220</v>
      </c>
      <c r="C250" s="33"/>
      <c r="D250" s="34"/>
      <c r="E250" s="34" t="str">
        <f t="shared" si="32"/>
        <v/>
      </c>
      <c r="F250" s="35" t="str">
        <f t="shared" si="33"/>
        <v/>
      </c>
      <c r="G250" s="34" t="str">
        <f t="shared" si="34"/>
        <v/>
      </c>
      <c r="H250" s="34" t="str">
        <f t="shared" si="35"/>
        <v/>
      </c>
      <c r="I250" s="67" t="str">
        <f t="shared" si="36"/>
        <v/>
      </c>
      <c r="J250" s="34" t="str">
        <f t="shared" si="37"/>
        <v/>
      </c>
      <c r="K250" s="34" t="str">
        <f t="shared" si="38"/>
        <v/>
      </c>
      <c r="L250" s="34" t="str">
        <f t="shared" si="39"/>
        <v/>
      </c>
      <c r="M250" s="38" t="str">
        <f t="shared" si="40"/>
        <v/>
      </c>
      <c r="N250" s="38" t="str">
        <f>'jan-juli'!M250</f>
        <v/>
      </c>
      <c r="O250" s="38" t="str">
        <f t="shared" si="41"/>
        <v/>
      </c>
    </row>
    <row r="251" spans="1:15" s="31" customFormat="1" x14ac:dyDescent="0.2">
      <c r="A251" s="30">
        <v>4615</v>
      </c>
      <c r="B251" s="31" t="s">
        <v>221</v>
      </c>
      <c r="C251" s="33"/>
      <c r="D251" s="34"/>
      <c r="E251" s="34" t="str">
        <f t="shared" si="32"/>
        <v/>
      </c>
      <c r="F251" s="35" t="str">
        <f t="shared" si="33"/>
        <v/>
      </c>
      <c r="G251" s="34" t="str">
        <f t="shared" si="34"/>
        <v/>
      </c>
      <c r="H251" s="34" t="str">
        <f t="shared" si="35"/>
        <v/>
      </c>
      <c r="I251" s="67" t="str">
        <f t="shared" si="36"/>
        <v/>
      </c>
      <c r="J251" s="34" t="str">
        <f t="shared" si="37"/>
        <v/>
      </c>
      <c r="K251" s="34" t="str">
        <f t="shared" si="38"/>
        <v/>
      </c>
      <c r="L251" s="34" t="str">
        <f t="shared" si="39"/>
        <v/>
      </c>
      <c r="M251" s="38" t="str">
        <f t="shared" si="40"/>
        <v/>
      </c>
      <c r="N251" s="38" t="str">
        <f>'jan-juli'!M251</f>
        <v/>
      </c>
      <c r="O251" s="38" t="str">
        <f t="shared" si="41"/>
        <v/>
      </c>
    </row>
    <row r="252" spans="1:15" s="31" customFormat="1" x14ac:dyDescent="0.2">
      <c r="A252" s="30">
        <v>4616</v>
      </c>
      <c r="B252" s="31" t="s">
        <v>222</v>
      </c>
      <c r="C252" s="33"/>
      <c r="D252" s="34"/>
      <c r="E252" s="34" t="str">
        <f t="shared" si="32"/>
        <v/>
      </c>
      <c r="F252" s="35" t="str">
        <f t="shared" si="33"/>
        <v/>
      </c>
      <c r="G252" s="34" t="str">
        <f t="shared" si="34"/>
        <v/>
      </c>
      <c r="H252" s="34" t="str">
        <f t="shared" si="35"/>
        <v/>
      </c>
      <c r="I252" s="67" t="str">
        <f t="shared" si="36"/>
        <v/>
      </c>
      <c r="J252" s="34" t="str">
        <f t="shared" si="37"/>
        <v/>
      </c>
      <c r="K252" s="34" t="str">
        <f t="shared" si="38"/>
        <v/>
      </c>
      <c r="L252" s="34" t="str">
        <f t="shared" si="39"/>
        <v/>
      </c>
      <c r="M252" s="38" t="str">
        <f t="shared" si="40"/>
        <v/>
      </c>
      <c r="N252" s="38" t="str">
        <f>'jan-juli'!M252</f>
        <v/>
      </c>
      <c r="O252" s="38" t="str">
        <f t="shared" si="41"/>
        <v/>
      </c>
    </row>
    <row r="253" spans="1:15" s="31" customFormat="1" x14ac:dyDescent="0.2">
      <c r="A253" s="30">
        <v>4617</v>
      </c>
      <c r="B253" s="31" t="s">
        <v>223</v>
      </c>
      <c r="C253" s="33"/>
      <c r="D253" s="34"/>
      <c r="E253" s="34" t="str">
        <f t="shared" si="32"/>
        <v/>
      </c>
      <c r="F253" s="35" t="str">
        <f t="shared" si="33"/>
        <v/>
      </c>
      <c r="G253" s="34" t="str">
        <f t="shared" si="34"/>
        <v/>
      </c>
      <c r="H253" s="34" t="str">
        <f t="shared" si="35"/>
        <v/>
      </c>
      <c r="I253" s="67" t="str">
        <f t="shared" si="36"/>
        <v/>
      </c>
      <c r="J253" s="34" t="str">
        <f t="shared" si="37"/>
        <v/>
      </c>
      <c r="K253" s="34" t="str">
        <f t="shared" si="38"/>
        <v/>
      </c>
      <c r="L253" s="34" t="str">
        <f t="shared" si="39"/>
        <v/>
      </c>
      <c r="M253" s="38" t="str">
        <f t="shared" si="40"/>
        <v/>
      </c>
      <c r="N253" s="38" t="str">
        <f>'jan-juli'!M253</f>
        <v/>
      </c>
      <c r="O253" s="38" t="str">
        <f t="shared" si="41"/>
        <v/>
      </c>
    </row>
    <row r="254" spans="1:15" s="31" customFormat="1" x14ac:dyDescent="0.2">
      <c r="A254" s="30">
        <v>4618</v>
      </c>
      <c r="B254" s="31" t="s">
        <v>224</v>
      </c>
      <c r="C254" s="33"/>
      <c r="D254" s="34"/>
      <c r="E254" s="34" t="str">
        <f t="shared" si="32"/>
        <v/>
      </c>
      <c r="F254" s="35" t="str">
        <f t="shared" si="33"/>
        <v/>
      </c>
      <c r="G254" s="34" t="str">
        <f t="shared" si="34"/>
        <v/>
      </c>
      <c r="H254" s="34" t="str">
        <f t="shared" si="35"/>
        <v/>
      </c>
      <c r="I254" s="67" t="str">
        <f t="shared" si="36"/>
        <v/>
      </c>
      <c r="J254" s="34" t="str">
        <f t="shared" si="37"/>
        <v/>
      </c>
      <c r="K254" s="34" t="str">
        <f t="shared" si="38"/>
        <v/>
      </c>
      <c r="L254" s="34" t="str">
        <f t="shared" si="39"/>
        <v/>
      </c>
      <c r="M254" s="38" t="str">
        <f t="shared" si="40"/>
        <v/>
      </c>
      <c r="N254" s="38" t="str">
        <f>'jan-juli'!M254</f>
        <v/>
      </c>
      <c r="O254" s="38" t="str">
        <f t="shared" si="41"/>
        <v/>
      </c>
    </row>
    <row r="255" spans="1:15" s="31" customFormat="1" x14ac:dyDescent="0.2">
      <c r="A255" s="30">
        <v>4619</v>
      </c>
      <c r="B255" s="31" t="s">
        <v>225</v>
      </c>
      <c r="C255" s="33"/>
      <c r="D255" s="34"/>
      <c r="E255" s="34" t="str">
        <f t="shared" si="32"/>
        <v/>
      </c>
      <c r="F255" s="35" t="str">
        <f t="shared" si="33"/>
        <v/>
      </c>
      <c r="G255" s="34" t="str">
        <f t="shared" si="34"/>
        <v/>
      </c>
      <c r="H255" s="34" t="str">
        <f t="shared" si="35"/>
        <v/>
      </c>
      <c r="I255" s="67" t="str">
        <f t="shared" si="36"/>
        <v/>
      </c>
      <c r="J255" s="34" t="str">
        <f t="shared" si="37"/>
        <v/>
      </c>
      <c r="K255" s="34" t="str">
        <f t="shared" si="38"/>
        <v/>
      </c>
      <c r="L255" s="34" t="str">
        <f t="shared" si="39"/>
        <v/>
      </c>
      <c r="M255" s="38" t="str">
        <f t="shared" si="40"/>
        <v/>
      </c>
      <c r="N255" s="38" t="str">
        <f>'jan-juli'!M255</f>
        <v/>
      </c>
      <c r="O255" s="38" t="str">
        <f t="shared" si="41"/>
        <v/>
      </c>
    </row>
    <row r="256" spans="1:15" s="31" customFormat="1" x14ac:dyDescent="0.2">
      <c r="A256" s="30">
        <v>4620</v>
      </c>
      <c r="B256" s="31" t="s">
        <v>226</v>
      </c>
      <c r="C256" s="33"/>
      <c r="D256" s="34"/>
      <c r="E256" s="34" t="str">
        <f t="shared" si="32"/>
        <v/>
      </c>
      <c r="F256" s="35" t="str">
        <f t="shared" si="33"/>
        <v/>
      </c>
      <c r="G256" s="34" t="str">
        <f t="shared" si="34"/>
        <v/>
      </c>
      <c r="H256" s="34" t="str">
        <f t="shared" si="35"/>
        <v/>
      </c>
      <c r="I256" s="67" t="str">
        <f t="shared" si="36"/>
        <v/>
      </c>
      <c r="J256" s="34" t="str">
        <f t="shared" si="37"/>
        <v/>
      </c>
      <c r="K256" s="34" t="str">
        <f t="shared" si="38"/>
        <v/>
      </c>
      <c r="L256" s="34" t="str">
        <f t="shared" si="39"/>
        <v/>
      </c>
      <c r="M256" s="38" t="str">
        <f t="shared" si="40"/>
        <v/>
      </c>
      <c r="N256" s="38" t="str">
        <f>'jan-juli'!M256</f>
        <v/>
      </c>
      <c r="O256" s="38" t="str">
        <f t="shared" si="41"/>
        <v/>
      </c>
    </row>
    <row r="257" spans="1:15" s="31" customFormat="1" x14ac:dyDescent="0.2">
      <c r="A257" s="30">
        <v>4621</v>
      </c>
      <c r="B257" s="31" t="s">
        <v>227</v>
      </c>
      <c r="C257" s="33"/>
      <c r="D257" s="34"/>
      <c r="E257" s="34" t="str">
        <f t="shared" si="32"/>
        <v/>
      </c>
      <c r="F257" s="35" t="str">
        <f t="shared" si="33"/>
        <v/>
      </c>
      <c r="G257" s="34" t="str">
        <f t="shared" si="34"/>
        <v/>
      </c>
      <c r="H257" s="34" t="str">
        <f t="shared" si="35"/>
        <v/>
      </c>
      <c r="I257" s="67" t="str">
        <f t="shared" si="36"/>
        <v/>
      </c>
      <c r="J257" s="34" t="str">
        <f t="shared" si="37"/>
        <v/>
      </c>
      <c r="K257" s="34" t="str">
        <f t="shared" si="38"/>
        <v/>
      </c>
      <c r="L257" s="34" t="str">
        <f t="shared" si="39"/>
        <v/>
      </c>
      <c r="M257" s="38" t="str">
        <f t="shared" si="40"/>
        <v/>
      </c>
      <c r="N257" s="38" t="str">
        <f>'jan-juli'!M257</f>
        <v/>
      </c>
      <c r="O257" s="38" t="str">
        <f t="shared" si="41"/>
        <v/>
      </c>
    </row>
    <row r="258" spans="1:15" s="31" customFormat="1" x14ac:dyDescent="0.2">
      <c r="A258" s="30">
        <v>4622</v>
      </c>
      <c r="B258" s="31" t="s">
        <v>228</v>
      </c>
      <c r="C258" s="33"/>
      <c r="D258" s="34"/>
      <c r="E258" s="34" t="str">
        <f t="shared" si="32"/>
        <v/>
      </c>
      <c r="F258" s="35" t="str">
        <f t="shared" si="33"/>
        <v/>
      </c>
      <c r="G258" s="34" t="str">
        <f t="shared" si="34"/>
        <v/>
      </c>
      <c r="H258" s="34" t="str">
        <f t="shared" si="35"/>
        <v/>
      </c>
      <c r="I258" s="67" t="str">
        <f t="shared" si="36"/>
        <v/>
      </c>
      <c r="J258" s="34" t="str">
        <f t="shared" si="37"/>
        <v/>
      </c>
      <c r="K258" s="34" t="str">
        <f t="shared" si="38"/>
        <v/>
      </c>
      <c r="L258" s="34" t="str">
        <f t="shared" si="39"/>
        <v/>
      </c>
      <c r="M258" s="38" t="str">
        <f t="shared" si="40"/>
        <v/>
      </c>
      <c r="N258" s="38" t="str">
        <f>'jan-juli'!M258</f>
        <v/>
      </c>
      <c r="O258" s="38" t="str">
        <f t="shared" si="41"/>
        <v/>
      </c>
    </row>
    <row r="259" spans="1:15" s="31" customFormat="1" x14ac:dyDescent="0.2">
      <c r="A259" s="30">
        <v>4623</v>
      </c>
      <c r="B259" s="31" t="s">
        <v>229</v>
      </c>
      <c r="C259" s="33"/>
      <c r="D259" s="34"/>
      <c r="E259" s="34" t="str">
        <f t="shared" si="32"/>
        <v/>
      </c>
      <c r="F259" s="35" t="str">
        <f t="shared" si="33"/>
        <v/>
      </c>
      <c r="G259" s="34" t="str">
        <f t="shared" si="34"/>
        <v/>
      </c>
      <c r="H259" s="34" t="str">
        <f t="shared" si="35"/>
        <v/>
      </c>
      <c r="I259" s="67" t="str">
        <f t="shared" si="36"/>
        <v/>
      </c>
      <c r="J259" s="34" t="str">
        <f t="shared" si="37"/>
        <v/>
      </c>
      <c r="K259" s="34" t="str">
        <f t="shared" si="38"/>
        <v/>
      </c>
      <c r="L259" s="34" t="str">
        <f t="shared" si="39"/>
        <v/>
      </c>
      <c r="M259" s="38" t="str">
        <f t="shared" si="40"/>
        <v/>
      </c>
      <c r="N259" s="38" t="str">
        <f>'jan-juli'!M259</f>
        <v/>
      </c>
      <c r="O259" s="38" t="str">
        <f t="shared" si="41"/>
        <v/>
      </c>
    </row>
    <row r="260" spans="1:15" s="31" customFormat="1" x14ac:dyDescent="0.2">
      <c r="A260" s="30">
        <v>4624</v>
      </c>
      <c r="B260" s="31" t="s">
        <v>389</v>
      </c>
      <c r="C260" s="33"/>
      <c r="D260" s="34"/>
      <c r="E260" s="34" t="str">
        <f t="shared" si="32"/>
        <v/>
      </c>
      <c r="F260" s="35" t="str">
        <f t="shared" si="33"/>
        <v/>
      </c>
      <c r="G260" s="34" t="str">
        <f t="shared" si="34"/>
        <v/>
      </c>
      <c r="H260" s="34" t="str">
        <f t="shared" si="35"/>
        <v/>
      </c>
      <c r="I260" s="67" t="str">
        <f t="shared" si="36"/>
        <v/>
      </c>
      <c r="J260" s="34" t="str">
        <f t="shared" si="37"/>
        <v/>
      </c>
      <c r="K260" s="34" t="str">
        <f t="shared" si="38"/>
        <v/>
      </c>
      <c r="L260" s="34" t="str">
        <f t="shared" si="39"/>
        <v/>
      </c>
      <c r="M260" s="38" t="str">
        <f t="shared" si="40"/>
        <v/>
      </c>
      <c r="N260" s="38" t="str">
        <f>'jan-juli'!M260</f>
        <v/>
      </c>
      <c r="O260" s="38" t="str">
        <f t="shared" si="41"/>
        <v/>
      </c>
    </row>
    <row r="261" spans="1:15" s="31" customFormat="1" x14ac:dyDescent="0.2">
      <c r="A261" s="30">
        <v>4625</v>
      </c>
      <c r="B261" s="31" t="s">
        <v>230</v>
      </c>
      <c r="C261" s="33"/>
      <c r="D261" s="34"/>
      <c r="E261" s="34" t="str">
        <f t="shared" si="32"/>
        <v/>
      </c>
      <c r="F261" s="35" t="str">
        <f t="shared" si="33"/>
        <v/>
      </c>
      <c r="G261" s="34" t="str">
        <f t="shared" si="34"/>
        <v/>
      </c>
      <c r="H261" s="34" t="str">
        <f t="shared" si="35"/>
        <v/>
      </c>
      <c r="I261" s="67" t="str">
        <f t="shared" si="36"/>
        <v/>
      </c>
      <c r="J261" s="34" t="str">
        <f t="shared" si="37"/>
        <v/>
      </c>
      <c r="K261" s="34" t="str">
        <f t="shared" si="38"/>
        <v/>
      </c>
      <c r="L261" s="34" t="str">
        <f t="shared" si="39"/>
        <v/>
      </c>
      <c r="M261" s="38" t="str">
        <f t="shared" si="40"/>
        <v/>
      </c>
      <c r="N261" s="38" t="str">
        <f>'jan-juli'!M261</f>
        <v/>
      </c>
      <c r="O261" s="38" t="str">
        <f t="shared" si="41"/>
        <v/>
      </c>
    </row>
    <row r="262" spans="1:15" s="31" customFormat="1" x14ac:dyDescent="0.2">
      <c r="A262" s="30">
        <v>4626</v>
      </c>
      <c r="B262" s="31" t="s">
        <v>235</v>
      </c>
      <c r="C262" s="33"/>
      <c r="D262" s="34"/>
      <c r="E262" s="34" t="str">
        <f t="shared" si="32"/>
        <v/>
      </c>
      <c r="F262" s="35" t="str">
        <f t="shared" si="33"/>
        <v/>
      </c>
      <c r="G262" s="34" t="str">
        <f t="shared" si="34"/>
        <v/>
      </c>
      <c r="H262" s="34" t="str">
        <f t="shared" si="35"/>
        <v/>
      </c>
      <c r="I262" s="67" t="str">
        <f t="shared" si="36"/>
        <v/>
      </c>
      <c r="J262" s="34" t="str">
        <f t="shared" si="37"/>
        <v/>
      </c>
      <c r="K262" s="34" t="str">
        <f t="shared" si="38"/>
        <v/>
      </c>
      <c r="L262" s="34" t="str">
        <f t="shared" si="39"/>
        <v/>
      </c>
      <c r="M262" s="38" t="str">
        <f t="shared" si="40"/>
        <v/>
      </c>
      <c r="N262" s="38" t="str">
        <f>'jan-juli'!M262</f>
        <v/>
      </c>
      <c r="O262" s="38" t="str">
        <f t="shared" si="41"/>
        <v/>
      </c>
    </row>
    <row r="263" spans="1:15" s="31" customFormat="1" x14ac:dyDescent="0.2">
      <c r="A263" s="30">
        <v>4627</v>
      </c>
      <c r="B263" s="31" t="s">
        <v>231</v>
      </c>
      <c r="C263" s="33"/>
      <c r="D263" s="34"/>
      <c r="E263" s="34" t="str">
        <f t="shared" si="32"/>
        <v/>
      </c>
      <c r="F263" s="35" t="str">
        <f t="shared" si="33"/>
        <v/>
      </c>
      <c r="G263" s="34" t="str">
        <f t="shared" si="34"/>
        <v/>
      </c>
      <c r="H263" s="34" t="str">
        <f t="shared" si="35"/>
        <v/>
      </c>
      <c r="I263" s="67" t="str">
        <f t="shared" si="36"/>
        <v/>
      </c>
      <c r="J263" s="34" t="str">
        <f t="shared" si="37"/>
        <v/>
      </c>
      <c r="K263" s="34" t="str">
        <f t="shared" si="38"/>
        <v/>
      </c>
      <c r="L263" s="34" t="str">
        <f t="shared" si="39"/>
        <v/>
      </c>
      <c r="M263" s="38" t="str">
        <f t="shared" si="40"/>
        <v/>
      </c>
      <c r="N263" s="38" t="str">
        <f>'jan-juli'!M263</f>
        <v/>
      </c>
      <c r="O263" s="38" t="str">
        <f t="shared" si="41"/>
        <v/>
      </c>
    </row>
    <row r="264" spans="1:15" s="31" customFormat="1" x14ac:dyDescent="0.2">
      <c r="A264" s="30">
        <v>4628</v>
      </c>
      <c r="B264" s="31" t="s">
        <v>232</v>
      </c>
      <c r="C264" s="33"/>
      <c r="D264" s="34"/>
      <c r="E264" s="34" t="str">
        <f t="shared" si="32"/>
        <v/>
      </c>
      <c r="F264" s="35" t="str">
        <f t="shared" si="33"/>
        <v/>
      </c>
      <c r="G264" s="34" t="str">
        <f t="shared" si="34"/>
        <v/>
      </c>
      <c r="H264" s="34" t="str">
        <f t="shared" si="35"/>
        <v/>
      </c>
      <c r="I264" s="67" t="str">
        <f t="shared" si="36"/>
        <v/>
      </c>
      <c r="J264" s="34" t="str">
        <f t="shared" si="37"/>
        <v/>
      </c>
      <c r="K264" s="34" t="str">
        <f t="shared" si="38"/>
        <v/>
      </c>
      <c r="L264" s="34" t="str">
        <f t="shared" si="39"/>
        <v/>
      </c>
      <c r="M264" s="38" t="str">
        <f t="shared" si="40"/>
        <v/>
      </c>
      <c r="N264" s="38" t="str">
        <f>'jan-juli'!M264</f>
        <v/>
      </c>
      <c r="O264" s="38" t="str">
        <f t="shared" si="41"/>
        <v/>
      </c>
    </row>
    <row r="265" spans="1:15" s="31" customFormat="1" x14ac:dyDescent="0.2">
      <c r="A265" s="30">
        <v>4629</v>
      </c>
      <c r="B265" s="31" t="s">
        <v>233</v>
      </c>
      <c r="C265" s="33"/>
      <c r="D265" s="34"/>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67" t="str">
        <f t="shared" ref="I265:I328" si="46">IF(ISNUMBER(C265),G265+H265,"")</f>
        <v/>
      </c>
      <c r="J265" s="34" t="str">
        <f t="shared" ref="J265:J328" si="47">IF(ISNUMBER(D265),I$368,"")</f>
        <v/>
      </c>
      <c r="K265" s="34" t="str">
        <f t="shared" ref="K265:K328" si="48">IF(ISNUMBER(I265),I265+J265,"")</f>
        <v/>
      </c>
      <c r="L265" s="34" t="str">
        <f t="shared" ref="L265:L328" si="49">IF(ISNUMBER(I265),(I265*D265),"")</f>
        <v/>
      </c>
      <c r="M265" s="38" t="str">
        <f t="shared" ref="M265:M328" si="50">IF(ISNUMBER(K265),(K265*D265),"")</f>
        <v/>
      </c>
      <c r="N265" s="38" t="str">
        <f>'jan-juli'!M265</f>
        <v/>
      </c>
      <c r="O265" s="38" t="str">
        <f t="shared" ref="O265:O328" si="51">IF(ISNUMBER(M265),(M265-N265),"")</f>
        <v/>
      </c>
    </row>
    <row r="266" spans="1:15" s="31" customFormat="1" x14ac:dyDescent="0.2">
      <c r="A266" s="30">
        <v>4630</v>
      </c>
      <c r="B266" s="31" t="s">
        <v>234</v>
      </c>
      <c r="C266" s="33"/>
      <c r="D266" s="34"/>
      <c r="E266" s="34" t="str">
        <f t="shared" si="42"/>
        <v/>
      </c>
      <c r="F266" s="35" t="str">
        <f t="shared" si="43"/>
        <v/>
      </c>
      <c r="G266" s="34" t="str">
        <f t="shared" si="44"/>
        <v/>
      </c>
      <c r="H266" s="34" t="str">
        <f t="shared" si="45"/>
        <v/>
      </c>
      <c r="I266" s="67" t="str">
        <f t="shared" si="46"/>
        <v/>
      </c>
      <c r="J266" s="34" t="str">
        <f t="shared" si="47"/>
        <v/>
      </c>
      <c r="K266" s="34" t="str">
        <f t="shared" si="48"/>
        <v/>
      </c>
      <c r="L266" s="34" t="str">
        <f t="shared" si="49"/>
        <v/>
      </c>
      <c r="M266" s="38" t="str">
        <f t="shared" si="50"/>
        <v/>
      </c>
      <c r="N266" s="38" t="str">
        <f>'jan-juli'!M266</f>
        <v/>
      </c>
      <c r="O266" s="38" t="str">
        <f t="shared" si="51"/>
        <v/>
      </c>
    </row>
    <row r="267" spans="1:15" s="31" customFormat="1" x14ac:dyDescent="0.2">
      <c r="A267" s="30">
        <v>4631</v>
      </c>
      <c r="B267" s="31" t="s">
        <v>390</v>
      </c>
      <c r="C267" s="33"/>
      <c r="D267" s="34"/>
      <c r="E267" s="34" t="str">
        <f t="shared" si="42"/>
        <v/>
      </c>
      <c r="F267" s="35" t="str">
        <f t="shared" si="43"/>
        <v/>
      </c>
      <c r="G267" s="34" t="str">
        <f t="shared" si="44"/>
        <v/>
      </c>
      <c r="H267" s="34" t="str">
        <f t="shared" si="45"/>
        <v/>
      </c>
      <c r="I267" s="67" t="str">
        <f t="shared" si="46"/>
        <v/>
      </c>
      <c r="J267" s="34" t="str">
        <f t="shared" si="47"/>
        <v/>
      </c>
      <c r="K267" s="34" t="str">
        <f t="shared" si="48"/>
        <v/>
      </c>
      <c r="L267" s="34" t="str">
        <f t="shared" si="49"/>
        <v/>
      </c>
      <c r="M267" s="38" t="str">
        <f t="shared" si="50"/>
        <v/>
      </c>
      <c r="N267" s="38" t="str">
        <f>'jan-juli'!M267</f>
        <v/>
      </c>
      <c r="O267" s="38" t="str">
        <f t="shared" si="51"/>
        <v/>
      </c>
    </row>
    <row r="268" spans="1:15" s="31" customFormat="1" x14ac:dyDescent="0.2">
      <c r="A268" s="30">
        <v>4632</v>
      </c>
      <c r="B268" s="31" t="s">
        <v>236</v>
      </c>
      <c r="C268" s="33"/>
      <c r="D268" s="34"/>
      <c r="E268" s="34" t="str">
        <f t="shared" si="42"/>
        <v/>
      </c>
      <c r="F268" s="35" t="str">
        <f t="shared" si="43"/>
        <v/>
      </c>
      <c r="G268" s="34" t="str">
        <f t="shared" si="44"/>
        <v/>
      </c>
      <c r="H268" s="34" t="str">
        <f t="shared" si="45"/>
        <v/>
      </c>
      <c r="I268" s="67" t="str">
        <f t="shared" si="46"/>
        <v/>
      </c>
      <c r="J268" s="34" t="str">
        <f t="shared" si="47"/>
        <v/>
      </c>
      <c r="K268" s="34" t="str">
        <f t="shared" si="48"/>
        <v/>
      </c>
      <c r="L268" s="34" t="str">
        <f t="shared" si="49"/>
        <v/>
      </c>
      <c r="M268" s="38" t="str">
        <f t="shared" si="50"/>
        <v/>
      </c>
      <c r="N268" s="38" t="str">
        <f>'jan-juli'!M268</f>
        <v/>
      </c>
      <c r="O268" s="38" t="str">
        <f t="shared" si="51"/>
        <v/>
      </c>
    </row>
    <row r="269" spans="1:15" s="31" customFormat="1" x14ac:dyDescent="0.2">
      <c r="A269" s="30">
        <v>4633</v>
      </c>
      <c r="B269" s="31" t="s">
        <v>237</v>
      </c>
      <c r="C269" s="33"/>
      <c r="D269" s="34"/>
      <c r="E269" s="34" t="str">
        <f t="shared" si="42"/>
        <v/>
      </c>
      <c r="F269" s="35" t="str">
        <f t="shared" si="43"/>
        <v/>
      </c>
      <c r="G269" s="34" t="str">
        <f t="shared" si="44"/>
        <v/>
      </c>
      <c r="H269" s="34" t="str">
        <f t="shared" si="45"/>
        <v/>
      </c>
      <c r="I269" s="67" t="str">
        <f t="shared" si="46"/>
        <v/>
      </c>
      <c r="J269" s="34" t="str">
        <f t="shared" si="47"/>
        <v/>
      </c>
      <c r="K269" s="34" t="str">
        <f t="shared" si="48"/>
        <v/>
      </c>
      <c r="L269" s="34" t="str">
        <f t="shared" si="49"/>
        <v/>
      </c>
      <c r="M269" s="38" t="str">
        <f t="shared" si="50"/>
        <v/>
      </c>
      <c r="N269" s="38" t="str">
        <f>'jan-juli'!M269</f>
        <v/>
      </c>
      <c r="O269" s="38" t="str">
        <f t="shared" si="51"/>
        <v/>
      </c>
    </row>
    <row r="270" spans="1:15" s="31" customFormat="1" x14ac:dyDescent="0.2">
      <c r="A270" s="30">
        <v>4634</v>
      </c>
      <c r="B270" s="31" t="s">
        <v>238</v>
      </c>
      <c r="C270" s="33"/>
      <c r="D270" s="34"/>
      <c r="E270" s="34" t="str">
        <f t="shared" si="42"/>
        <v/>
      </c>
      <c r="F270" s="35" t="str">
        <f t="shared" si="43"/>
        <v/>
      </c>
      <c r="G270" s="34" t="str">
        <f t="shared" si="44"/>
        <v/>
      </c>
      <c r="H270" s="34" t="str">
        <f t="shared" si="45"/>
        <v/>
      </c>
      <c r="I270" s="67" t="str">
        <f t="shared" si="46"/>
        <v/>
      </c>
      <c r="J270" s="34" t="str">
        <f t="shared" si="47"/>
        <v/>
      </c>
      <c r="K270" s="34" t="str">
        <f t="shared" si="48"/>
        <v/>
      </c>
      <c r="L270" s="34" t="str">
        <f t="shared" si="49"/>
        <v/>
      </c>
      <c r="M270" s="38" t="str">
        <f t="shared" si="50"/>
        <v/>
      </c>
      <c r="N270" s="38" t="str">
        <f>'jan-juli'!M270</f>
        <v/>
      </c>
      <c r="O270" s="38" t="str">
        <f t="shared" si="51"/>
        <v/>
      </c>
    </row>
    <row r="271" spans="1:15" s="31" customFormat="1" x14ac:dyDescent="0.2">
      <c r="A271" s="30">
        <v>4635</v>
      </c>
      <c r="B271" s="31" t="s">
        <v>239</v>
      </c>
      <c r="C271" s="33"/>
      <c r="D271" s="34"/>
      <c r="E271" s="34" t="str">
        <f t="shared" si="42"/>
        <v/>
      </c>
      <c r="F271" s="35" t="str">
        <f t="shared" si="43"/>
        <v/>
      </c>
      <c r="G271" s="34" t="str">
        <f t="shared" si="44"/>
        <v/>
      </c>
      <c r="H271" s="34" t="str">
        <f t="shared" si="45"/>
        <v/>
      </c>
      <c r="I271" s="67" t="str">
        <f t="shared" si="46"/>
        <v/>
      </c>
      <c r="J271" s="34" t="str">
        <f t="shared" si="47"/>
        <v/>
      </c>
      <c r="K271" s="34" t="str">
        <f t="shared" si="48"/>
        <v/>
      </c>
      <c r="L271" s="34" t="str">
        <f t="shared" si="49"/>
        <v/>
      </c>
      <c r="M271" s="38" t="str">
        <f t="shared" si="50"/>
        <v/>
      </c>
      <c r="N271" s="38" t="str">
        <f>'jan-juli'!M271</f>
        <v/>
      </c>
      <c r="O271" s="38" t="str">
        <f t="shared" si="51"/>
        <v/>
      </c>
    </row>
    <row r="272" spans="1:15" s="31" customFormat="1" x14ac:dyDescent="0.2">
      <c r="A272" s="30">
        <v>4636</v>
      </c>
      <c r="B272" s="31" t="s">
        <v>240</v>
      </c>
      <c r="C272" s="33"/>
      <c r="D272" s="34"/>
      <c r="E272" s="34" t="str">
        <f t="shared" si="42"/>
        <v/>
      </c>
      <c r="F272" s="35" t="str">
        <f t="shared" si="43"/>
        <v/>
      </c>
      <c r="G272" s="34" t="str">
        <f t="shared" si="44"/>
        <v/>
      </c>
      <c r="H272" s="34" t="str">
        <f t="shared" si="45"/>
        <v/>
      </c>
      <c r="I272" s="67" t="str">
        <f t="shared" si="46"/>
        <v/>
      </c>
      <c r="J272" s="34" t="str">
        <f t="shared" si="47"/>
        <v/>
      </c>
      <c r="K272" s="34" t="str">
        <f t="shared" si="48"/>
        <v/>
      </c>
      <c r="L272" s="34" t="str">
        <f t="shared" si="49"/>
        <v/>
      </c>
      <c r="M272" s="38" t="str">
        <f t="shared" si="50"/>
        <v/>
      </c>
      <c r="N272" s="38" t="str">
        <f>'jan-juli'!M272</f>
        <v/>
      </c>
      <c r="O272" s="38" t="str">
        <f t="shared" si="51"/>
        <v/>
      </c>
    </row>
    <row r="273" spans="1:15" s="31" customFormat="1" x14ac:dyDescent="0.2">
      <c r="A273" s="30">
        <v>4637</v>
      </c>
      <c r="B273" s="31" t="s">
        <v>241</v>
      </c>
      <c r="C273" s="33"/>
      <c r="D273" s="34"/>
      <c r="E273" s="34" t="str">
        <f t="shared" si="42"/>
        <v/>
      </c>
      <c r="F273" s="35" t="str">
        <f t="shared" si="43"/>
        <v/>
      </c>
      <c r="G273" s="34" t="str">
        <f t="shared" si="44"/>
        <v/>
      </c>
      <c r="H273" s="34" t="str">
        <f t="shared" si="45"/>
        <v/>
      </c>
      <c r="I273" s="67" t="str">
        <f t="shared" si="46"/>
        <v/>
      </c>
      <c r="J273" s="34" t="str">
        <f t="shared" si="47"/>
        <v/>
      </c>
      <c r="K273" s="34" t="str">
        <f t="shared" si="48"/>
        <v/>
      </c>
      <c r="L273" s="34" t="str">
        <f t="shared" si="49"/>
        <v/>
      </c>
      <c r="M273" s="38" t="str">
        <f t="shared" si="50"/>
        <v/>
      </c>
      <c r="N273" s="38" t="str">
        <f>'jan-juli'!M273</f>
        <v/>
      </c>
      <c r="O273" s="38" t="str">
        <f t="shared" si="51"/>
        <v/>
      </c>
    </row>
    <row r="274" spans="1:15" s="31" customFormat="1" x14ac:dyDescent="0.2">
      <c r="A274" s="30">
        <v>4638</v>
      </c>
      <c r="B274" s="31" t="s">
        <v>242</v>
      </c>
      <c r="C274" s="33"/>
      <c r="D274" s="34"/>
      <c r="E274" s="34" t="str">
        <f t="shared" si="42"/>
        <v/>
      </c>
      <c r="F274" s="35" t="str">
        <f t="shared" si="43"/>
        <v/>
      </c>
      <c r="G274" s="34" t="str">
        <f t="shared" si="44"/>
        <v/>
      </c>
      <c r="H274" s="34" t="str">
        <f t="shared" si="45"/>
        <v/>
      </c>
      <c r="I274" s="67" t="str">
        <f t="shared" si="46"/>
        <v/>
      </c>
      <c r="J274" s="34" t="str">
        <f t="shared" si="47"/>
        <v/>
      </c>
      <c r="K274" s="34" t="str">
        <f t="shared" si="48"/>
        <v/>
      </c>
      <c r="L274" s="34" t="str">
        <f t="shared" si="49"/>
        <v/>
      </c>
      <c r="M274" s="38" t="str">
        <f t="shared" si="50"/>
        <v/>
      </c>
      <c r="N274" s="38" t="str">
        <f>'jan-juli'!M274</f>
        <v/>
      </c>
      <c r="O274" s="38" t="str">
        <f t="shared" si="51"/>
        <v/>
      </c>
    </row>
    <row r="275" spans="1:15" s="31" customFormat="1" x14ac:dyDescent="0.2">
      <c r="A275" s="30">
        <v>4639</v>
      </c>
      <c r="B275" s="31" t="s">
        <v>243</v>
      </c>
      <c r="C275" s="33"/>
      <c r="D275" s="34"/>
      <c r="E275" s="34" t="str">
        <f t="shared" si="42"/>
        <v/>
      </c>
      <c r="F275" s="35" t="str">
        <f t="shared" si="43"/>
        <v/>
      </c>
      <c r="G275" s="34" t="str">
        <f t="shared" si="44"/>
        <v/>
      </c>
      <c r="H275" s="34" t="str">
        <f t="shared" si="45"/>
        <v/>
      </c>
      <c r="I275" s="67" t="str">
        <f t="shared" si="46"/>
        <v/>
      </c>
      <c r="J275" s="34" t="str">
        <f t="shared" si="47"/>
        <v/>
      </c>
      <c r="K275" s="34" t="str">
        <f t="shared" si="48"/>
        <v/>
      </c>
      <c r="L275" s="34" t="str">
        <f t="shared" si="49"/>
        <v/>
      </c>
      <c r="M275" s="38" t="str">
        <f t="shared" si="50"/>
        <v/>
      </c>
      <c r="N275" s="38" t="str">
        <f>'jan-juli'!M275</f>
        <v/>
      </c>
      <c r="O275" s="38" t="str">
        <f t="shared" si="51"/>
        <v/>
      </c>
    </row>
    <row r="276" spans="1:15" s="31" customFormat="1" x14ac:dyDescent="0.2">
      <c r="A276" s="30">
        <v>4640</v>
      </c>
      <c r="B276" s="31" t="s">
        <v>244</v>
      </c>
      <c r="C276" s="33"/>
      <c r="D276" s="34"/>
      <c r="E276" s="34" t="str">
        <f t="shared" si="42"/>
        <v/>
      </c>
      <c r="F276" s="35" t="str">
        <f t="shared" si="43"/>
        <v/>
      </c>
      <c r="G276" s="34" t="str">
        <f t="shared" si="44"/>
        <v/>
      </c>
      <c r="H276" s="34" t="str">
        <f t="shared" si="45"/>
        <v/>
      </c>
      <c r="I276" s="67" t="str">
        <f t="shared" si="46"/>
        <v/>
      </c>
      <c r="J276" s="34" t="str">
        <f t="shared" si="47"/>
        <v/>
      </c>
      <c r="K276" s="34" t="str">
        <f t="shared" si="48"/>
        <v/>
      </c>
      <c r="L276" s="34" t="str">
        <f t="shared" si="49"/>
        <v/>
      </c>
      <c r="M276" s="38" t="str">
        <f t="shared" si="50"/>
        <v/>
      </c>
      <c r="N276" s="38" t="str">
        <f>'jan-juli'!M276</f>
        <v/>
      </c>
      <c r="O276" s="38" t="str">
        <f t="shared" si="51"/>
        <v/>
      </c>
    </row>
    <row r="277" spans="1:15" s="31" customFormat="1" x14ac:dyDescent="0.2">
      <c r="A277" s="30">
        <v>4641</v>
      </c>
      <c r="B277" s="31" t="s">
        <v>245</v>
      </c>
      <c r="C277" s="33"/>
      <c r="D277" s="34"/>
      <c r="E277" s="34" t="str">
        <f t="shared" si="42"/>
        <v/>
      </c>
      <c r="F277" s="35" t="str">
        <f t="shared" si="43"/>
        <v/>
      </c>
      <c r="G277" s="34" t="str">
        <f t="shared" si="44"/>
        <v/>
      </c>
      <c r="H277" s="34" t="str">
        <f t="shared" si="45"/>
        <v/>
      </c>
      <c r="I277" s="67" t="str">
        <f t="shared" si="46"/>
        <v/>
      </c>
      <c r="J277" s="34" t="str">
        <f t="shared" si="47"/>
        <v/>
      </c>
      <c r="K277" s="34" t="str">
        <f t="shared" si="48"/>
        <v/>
      </c>
      <c r="L277" s="34" t="str">
        <f t="shared" si="49"/>
        <v/>
      </c>
      <c r="M277" s="38" t="str">
        <f t="shared" si="50"/>
        <v/>
      </c>
      <c r="N277" s="38" t="str">
        <f>'jan-juli'!M277</f>
        <v/>
      </c>
      <c r="O277" s="38" t="str">
        <f t="shared" si="51"/>
        <v/>
      </c>
    </row>
    <row r="278" spans="1:15" s="31" customFormat="1" x14ac:dyDescent="0.2">
      <c r="A278" s="30">
        <v>4642</v>
      </c>
      <c r="B278" s="31" t="s">
        <v>246</v>
      </c>
      <c r="C278" s="33"/>
      <c r="D278" s="34"/>
      <c r="E278" s="34" t="str">
        <f t="shared" si="42"/>
        <v/>
      </c>
      <c r="F278" s="35" t="str">
        <f t="shared" si="43"/>
        <v/>
      </c>
      <c r="G278" s="34" t="str">
        <f t="shared" si="44"/>
        <v/>
      </c>
      <c r="H278" s="34" t="str">
        <f t="shared" si="45"/>
        <v/>
      </c>
      <c r="I278" s="67" t="str">
        <f t="shared" si="46"/>
        <v/>
      </c>
      <c r="J278" s="34" t="str">
        <f t="shared" si="47"/>
        <v/>
      </c>
      <c r="K278" s="34" t="str">
        <f t="shared" si="48"/>
        <v/>
      </c>
      <c r="L278" s="34" t="str">
        <f t="shared" si="49"/>
        <v/>
      </c>
      <c r="M278" s="38" t="str">
        <f t="shared" si="50"/>
        <v/>
      </c>
      <c r="N278" s="38" t="str">
        <f>'jan-juli'!M278</f>
        <v/>
      </c>
      <c r="O278" s="38" t="str">
        <f t="shared" si="51"/>
        <v/>
      </c>
    </row>
    <row r="279" spans="1:15" s="31" customFormat="1" x14ac:dyDescent="0.2">
      <c r="A279" s="30">
        <v>4643</v>
      </c>
      <c r="B279" s="31" t="s">
        <v>247</v>
      </c>
      <c r="C279" s="33"/>
      <c r="D279" s="34"/>
      <c r="E279" s="34" t="str">
        <f t="shared" si="42"/>
        <v/>
      </c>
      <c r="F279" s="35" t="str">
        <f t="shared" si="43"/>
        <v/>
      </c>
      <c r="G279" s="34" t="str">
        <f t="shared" si="44"/>
        <v/>
      </c>
      <c r="H279" s="34" t="str">
        <f t="shared" si="45"/>
        <v/>
      </c>
      <c r="I279" s="67" t="str">
        <f t="shared" si="46"/>
        <v/>
      </c>
      <c r="J279" s="34" t="str">
        <f t="shared" si="47"/>
        <v/>
      </c>
      <c r="K279" s="34" t="str">
        <f t="shared" si="48"/>
        <v/>
      </c>
      <c r="L279" s="34" t="str">
        <f t="shared" si="49"/>
        <v/>
      </c>
      <c r="M279" s="38" t="str">
        <f t="shared" si="50"/>
        <v/>
      </c>
      <c r="N279" s="38" t="str">
        <f>'jan-juli'!M279</f>
        <v/>
      </c>
      <c r="O279" s="38" t="str">
        <f t="shared" si="51"/>
        <v/>
      </c>
    </row>
    <row r="280" spans="1:15" s="31" customFormat="1" x14ac:dyDescent="0.2">
      <c r="A280" s="30">
        <v>4644</v>
      </c>
      <c r="B280" s="31" t="s">
        <v>248</v>
      </c>
      <c r="C280" s="33"/>
      <c r="D280" s="34"/>
      <c r="E280" s="34" t="str">
        <f t="shared" si="42"/>
        <v/>
      </c>
      <c r="F280" s="35" t="str">
        <f t="shared" si="43"/>
        <v/>
      </c>
      <c r="G280" s="34" t="str">
        <f t="shared" si="44"/>
        <v/>
      </c>
      <c r="H280" s="34" t="str">
        <f t="shared" si="45"/>
        <v/>
      </c>
      <c r="I280" s="67" t="str">
        <f t="shared" si="46"/>
        <v/>
      </c>
      <c r="J280" s="34" t="str">
        <f t="shared" si="47"/>
        <v/>
      </c>
      <c r="K280" s="34" t="str">
        <f t="shared" si="48"/>
        <v/>
      </c>
      <c r="L280" s="34" t="str">
        <f t="shared" si="49"/>
        <v/>
      </c>
      <c r="M280" s="38" t="str">
        <f t="shared" si="50"/>
        <v/>
      </c>
      <c r="N280" s="38" t="str">
        <f>'jan-juli'!M280</f>
        <v/>
      </c>
      <c r="O280" s="38" t="str">
        <f t="shared" si="51"/>
        <v/>
      </c>
    </row>
    <row r="281" spans="1:15" s="31" customFormat="1" x14ac:dyDescent="0.2">
      <c r="A281" s="30">
        <v>4645</v>
      </c>
      <c r="B281" s="31" t="s">
        <v>249</v>
      </c>
      <c r="C281" s="33"/>
      <c r="D281" s="34"/>
      <c r="E281" s="34" t="str">
        <f t="shared" si="42"/>
        <v/>
      </c>
      <c r="F281" s="35" t="str">
        <f t="shared" si="43"/>
        <v/>
      </c>
      <c r="G281" s="34" t="str">
        <f t="shared" si="44"/>
        <v/>
      </c>
      <c r="H281" s="34" t="str">
        <f t="shared" si="45"/>
        <v/>
      </c>
      <c r="I281" s="67" t="str">
        <f t="shared" si="46"/>
        <v/>
      </c>
      <c r="J281" s="34" t="str">
        <f t="shared" si="47"/>
        <v/>
      </c>
      <c r="K281" s="34" t="str">
        <f t="shared" si="48"/>
        <v/>
      </c>
      <c r="L281" s="34" t="str">
        <f t="shared" si="49"/>
        <v/>
      </c>
      <c r="M281" s="38" t="str">
        <f t="shared" si="50"/>
        <v/>
      </c>
      <c r="N281" s="38" t="str">
        <f>'jan-juli'!M281</f>
        <v/>
      </c>
      <c r="O281" s="38" t="str">
        <f t="shared" si="51"/>
        <v/>
      </c>
    </row>
    <row r="282" spans="1:15" s="31" customFormat="1" x14ac:dyDescent="0.2">
      <c r="A282" s="30">
        <v>4646</v>
      </c>
      <c r="B282" s="31" t="s">
        <v>250</v>
      </c>
      <c r="C282" s="33"/>
      <c r="D282" s="34"/>
      <c r="E282" s="34" t="str">
        <f t="shared" si="42"/>
        <v/>
      </c>
      <c r="F282" s="35" t="str">
        <f t="shared" si="43"/>
        <v/>
      </c>
      <c r="G282" s="34" t="str">
        <f t="shared" si="44"/>
        <v/>
      </c>
      <c r="H282" s="34" t="str">
        <f t="shared" si="45"/>
        <v/>
      </c>
      <c r="I282" s="67" t="str">
        <f t="shared" si="46"/>
        <v/>
      </c>
      <c r="J282" s="34" t="str">
        <f t="shared" si="47"/>
        <v/>
      </c>
      <c r="K282" s="34" t="str">
        <f t="shared" si="48"/>
        <v/>
      </c>
      <c r="L282" s="34" t="str">
        <f t="shared" si="49"/>
        <v/>
      </c>
      <c r="M282" s="38" t="str">
        <f t="shared" si="50"/>
        <v/>
      </c>
      <c r="N282" s="38" t="str">
        <f>'jan-juli'!M282</f>
        <v/>
      </c>
      <c r="O282" s="38" t="str">
        <f t="shared" si="51"/>
        <v/>
      </c>
    </row>
    <row r="283" spans="1:15" s="31" customFormat="1" x14ac:dyDescent="0.2">
      <c r="A283" s="30">
        <v>4647</v>
      </c>
      <c r="B283" s="31" t="s">
        <v>391</v>
      </c>
      <c r="C283" s="33"/>
      <c r="D283" s="34"/>
      <c r="E283" s="34" t="str">
        <f t="shared" si="42"/>
        <v/>
      </c>
      <c r="F283" s="35" t="str">
        <f t="shared" si="43"/>
        <v/>
      </c>
      <c r="G283" s="34" t="str">
        <f t="shared" si="44"/>
        <v/>
      </c>
      <c r="H283" s="34" t="str">
        <f t="shared" si="45"/>
        <v/>
      </c>
      <c r="I283" s="67" t="str">
        <f t="shared" si="46"/>
        <v/>
      </c>
      <c r="J283" s="34" t="str">
        <f t="shared" si="47"/>
        <v/>
      </c>
      <c r="K283" s="34" t="str">
        <f t="shared" si="48"/>
        <v/>
      </c>
      <c r="L283" s="34" t="str">
        <f t="shared" si="49"/>
        <v/>
      </c>
      <c r="M283" s="38" t="str">
        <f t="shared" si="50"/>
        <v/>
      </c>
      <c r="N283" s="38" t="str">
        <f>'jan-juli'!M283</f>
        <v/>
      </c>
      <c r="O283" s="38" t="str">
        <f t="shared" si="51"/>
        <v/>
      </c>
    </row>
    <row r="284" spans="1:15" s="31" customFormat="1" x14ac:dyDescent="0.2">
      <c r="A284" s="30">
        <v>4648</v>
      </c>
      <c r="B284" s="31" t="s">
        <v>251</v>
      </c>
      <c r="C284" s="33"/>
      <c r="D284" s="34"/>
      <c r="E284" s="34" t="str">
        <f t="shared" si="42"/>
        <v/>
      </c>
      <c r="F284" s="35" t="str">
        <f t="shared" si="43"/>
        <v/>
      </c>
      <c r="G284" s="34" t="str">
        <f t="shared" si="44"/>
        <v/>
      </c>
      <c r="H284" s="34" t="str">
        <f t="shared" si="45"/>
        <v/>
      </c>
      <c r="I284" s="67" t="str">
        <f t="shared" si="46"/>
        <v/>
      </c>
      <c r="J284" s="34" t="str">
        <f t="shared" si="47"/>
        <v/>
      </c>
      <c r="K284" s="34" t="str">
        <f t="shared" si="48"/>
        <v/>
      </c>
      <c r="L284" s="34" t="str">
        <f t="shared" si="49"/>
        <v/>
      </c>
      <c r="M284" s="38" t="str">
        <f t="shared" si="50"/>
        <v/>
      </c>
      <c r="N284" s="38" t="str">
        <f>'jan-juli'!M284</f>
        <v/>
      </c>
      <c r="O284" s="38" t="str">
        <f t="shared" si="51"/>
        <v/>
      </c>
    </row>
    <row r="285" spans="1:15" s="31" customFormat="1" x14ac:dyDescent="0.2">
      <c r="A285" s="30">
        <v>4649</v>
      </c>
      <c r="B285" s="31" t="s">
        <v>392</v>
      </c>
      <c r="C285" s="33"/>
      <c r="D285" s="34"/>
      <c r="E285" s="34" t="str">
        <f t="shared" si="42"/>
        <v/>
      </c>
      <c r="F285" s="35" t="str">
        <f t="shared" si="43"/>
        <v/>
      </c>
      <c r="G285" s="34" t="str">
        <f t="shared" si="44"/>
        <v/>
      </c>
      <c r="H285" s="34" t="str">
        <f t="shared" si="45"/>
        <v/>
      </c>
      <c r="I285" s="67" t="str">
        <f t="shared" si="46"/>
        <v/>
      </c>
      <c r="J285" s="34" t="str">
        <f t="shared" si="47"/>
        <v/>
      </c>
      <c r="K285" s="34" t="str">
        <f t="shared" si="48"/>
        <v/>
      </c>
      <c r="L285" s="34" t="str">
        <f t="shared" si="49"/>
        <v/>
      </c>
      <c r="M285" s="38" t="str">
        <f t="shared" si="50"/>
        <v/>
      </c>
      <c r="N285" s="38" t="str">
        <f>'jan-juli'!M285</f>
        <v/>
      </c>
      <c r="O285" s="38" t="str">
        <f t="shared" si="51"/>
        <v/>
      </c>
    </row>
    <row r="286" spans="1:15" s="31" customFormat="1" x14ac:dyDescent="0.2">
      <c r="A286" s="30">
        <v>4650</v>
      </c>
      <c r="B286" s="31" t="s">
        <v>252</v>
      </c>
      <c r="C286" s="33"/>
      <c r="D286" s="34"/>
      <c r="E286" s="34" t="str">
        <f t="shared" si="42"/>
        <v/>
      </c>
      <c r="F286" s="35" t="str">
        <f t="shared" si="43"/>
        <v/>
      </c>
      <c r="G286" s="34" t="str">
        <f t="shared" si="44"/>
        <v/>
      </c>
      <c r="H286" s="34" t="str">
        <f t="shared" si="45"/>
        <v/>
      </c>
      <c r="I286" s="67" t="str">
        <f t="shared" si="46"/>
        <v/>
      </c>
      <c r="J286" s="34" t="str">
        <f t="shared" si="47"/>
        <v/>
      </c>
      <c r="K286" s="34" t="str">
        <f t="shared" si="48"/>
        <v/>
      </c>
      <c r="L286" s="34" t="str">
        <f t="shared" si="49"/>
        <v/>
      </c>
      <c r="M286" s="38" t="str">
        <f t="shared" si="50"/>
        <v/>
      </c>
      <c r="N286" s="38" t="str">
        <f>'jan-juli'!M286</f>
        <v/>
      </c>
      <c r="O286" s="38" t="str">
        <f t="shared" si="51"/>
        <v/>
      </c>
    </row>
    <row r="287" spans="1:15" s="31" customFormat="1" x14ac:dyDescent="0.2">
      <c r="A287" s="30">
        <v>4651</v>
      </c>
      <c r="B287" s="31" t="s">
        <v>253</v>
      </c>
      <c r="C287" s="33"/>
      <c r="D287" s="34"/>
      <c r="E287" s="34" t="str">
        <f t="shared" si="42"/>
        <v/>
      </c>
      <c r="F287" s="35" t="str">
        <f t="shared" si="43"/>
        <v/>
      </c>
      <c r="G287" s="34" t="str">
        <f t="shared" si="44"/>
        <v/>
      </c>
      <c r="H287" s="34" t="str">
        <f t="shared" si="45"/>
        <v/>
      </c>
      <c r="I287" s="67" t="str">
        <f t="shared" si="46"/>
        <v/>
      </c>
      <c r="J287" s="34" t="str">
        <f t="shared" si="47"/>
        <v/>
      </c>
      <c r="K287" s="34" t="str">
        <f t="shared" si="48"/>
        <v/>
      </c>
      <c r="L287" s="34" t="str">
        <f t="shared" si="49"/>
        <v/>
      </c>
      <c r="M287" s="38" t="str">
        <f t="shared" si="50"/>
        <v/>
      </c>
      <c r="N287" s="38" t="str">
        <f>'jan-juli'!M287</f>
        <v/>
      </c>
      <c r="O287" s="38" t="str">
        <f t="shared" si="51"/>
        <v/>
      </c>
    </row>
    <row r="288" spans="1:15" s="31" customFormat="1" x14ac:dyDescent="0.2">
      <c r="A288" s="30">
        <v>5001</v>
      </c>
      <c r="B288" s="31" t="s">
        <v>339</v>
      </c>
      <c r="C288" s="33"/>
      <c r="D288" s="34"/>
      <c r="E288" s="34" t="str">
        <f t="shared" si="42"/>
        <v/>
      </c>
      <c r="F288" s="35" t="str">
        <f t="shared" si="43"/>
        <v/>
      </c>
      <c r="G288" s="34" t="str">
        <f t="shared" si="44"/>
        <v/>
      </c>
      <c r="H288" s="34" t="str">
        <f t="shared" si="45"/>
        <v/>
      </c>
      <c r="I288" s="67" t="str">
        <f t="shared" si="46"/>
        <v/>
      </c>
      <c r="J288" s="34" t="str">
        <f t="shared" si="47"/>
        <v/>
      </c>
      <c r="K288" s="34" t="str">
        <f t="shared" si="48"/>
        <v/>
      </c>
      <c r="L288" s="34" t="str">
        <f t="shared" si="49"/>
        <v/>
      </c>
      <c r="M288" s="38" t="str">
        <f t="shared" si="50"/>
        <v/>
      </c>
      <c r="N288" s="38" t="str">
        <f>'jan-juli'!M288</f>
        <v/>
      </c>
      <c r="O288" s="38" t="str">
        <f t="shared" si="51"/>
        <v/>
      </c>
    </row>
    <row r="289" spans="1:15" s="31" customFormat="1" x14ac:dyDescent="0.2">
      <c r="A289" s="30">
        <v>5006</v>
      </c>
      <c r="B289" s="31" t="s">
        <v>340</v>
      </c>
      <c r="C289" s="33"/>
      <c r="D289" s="34"/>
      <c r="E289" s="34" t="str">
        <f t="shared" si="42"/>
        <v/>
      </c>
      <c r="F289" s="35" t="str">
        <f t="shared" si="43"/>
        <v/>
      </c>
      <c r="G289" s="34" t="str">
        <f t="shared" si="44"/>
        <v/>
      </c>
      <c r="H289" s="34" t="str">
        <f t="shared" si="45"/>
        <v/>
      </c>
      <c r="I289" s="67" t="str">
        <f t="shared" si="46"/>
        <v/>
      </c>
      <c r="J289" s="34" t="str">
        <f t="shared" si="47"/>
        <v/>
      </c>
      <c r="K289" s="34" t="str">
        <f t="shared" si="48"/>
        <v/>
      </c>
      <c r="L289" s="34" t="str">
        <f t="shared" si="49"/>
        <v/>
      </c>
      <c r="M289" s="38" t="str">
        <f t="shared" si="50"/>
        <v/>
      </c>
      <c r="N289" s="38" t="str">
        <f>'jan-juli'!M289</f>
        <v/>
      </c>
      <c r="O289" s="38" t="str">
        <f t="shared" si="51"/>
        <v/>
      </c>
    </row>
    <row r="290" spans="1:15" s="31" customFormat="1" x14ac:dyDescent="0.2">
      <c r="A290" s="30">
        <v>5007</v>
      </c>
      <c r="B290" s="31" t="s">
        <v>341</v>
      </c>
      <c r="C290" s="33"/>
      <c r="D290" s="34"/>
      <c r="E290" s="34" t="str">
        <f t="shared" si="42"/>
        <v/>
      </c>
      <c r="F290" s="35" t="str">
        <f t="shared" si="43"/>
        <v/>
      </c>
      <c r="G290" s="34" t="str">
        <f t="shared" si="44"/>
        <v/>
      </c>
      <c r="H290" s="34" t="str">
        <f t="shared" si="45"/>
        <v/>
      </c>
      <c r="I290" s="67" t="str">
        <f t="shared" si="46"/>
        <v/>
      </c>
      <c r="J290" s="34" t="str">
        <f t="shared" si="47"/>
        <v/>
      </c>
      <c r="K290" s="34" t="str">
        <f t="shared" si="48"/>
        <v/>
      </c>
      <c r="L290" s="34" t="str">
        <f t="shared" si="49"/>
        <v/>
      </c>
      <c r="M290" s="38" t="str">
        <f t="shared" si="50"/>
        <v/>
      </c>
      <c r="N290" s="38" t="str">
        <f>'jan-juli'!M290</f>
        <v/>
      </c>
      <c r="O290" s="38" t="str">
        <f t="shared" si="51"/>
        <v/>
      </c>
    </row>
    <row r="291" spans="1:15" s="31" customFormat="1" x14ac:dyDescent="0.2">
      <c r="A291" s="30">
        <v>5014</v>
      </c>
      <c r="B291" s="31" t="s">
        <v>343</v>
      </c>
      <c r="C291" s="33"/>
      <c r="D291" s="34"/>
      <c r="E291" s="34" t="str">
        <f t="shared" si="42"/>
        <v/>
      </c>
      <c r="F291" s="35" t="str">
        <f t="shared" si="43"/>
        <v/>
      </c>
      <c r="G291" s="34" t="str">
        <f t="shared" si="44"/>
        <v/>
      </c>
      <c r="H291" s="34" t="str">
        <f t="shared" si="45"/>
        <v/>
      </c>
      <c r="I291" s="67" t="str">
        <f t="shared" si="46"/>
        <v/>
      </c>
      <c r="J291" s="34" t="str">
        <f t="shared" si="47"/>
        <v/>
      </c>
      <c r="K291" s="34" t="str">
        <f t="shared" si="48"/>
        <v/>
      </c>
      <c r="L291" s="34" t="str">
        <f t="shared" si="49"/>
        <v/>
      </c>
      <c r="M291" s="38" t="str">
        <f t="shared" si="50"/>
        <v/>
      </c>
      <c r="N291" s="38" t="str">
        <f>'jan-juli'!M291</f>
        <v/>
      </c>
      <c r="O291" s="38" t="str">
        <f t="shared" si="51"/>
        <v/>
      </c>
    </row>
    <row r="292" spans="1:15" s="31" customFormat="1" x14ac:dyDescent="0.2">
      <c r="A292" s="30">
        <v>5020</v>
      </c>
      <c r="B292" s="31" t="s">
        <v>346</v>
      </c>
      <c r="C292" s="33"/>
      <c r="D292" s="34"/>
      <c r="E292" s="34" t="str">
        <f t="shared" si="42"/>
        <v/>
      </c>
      <c r="F292" s="35" t="str">
        <f t="shared" si="43"/>
        <v/>
      </c>
      <c r="G292" s="34" t="str">
        <f t="shared" si="44"/>
        <v/>
      </c>
      <c r="H292" s="34" t="str">
        <f t="shared" si="45"/>
        <v/>
      </c>
      <c r="I292" s="67" t="str">
        <f t="shared" si="46"/>
        <v/>
      </c>
      <c r="J292" s="34" t="str">
        <f t="shared" si="47"/>
        <v/>
      </c>
      <c r="K292" s="34" t="str">
        <f t="shared" si="48"/>
        <v/>
      </c>
      <c r="L292" s="34" t="str">
        <f t="shared" si="49"/>
        <v/>
      </c>
      <c r="M292" s="38" t="str">
        <f t="shared" si="50"/>
        <v/>
      </c>
      <c r="N292" s="38" t="str">
        <f>'jan-juli'!M292</f>
        <v/>
      </c>
      <c r="O292" s="38" t="str">
        <f t="shared" si="51"/>
        <v/>
      </c>
    </row>
    <row r="293" spans="1:15" s="31" customFormat="1" x14ac:dyDescent="0.2">
      <c r="A293" s="30">
        <v>5021</v>
      </c>
      <c r="B293" s="31" t="s">
        <v>347</v>
      </c>
      <c r="C293" s="33"/>
      <c r="D293" s="34"/>
      <c r="E293" s="34" t="str">
        <f t="shared" si="42"/>
        <v/>
      </c>
      <c r="F293" s="35" t="str">
        <f t="shared" si="43"/>
        <v/>
      </c>
      <c r="G293" s="34" t="str">
        <f t="shared" si="44"/>
        <v/>
      </c>
      <c r="H293" s="34" t="str">
        <f t="shared" si="45"/>
        <v/>
      </c>
      <c r="I293" s="67" t="str">
        <f t="shared" si="46"/>
        <v/>
      </c>
      <c r="J293" s="34" t="str">
        <f t="shared" si="47"/>
        <v/>
      </c>
      <c r="K293" s="34" t="str">
        <f t="shared" si="48"/>
        <v/>
      </c>
      <c r="L293" s="34" t="str">
        <f t="shared" si="49"/>
        <v/>
      </c>
      <c r="M293" s="38" t="str">
        <f t="shared" si="50"/>
        <v/>
      </c>
      <c r="N293" s="38" t="str">
        <f>'jan-juli'!M293</f>
        <v/>
      </c>
      <c r="O293" s="38" t="str">
        <f t="shared" si="51"/>
        <v/>
      </c>
    </row>
    <row r="294" spans="1:15" s="31" customFormat="1" x14ac:dyDescent="0.2">
      <c r="A294" s="30">
        <v>5022</v>
      </c>
      <c r="B294" s="31" t="s">
        <v>348</v>
      </c>
      <c r="C294" s="33"/>
      <c r="D294" s="34"/>
      <c r="E294" s="34" t="str">
        <f t="shared" si="42"/>
        <v/>
      </c>
      <c r="F294" s="35" t="str">
        <f t="shared" si="43"/>
        <v/>
      </c>
      <c r="G294" s="34" t="str">
        <f t="shared" si="44"/>
        <v/>
      </c>
      <c r="H294" s="34" t="str">
        <f t="shared" si="45"/>
        <v/>
      </c>
      <c r="I294" s="67" t="str">
        <f t="shared" si="46"/>
        <v/>
      </c>
      <c r="J294" s="34" t="str">
        <f t="shared" si="47"/>
        <v/>
      </c>
      <c r="K294" s="34" t="str">
        <f t="shared" si="48"/>
        <v/>
      </c>
      <c r="L294" s="34" t="str">
        <f t="shared" si="49"/>
        <v/>
      </c>
      <c r="M294" s="38" t="str">
        <f t="shared" si="50"/>
        <v/>
      </c>
      <c r="N294" s="38" t="str">
        <f>'jan-juli'!M294</f>
        <v/>
      </c>
      <c r="O294" s="38" t="str">
        <f t="shared" si="51"/>
        <v/>
      </c>
    </row>
    <row r="295" spans="1:15" s="31" customFormat="1" x14ac:dyDescent="0.2">
      <c r="A295" s="30">
        <v>5025</v>
      </c>
      <c r="B295" s="31" t="s">
        <v>349</v>
      </c>
      <c r="C295" s="33"/>
      <c r="D295" s="34"/>
      <c r="E295" s="34" t="str">
        <f t="shared" si="42"/>
        <v/>
      </c>
      <c r="F295" s="35" t="str">
        <f t="shared" si="43"/>
        <v/>
      </c>
      <c r="G295" s="34" t="str">
        <f t="shared" si="44"/>
        <v/>
      </c>
      <c r="H295" s="34" t="str">
        <f t="shared" si="45"/>
        <v/>
      </c>
      <c r="I295" s="67" t="str">
        <f t="shared" si="46"/>
        <v/>
      </c>
      <c r="J295" s="34" t="str">
        <f t="shared" si="47"/>
        <v/>
      </c>
      <c r="K295" s="34" t="str">
        <f t="shared" si="48"/>
        <v/>
      </c>
      <c r="L295" s="34" t="str">
        <f t="shared" si="49"/>
        <v/>
      </c>
      <c r="M295" s="38" t="str">
        <f t="shared" si="50"/>
        <v/>
      </c>
      <c r="N295" s="38" t="str">
        <f>'jan-juli'!M295</f>
        <v/>
      </c>
      <c r="O295" s="38" t="str">
        <f t="shared" si="51"/>
        <v/>
      </c>
    </row>
    <row r="296" spans="1:15" s="31" customFormat="1" x14ac:dyDescent="0.2">
      <c r="A296" s="30">
        <v>5026</v>
      </c>
      <c r="B296" s="31" t="s">
        <v>350</v>
      </c>
      <c r="C296" s="33"/>
      <c r="D296" s="34"/>
      <c r="E296" s="34" t="str">
        <f t="shared" si="42"/>
        <v/>
      </c>
      <c r="F296" s="35" t="str">
        <f t="shared" si="43"/>
        <v/>
      </c>
      <c r="G296" s="34" t="str">
        <f t="shared" si="44"/>
        <v/>
      </c>
      <c r="H296" s="34" t="str">
        <f t="shared" si="45"/>
        <v/>
      </c>
      <c r="I296" s="67" t="str">
        <f t="shared" si="46"/>
        <v/>
      </c>
      <c r="J296" s="34" t="str">
        <f t="shared" si="47"/>
        <v/>
      </c>
      <c r="K296" s="34" t="str">
        <f t="shared" si="48"/>
        <v/>
      </c>
      <c r="L296" s="34" t="str">
        <f t="shared" si="49"/>
        <v/>
      </c>
      <c r="M296" s="38" t="str">
        <f t="shared" si="50"/>
        <v/>
      </c>
      <c r="N296" s="38" t="str">
        <f>'jan-juli'!M296</f>
        <v/>
      </c>
      <c r="O296" s="38" t="str">
        <f t="shared" si="51"/>
        <v/>
      </c>
    </row>
    <row r="297" spans="1:15" s="31" customFormat="1" x14ac:dyDescent="0.2">
      <c r="A297" s="30">
        <v>5027</v>
      </c>
      <c r="B297" s="31" t="s">
        <v>351</v>
      </c>
      <c r="C297" s="33"/>
      <c r="D297" s="34"/>
      <c r="E297" s="34" t="str">
        <f t="shared" si="42"/>
        <v/>
      </c>
      <c r="F297" s="35" t="str">
        <f t="shared" si="43"/>
        <v/>
      </c>
      <c r="G297" s="34" t="str">
        <f t="shared" si="44"/>
        <v/>
      </c>
      <c r="H297" s="34" t="str">
        <f t="shared" si="45"/>
        <v/>
      </c>
      <c r="I297" s="67" t="str">
        <f t="shared" si="46"/>
        <v/>
      </c>
      <c r="J297" s="34" t="str">
        <f t="shared" si="47"/>
        <v/>
      </c>
      <c r="K297" s="34" t="str">
        <f t="shared" si="48"/>
        <v/>
      </c>
      <c r="L297" s="34" t="str">
        <f t="shared" si="49"/>
        <v/>
      </c>
      <c r="M297" s="38" t="str">
        <f t="shared" si="50"/>
        <v/>
      </c>
      <c r="N297" s="38" t="str">
        <f>'jan-juli'!M297</f>
        <v/>
      </c>
      <c r="O297" s="38" t="str">
        <f t="shared" si="51"/>
        <v/>
      </c>
    </row>
    <row r="298" spans="1:15" s="31" customFormat="1" x14ac:dyDescent="0.2">
      <c r="A298" s="30">
        <v>5028</v>
      </c>
      <c r="B298" s="31" t="s">
        <v>352</v>
      </c>
      <c r="C298" s="33"/>
      <c r="D298" s="34"/>
      <c r="E298" s="34" t="str">
        <f t="shared" si="42"/>
        <v/>
      </c>
      <c r="F298" s="35" t="str">
        <f t="shared" si="43"/>
        <v/>
      </c>
      <c r="G298" s="34" t="str">
        <f t="shared" si="44"/>
        <v/>
      </c>
      <c r="H298" s="34" t="str">
        <f t="shared" si="45"/>
        <v/>
      </c>
      <c r="I298" s="67" t="str">
        <f t="shared" si="46"/>
        <v/>
      </c>
      <c r="J298" s="34" t="str">
        <f t="shared" si="47"/>
        <v/>
      </c>
      <c r="K298" s="34" t="str">
        <f t="shared" si="48"/>
        <v/>
      </c>
      <c r="L298" s="34" t="str">
        <f t="shared" si="49"/>
        <v/>
      </c>
      <c r="M298" s="38" t="str">
        <f t="shared" si="50"/>
        <v/>
      </c>
      <c r="N298" s="38" t="str">
        <f>'jan-juli'!M298</f>
        <v/>
      </c>
      <c r="O298" s="38" t="str">
        <f t="shared" si="51"/>
        <v/>
      </c>
    </row>
    <row r="299" spans="1:15" s="31" customFormat="1" x14ac:dyDescent="0.2">
      <c r="A299" s="30">
        <v>5029</v>
      </c>
      <c r="B299" s="31" t="s">
        <v>353</v>
      </c>
      <c r="C299" s="33"/>
      <c r="D299" s="34"/>
      <c r="E299" s="34" t="str">
        <f t="shared" si="42"/>
        <v/>
      </c>
      <c r="F299" s="35" t="str">
        <f t="shared" si="43"/>
        <v/>
      </c>
      <c r="G299" s="34" t="str">
        <f t="shared" si="44"/>
        <v/>
      </c>
      <c r="H299" s="34" t="str">
        <f t="shared" si="45"/>
        <v/>
      </c>
      <c r="I299" s="67" t="str">
        <f t="shared" si="46"/>
        <v/>
      </c>
      <c r="J299" s="34" t="str">
        <f t="shared" si="47"/>
        <v/>
      </c>
      <c r="K299" s="34" t="str">
        <f t="shared" si="48"/>
        <v/>
      </c>
      <c r="L299" s="34" t="str">
        <f t="shared" si="49"/>
        <v/>
      </c>
      <c r="M299" s="38" t="str">
        <f t="shared" si="50"/>
        <v/>
      </c>
      <c r="N299" s="38" t="str">
        <f>'jan-juli'!M299</f>
        <v/>
      </c>
      <c r="O299" s="38" t="str">
        <f t="shared" si="51"/>
        <v/>
      </c>
    </row>
    <row r="300" spans="1:15" s="31" customFormat="1" x14ac:dyDescent="0.2">
      <c r="A300" s="30">
        <v>5031</v>
      </c>
      <c r="B300" s="31" t="s">
        <v>354</v>
      </c>
      <c r="C300" s="33"/>
      <c r="D300" s="34"/>
      <c r="E300" s="34" t="str">
        <f t="shared" si="42"/>
        <v/>
      </c>
      <c r="F300" s="35" t="str">
        <f t="shared" si="43"/>
        <v/>
      </c>
      <c r="G300" s="34" t="str">
        <f t="shared" si="44"/>
        <v/>
      </c>
      <c r="H300" s="34" t="str">
        <f t="shared" si="45"/>
        <v/>
      </c>
      <c r="I300" s="67" t="str">
        <f t="shared" si="46"/>
        <v/>
      </c>
      <c r="J300" s="34" t="str">
        <f t="shared" si="47"/>
        <v/>
      </c>
      <c r="K300" s="34" t="str">
        <f t="shared" si="48"/>
        <v/>
      </c>
      <c r="L300" s="34" t="str">
        <f t="shared" si="49"/>
        <v/>
      </c>
      <c r="M300" s="38" t="str">
        <f t="shared" si="50"/>
        <v/>
      </c>
      <c r="N300" s="38" t="str">
        <f>'jan-juli'!M300</f>
        <v/>
      </c>
      <c r="O300" s="38" t="str">
        <f t="shared" si="51"/>
        <v/>
      </c>
    </row>
    <row r="301" spans="1:15" s="31" customFormat="1" x14ac:dyDescent="0.2">
      <c r="A301" s="30">
        <v>5032</v>
      </c>
      <c r="B301" s="31" t="s">
        <v>355</v>
      </c>
      <c r="C301" s="33"/>
      <c r="D301" s="34"/>
      <c r="E301" s="34" t="str">
        <f t="shared" si="42"/>
        <v/>
      </c>
      <c r="F301" s="35" t="str">
        <f t="shared" si="43"/>
        <v/>
      </c>
      <c r="G301" s="34" t="str">
        <f t="shared" si="44"/>
        <v/>
      </c>
      <c r="H301" s="34" t="str">
        <f t="shared" si="45"/>
        <v/>
      </c>
      <c r="I301" s="67" t="str">
        <f t="shared" si="46"/>
        <v/>
      </c>
      <c r="J301" s="34" t="str">
        <f t="shared" si="47"/>
        <v/>
      </c>
      <c r="K301" s="34" t="str">
        <f t="shared" si="48"/>
        <v/>
      </c>
      <c r="L301" s="34" t="str">
        <f t="shared" si="49"/>
        <v/>
      </c>
      <c r="M301" s="38" t="str">
        <f t="shared" si="50"/>
        <v/>
      </c>
      <c r="N301" s="38" t="str">
        <f>'jan-juli'!M301</f>
        <v/>
      </c>
      <c r="O301" s="38" t="str">
        <f t="shared" si="51"/>
        <v/>
      </c>
    </row>
    <row r="302" spans="1:15" s="31" customFormat="1" x14ac:dyDescent="0.2">
      <c r="A302" s="30">
        <v>5033</v>
      </c>
      <c r="B302" s="31" t="s">
        <v>356</v>
      </c>
      <c r="C302" s="33"/>
      <c r="D302" s="34"/>
      <c r="E302" s="34" t="str">
        <f t="shared" si="42"/>
        <v/>
      </c>
      <c r="F302" s="35" t="str">
        <f t="shared" si="43"/>
        <v/>
      </c>
      <c r="G302" s="34" t="str">
        <f t="shared" si="44"/>
        <v/>
      </c>
      <c r="H302" s="34" t="str">
        <f t="shared" si="45"/>
        <v/>
      </c>
      <c r="I302" s="67" t="str">
        <f t="shared" si="46"/>
        <v/>
      </c>
      <c r="J302" s="34" t="str">
        <f t="shared" si="47"/>
        <v/>
      </c>
      <c r="K302" s="34" t="str">
        <f t="shared" si="48"/>
        <v/>
      </c>
      <c r="L302" s="34" t="str">
        <f t="shared" si="49"/>
        <v/>
      </c>
      <c r="M302" s="38" t="str">
        <f t="shared" si="50"/>
        <v/>
      </c>
      <c r="N302" s="38" t="str">
        <f>'jan-juli'!M302</f>
        <v/>
      </c>
      <c r="O302" s="38" t="str">
        <f t="shared" si="51"/>
        <v/>
      </c>
    </row>
    <row r="303" spans="1:15" s="31" customFormat="1" x14ac:dyDescent="0.2">
      <c r="A303" s="30">
        <v>5034</v>
      </c>
      <c r="B303" s="31" t="s">
        <v>357</v>
      </c>
      <c r="C303" s="33"/>
      <c r="D303" s="34"/>
      <c r="E303" s="34" t="str">
        <f t="shared" si="42"/>
        <v/>
      </c>
      <c r="F303" s="35" t="str">
        <f t="shared" si="43"/>
        <v/>
      </c>
      <c r="G303" s="34" t="str">
        <f t="shared" si="44"/>
        <v/>
      </c>
      <c r="H303" s="34" t="str">
        <f t="shared" si="45"/>
        <v/>
      </c>
      <c r="I303" s="67" t="str">
        <f t="shared" si="46"/>
        <v/>
      </c>
      <c r="J303" s="34" t="str">
        <f t="shared" si="47"/>
        <v/>
      </c>
      <c r="K303" s="34" t="str">
        <f t="shared" si="48"/>
        <v/>
      </c>
      <c r="L303" s="34" t="str">
        <f t="shared" si="49"/>
        <v/>
      </c>
      <c r="M303" s="38" t="str">
        <f t="shared" si="50"/>
        <v/>
      </c>
      <c r="N303" s="38" t="str">
        <f>'jan-juli'!M303</f>
        <v/>
      </c>
      <c r="O303" s="38" t="str">
        <f t="shared" si="51"/>
        <v/>
      </c>
    </row>
    <row r="304" spans="1:15" s="31" customFormat="1" x14ac:dyDescent="0.2">
      <c r="A304" s="30">
        <v>5035</v>
      </c>
      <c r="B304" s="31" t="s">
        <v>358</v>
      </c>
      <c r="C304" s="33"/>
      <c r="D304" s="34"/>
      <c r="E304" s="34" t="str">
        <f t="shared" si="42"/>
        <v/>
      </c>
      <c r="F304" s="35" t="str">
        <f t="shared" si="43"/>
        <v/>
      </c>
      <c r="G304" s="34" t="str">
        <f t="shared" si="44"/>
        <v/>
      </c>
      <c r="H304" s="34" t="str">
        <f t="shared" si="45"/>
        <v/>
      </c>
      <c r="I304" s="67" t="str">
        <f t="shared" si="46"/>
        <v/>
      </c>
      <c r="J304" s="34" t="str">
        <f t="shared" si="47"/>
        <v/>
      </c>
      <c r="K304" s="34" t="str">
        <f t="shared" si="48"/>
        <v/>
      </c>
      <c r="L304" s="34" t="str">
        <f t="shared" si="49"/>
        <v/>
      </c>
      <c r="M304" s="38" t="str">
        <f t="shared" si="50"/>
        <v/>
      </c>
      <c r="N304" s="38" t="str">
        <f>'jan-juli'!M304</f>
        <v/>
      </c>
      <c r="O304" s="38" t="str">
        <f t="shared" si="51"/>
        <v/>
      </c>
    </row>
    <row r="305" spans="1:15" s="31" customFormat="1" x14ac:dyDescent="0.2">
      <c r="A305" s="30">
        <v>5036</v>
      </c>
      <c r="B305" s="31" t="s">
        <v>359</v>
      </c>
      <c r="C305" s="33"/>
      <c r="D305" s="34"/>
      <c r="E305" s="34" t="str">
        <f t="shared" si="42"/>
        <v/>
      </c>
      <c r="F305" s="35" t="str">
        <f t="shared" si="43"/>
        <v/>
      </c>
      <c r="G305" s="34" t="str">
        <f t="shared" si="44"/>
        <v/>
      </c>
      <c r="H305" s="34" t="str">
        <f t="shared" si="45"/>
        <v/>
      </c>
      <c r="I305" s="67" t="str">
        <f t="shared" si="46"/>
        <v/>
      </c>
      <c r="J305" s="34" t="str">
        <f t="shared" si="47"/>
        <v/>
      </c>
      <c r="K305" s="34" t="str">
        <f t="shared" si="48"/>
        <v/>
      </c>
      <c r="L305" s="34" t="str">
        <f t="shared" si="49"/>
        <v/>
      </c>
      <c r="M305" s="38" t="str">
        <f t="shared" si="50"/>
        <v/>
      </c>
      <c r="N305" s="38" t="str">
        <f>'jan-juli'!M305</f>
        <v/>
      </c>
      <c r="O305" s="38" t="str">
        <f t="shared" si="51"/>
        <v/>
      </c>
    </row>
    <row r="306" spans="1:15" s="31" customFormat="1" x14ac:dyDescent="0.2">
      <c r="A306" s="30">
        <v>5037</v>
      </c>
      <c r="B306" s="31" t="s">
        <v>360</v>
      </c>
      <c r="C306" s="33"/>
      <c r="D306" s="34"/>
      <c r="E306" s="34" t="str">
        <f t="shared" si="42"/>
        <v/>
      </c>
      <c r="F306" s="35" t="str">
        <f t="shared" si="43"/>
        <v/>
      </c>
      <c r="G306" s="34" t="str">
        <f t="shared" si="44"/>
        <v/>
      </c>
      <c r="H306" s="34" t="str">
        <f t="shared" si="45"/>
        <v/>
      </c>
      <c r="I306" s="67" t="str">
        <f t="shared" si="46"/>
        <v/>
      </c>
      <c r="J306" s="34" t="str">
        <f t="shared" si="47"/>
        <v/>
      </c>
      <c r="K306" s="34" t="str">
        <f t="shared" si="48"/>
        <v/>
      </c>
      <c r="L306" s="34" t="str">
        <f t="shared" si="49"/>
        <v/>
      </c>
      <c r="M306" s="38" t="str">
        <f t="shared" si="50"/>
        <v/>
      </c>
      <c r="N306" s="38" t="str">
        <f>'jan-juli'!M306</f>
        <v/>
      </c>
      <c r="O306" s="38" t="str">
        <f t="shared" si="51"/>
        <v/>
      </c>
    </row>
    <row r="307" spans="1:15" s="31" customFormat="1" x14ac:dyDescent="0.2">
      <c r="A307" s="30">
        <v>5038</v>
      </c>
      <c r="B307" s="31" t="s">
        <v>361</v>
      </c>
      <c r="C307" s="33"/>
      <c r="D307" s="34"/>
      <c r="E307" s="34" t="str">
        <f t="shared" si="42"/>
        <v/>
      </c>
      <c r="F307" s="35" t="str">
        <f t="shared" si="43"/>
        <v/>
      </c>
      <c r="G307" s="34" t="str">
        <f t="shared" si="44"/>
        <v/>
      </c>
      <c r="H307" s="34" t="str">
        <f t="shared" si="45"/>
        <v/>
      </c>
      <c r="I307" s="67" t="str">
        <f t="shared" si="46"/>
        <v/>
      </c>
      <c r="J307" s="34" t="str">
        <f t="shared" si="47"/>
        <v/>
      </c>
      <c r="K307" s="34" t="str">
        <f t="shared" si="48"/>
        <v/>
      </c>
      <c r="L307" s="34" t="str">
        <f t="shared" si="49"/>
        <v/>
      </c>
      <c r="M307" s="38" t="str">
        <f t="shared" si="50"/>
        <v/>
      </c>
      <c r="N307" s="38" t="str">
        <f>'jan-juli'!M307</f>
        <v/>
      </c>
      <c r="O307" s="38" t="str">
        <f t="shared" si="51"/>
        <v/>
      </c>
    </row>
    <row r="308" spans="1:15" s="31" customFormat="1" x14ac:dyDescent="0.2">
      <c r="A308" s="30">
        <v>5041</v>
      </c>
      <c r="B308" s="31" t="s">
        <v>376</v>
      </c>
      <c r="C308" s="33"/>
      <c r="D308" s="34"/>
      <c r="E308" s="34" t="str">
        <f t="shared" si="42"/>
        <v/>
      </c>
      <c r="F308" s="35" t="str">
        <f t="shared" si="43"/>
        <v/>
      </c>
      <c r="G308" s="34" t="str">
        <f t="shared" si="44"/>
        <v/>
      </c>
      <c r="H308" s="34" t="str">
        <f t="shared" si="45"/>
        <v/>
      </c>
      <c r="I308" s="67" t="str">
        <f t="shared" si="46"/>
        <v/>
      </c>
      <c r="J308" s="34" t="str">
        <f t="shared" si="47"/>
        <v/>
      </c>
      <c r="K308" s="34" t="str">
        <f t="shared" si="48"/>
        <v/>
      </c>
      <c r="L308" s="34" t="str">
        <f t="shared" si="49"/>
        <v/>
      </c>
      <c r="M308" s="38" t="str">
        <f t="shared" si="50"/>
        <v/>
      </c>
      <c r="N308" s="38" t="str">
        <f>'jan-juli'!M308</f>
        <v/>
      </c>
      <c r="O308" s="38" t="str">
        <f t="shared" si="51"/>
        <v/>
      </c>
    </row>
    <row r="309" spans="1:15" s="31" customFormat="1" x14ac:dyDescent="0.2">
      <c r="A309" s="30">
        <v>5042</v>
      </c>
      <c r="B309" s="31" t="s">
        <v>362</v>
      </c>
      <c r="C309" s="33"/>
      <c r="D309" s="34"/>
      <c r="E309" s="34" t="str">
        <f t="shared" si="42"/>
        <v/>
      </c>
      <c r="F309" s="35" t="str">
        <f t="shared" si="43"/>
        <v/>
      </c>
      <c r="G309" s="34" t="str">
        <f t="shared" si="44"/>
        <v/>
      </c>
      <c r="H309" s="34" t="str">
        <f t="shared" si="45"/>
        <v/>
      </c>
      <c r="I309" s="67" t="str">
        <f t="shared" si="46"/>
        <v/>
      </c>
      <c r="J309" s="34" t="str">
        <f t="shared" si="47"/>
        <v/>
      </c>
      <c r="K309" s="34" t="str">
        <f t="shared" si="48"/>
        <v/>
      </c>
      <c r="L309" s="34" t="str">
        <f t="shared" si="49"/>
        <v/>
      </c>
      <c r="M309" s="38" t="str">
        <f t="shared" si="50"/>
        <v/>
      </c>
      <c r="N309" s="38" t="str">
        <f>'jan-juli'!M309</f>
        <v/>
      </c>
      <c r="O309" s="38" t="str">
        <f t="shared" si="51"/>
        <v/>
      </c>
    </row>
    <row r="310" spans="1:15" s="31" customFormat="1" x14ac:dyDescent="0.2">
      <c r="A310" s="30">
        <v>5043</v>
      </c>
      <c r="B310" s="31" t="s">
        <v>377</v>
      </c>
      <c r="C310" s="33"/>
      <c r="D310" s="34"/>
      <c r="E310" s="34" t="str">
        <f t="shared" si="42"/>
        <v/>
      </c>
      <c r="F310" s="35" t="str">
        <f t="shared" si="43"/>
        <v/>
      </c>
      <c r="G310" s="34" t="str">
        <f t="shared" si="44"/>
        <v/>
      </c>
      <c r="H310" s="34" t="str">
        <f t="shared" si="45"/>
        <v/>
      </c>
      <c r="I310" s="67" t="str">
        <f t="shared" si="46"/>
        <v/>
      </c>
      <c r="J310" s="34" t="str">
        <f t="shared" si="47"/>
        <v/>
      </c>
      <c r="K310" s="34" t="str">
        <f t="shared" si="48"/>
        <v/>
      </c>
      <c r="L310" s="34" t="str">
        <f t="shared" si="49"/>
        <v/>
      </c>
      <c r="M310" s="38" t="str">
        <f t="shared" si="50"/>
        <v/>
      </c>
      <c r="N310" s="38" t="str">
        <f>'jan-juli'!M310</f>
        <v/>
      </c>
      <c r="O310" s="38" t="str">
        <f t="shared" si="51"/>
        <v/>
      </c>
    </row>
    <row r="311" spans="1:15" s="31" customFormat="1" x14ac:dyDescent="0.2">
      <c r="A311" s="30">
        <v>5044</v>
      </c>
      <c r="B311" s="31" t="s">
        <v>363</v>
      </c>
      <c r="C311" s="33"/>
      <c r="D311" s="34"/>
      <c r="E311" s="34" t="str">
        <f t="shared" si="42"/>
        <v/>
      </c>
      <c r="F311" s="35" t="str">
        <f t="shared" si="43"/>
        <v/>
      </c>
      <c r="G311" s="34" t="str">
        <f t="shared" si="44"/>
        <v/>
      </c>
      <c r="H311" s="34" t="str">
        <f t="shared" si="45"/>
        <v/>
      </c>
      <c r="I311" s="67" t="str">
        <f t="shared" si="46"/>
        <v/>
      </c>
      <c r="J311" s="34" t="str">
        <f t="shared" si="47"/>
        <v/>
      </c>
      <c r="K311" s="34" t="str">
        <f t="shared" si="48"/>
        <v/>
      </c>
      <c r="L311" s="34" t="str">
        <f t="shared" si="49"/>
        <v/>
      </c>
      <c r="M311" s="38" t="str">
        <f t="shared" si="50"/>
        <v/>
      </c>
      <c r="N311" s="38" t="str">
        <f>'jan-juli'!M311</f>
        <v/>
      </c>
      <c r="O311" s="38" t="str">
        <f t="shared" si="51"/>
        <v/>
      </c>
    </row>
    <row r="312" spans="1:15" s="31" customFormat="1" x14ac:dyDescent="0.2">
      <c r="A312" s="30">
        <v>5045</v>
      </c>
      <c r="B312" s="31" t="s">
        <v>364</v>
      </c>
      <c r="C312" s="33"/>
      <c r="D312" s="34"/>
      <c r="E312" s="34" t="str">
        <f t="shared" si="42"/>
        <v/>
      </c>
      <c r="F312" s="35" t="str">
        <f t="shared" si="43"/>
        <v/>
      </c>
      <c r="G312" s="34" t="str">
        <f t="shared" si="44"/>
        <v/>
      </c>
      <c r="H312" s="34" t="str">
        <f t="shared" si="45"/>
        <v/>
      </c>
      <c r="I312" s="67" t="str">
        <f t="shared" si="46"/>
        <v/>
      </c>
      <c r="J312" s="34" t="str">
        <f t="shared" si="47"/>
        <v/>
      </c>
      <c r="K312" s="34" t="str">
        <f t="shared" si="48"/>
        <v/>
      </c>
      <c r="L312" s="34" t="str">
        <f t="shared" si="49"/>
        <v/>
      </c>
      <c r="M312" s="38" t="str">
        <f t="shared" si="50"/>
        <v/>
      </c>
      <c r="N312" s="38" t="str">
        <f>'jan-juli'!M312</f>
        <v/>
      </c>
      <c r="O312" s="38" t="str">
        <f t="shared" si="51"/>
        <v/>
      </c>
    </row>
    <row r="313" spans="1:15" s="31" customFormat="1" x14ac:dyDescent="0.2">
      <c r="A313" s="30">
        <v>5046</v>
      </c>
      <c r="B313" s="31" t="s">
        <v>365</v>
      </c>
      <c r="C313" s="33"/>
      <c r="D313" s="34"/>
      <c r="E313" s="34" t="str">
        <f t="shared" si="42"/>
        <v/>
      </c>
      <c r="F313" s="35" t="str">
        <f t="shared" si="43"/>
        <v/>
      </c>
      <c r="G313" s="34" t="str">
        <f t="shared" si="44"/>
        <v/>
      </c>
      <c r="H313" s="34" t="str">
        <f t="shared" si="45"/>
        <v/>
      </c>
      <c r="I313" s="67" t="str">
        <f t="shared" si="46"/>
        <v/>
      </c>
      <c r="J313" s="34" t="str">
        <f t="shared" si="47"/>
        <v/>
      </c>
      <c r="K313" s="34" t="str">
        <f t="shared" si="48"/>
        <v/>
      </c>
      <c r="L313" s="34" t="str">
        <f t="shared" si="49"/>
        <v/>
      </c>
      <c r="M313" s="38" t="str">
        <f t="shared" si="50"/>
        <v/>
      </c>
      <c r="N313" s="38" t="str">
        <f>'jan-juli'!M313</f>
        <v/>
      </c>
      <c r="O313" s="38" t="str">
        <f t="shared" si="51"/>
        <v/>
      </c>
    </row>
    <row r="314" spans="1:15" s="31" customFormat="1" x14ac:dyDescent="0.2">
      <c r="A314" s="30">
        <v>5047</v>
      </c>
      <c r="B314" s="31" t="s">
        <v>366</v>
      </c>
      <c r="C314" s="33"/>
      <c r="D314" s="34"/>
      <c r="E314" s="34" t="str">
        <f t="shared" si="42"/>
        <v/>
      </c>
      <c r="F314" s="35" t="str">
        <f t="shared" si="43"/>
        <v/>
      </c>
      <c r="G314" s="34" t="str">
        <f t="shared" si="44"/>
        <v/>
      </c>
      <c r="H314" s="34" t="str">
        <f t="shared" si="45"/>
        <v/>
      </c>
      <c r="I314" s="67" t="str">
        <f t="shared" si="46"/>
        <v/>
      </c>
      <c r="J314" s="34" t="str">
        <f t="shared" si="47"/>
        <v/>
      </c>
      <c r="K314" s="34" t="str">
        <f t="shared" si="48"/>
        <v/>
      </c>
      <c r="L314" s="34" t="str">
        <f t="shared" si="49"/>
        <v/>
      </c>
      <c r="M314" s="38" t="str">
        <f t="shared" si="50"/>
        <v/>
      </c>
      <c r="N314" s="38" t="str">
        <f>'jan-juli'!M314</f>
        <v/>
      </c>
      <c r="O314" s="38" t="str">
        <f t="shared" si="51"/>
        <v/>
      </c>
    </row>
    <row r="315" spans="1:15" s="31" customFormat="1" x14ac:dyDescent="0.2">
      <c r="A315" s="30">
        <v>5049</v>
      </c>
      <c r="B315" s="31" t="s">
        <v>367</v>
      </c>
      <c r="C315" s="33"/>
      <c r="D315" s="34"/>
      <c r="E315" s="34" t="str">
        <f t="shared" si="42"/>
        <v/>
      </c>
      <c r="F315" s="35" t="str">
        <f t="shared" si="43"/>
        <v/>
      </c>
      <c r="G315" s="34" t="str">
        <f t="shared" si="44"/>
        <v/>
      </c>
      <c r="H315" s="34" t="str">
        <f t="shared" si="45"/>
        <v/>
      </c>
      <c r="I315" s="67" t="str">
        <f t="shared" si="46"/>
        <v/>
      </c>
      <c r="J315" s="34" t="str">
        <f t="shared" si="47"/>
        <v/>
      </c>
      <c r="K315" s="34" t="str">
        <f t="shared" si="48"/>
        <v/>
      </c>
      <c r="L315" s="34" t="str">
        <f t="shared" si="49"/>
        <v/>
      </c>
      <c r="M315" s="38" t="str">
        <f t="shared" si="50"/>
        <v/>
      </c>
      <c r="N315" s="38" t="str">
        <f>'jan-juli'!M315</f>
        <v/>
      </c>
      <c r="O315" s="38" t="str">
        <f t="shared" si="51"/>
        <v/>
      </c>
    </row>
    <row r="316" spans="1:15" s="31" customFormat="1" x14ac:dyDescent="0.2">
      <c r="A316" s="30">
        <v>5052</v>
      </c>
      <c r="B316" s="31" t="s">
        <v>368</v>
      </c>
      <c r="C316" s="33"/>
      <c r="D316" s="34"/>
      <c r="E316" s="34" t="str">
        <f t="shared" si="42"/>
        <v/>
      </c>
      <c r="F316" s="35" t="str">
        <f t="shared" si="43"/>
        <v/>
      </c>
      <c r="G316" s="34" t="str">
        <f t="shared" si="44"/>
        <v/>
      </c>
      <c r="H316" s="34" t="str">
        <f t="shared" si="45"/>
        <v/>
      </c>
      <c r="I316" s="67" t="str">
        <f t="shared" si="46"/>
        <v/>
      </c>
      <c r="J316" s="34" t="str">
        <f t="shared" si="47"/>
        <v/>
      </c>
      <c r="K316" s="34" t="str">
        <f t="shared" si="48"/>
        <v/>
      </c>
      <c r="L316" s="34" t="str">
        <f t="shared" si="49"/>
        <v/>
      </c>
      <c r="M316" s="38" t="str">
        <f t="shared" si="50"/>
        <v/>
      </c>
      <c r="N316" s="38" t="str">
        <f>'jan-juli'!M316</f>
        <v/>
      </c>
      <c r="O316" s="38" t="str">
        <f t="shared" si="51"/>
        <v/>
      </c>
    </row>
    <row r="317" spans="1:15" s="31" customFormat="1" x14ac:dyDescent="0.2">
      <c r="A317" s="30">
        <v>5053</v>
      </c>
      <c r="B317" s="31" t="s">
        <v>369</v>
      </c>
      <c r="C317" s="33"/>
      <c r="D317" s="34"/>
      <c r="E317" s="34" t="str">
        <f t="shared" si="42"/>
        <v/>
      </c>
      <c r="F317" s="35" t="str">
        <f t="shared" si="43"/>
        <v/>
      </c>
      <c r="G317" s="34" t="str">
        <f t="shared" si="44"/>
        <v/>
      </c>
      <c r="H317" s="34" t="str">
        <f t="shared" si="45"/>
        <v/>
      </c>
      <c r="I317" s="67" t="str">
        <f t="shared" si="46"/>
        <v/>
      </c>
      <c r="J317" s="34" t="str">
        <f t="shared" si="47"/>
        <v/>
      </c>
      <c r="K317" s="34" t="str">
        <f t="shared" si="48"/>
        <v/>
      </c>
      <c r="L317" s="34" t="str">
        <f t="shared" si="49"/>
        <v/>
      </c>
      <c r="M317" s="38" t="str">
        <f t="shared" si="50"/>
        <v/>
      </c>
      <c r="N317" s="38" t="str">
        <f>'jan-juli'!M317</f>
        <v/>
      </c>
      <c r="O317" s="38" t="str">
        <f t="shared" si="51"/>
        <v/>
      </c>
    </row>
    <row r="318" spans="1:15" s="31" customFormat="1" x14ac:dyDescent="0.2">
      <c r="A318" s="30">
        <v>5054</v>
      </c>
      <c r="B318" s="31" t="s">
        <v>370</v>
      </c>
      <c r="C318" s="33"/>
      <c r="D318" s="34"/>
      <c r="E318" s="34" t="str">
        <f t="shared" si="42"/>
        <v/>
      </c>
      <c r="F318" s="35" t="str">
        <f t="shared" si="43"/>
        <v/>
      </c>
      <c r="G318" s="34" t="str">
        <f t="shared" si="44"/>
        <v/>
      </c>
      <c r="H318" s="34" t="str">
        <f t="shared" si="45"/>
        <v/>
      </c>
      <c r="I318" s="67" t="str">
        <f t="shared" si="46"/>
        <v/>
      </c>
      <c r="J318" s="34" t="str">
        <f t="shared" si="47"/>
        <v/>
      </c>
      <c r="K318" s="34" t="str">
        <f t="shared" si="48"/>
        <v/>
      </c>
      <c r="L318" s="34" t="str">
        <f t="shared" si="49"/>
        <v/>
      </c>
      <c r="M318" s="38" t="str">
        <f t="shared" si="50"/>
        <v/>
      </c>
      <c r="N318" s="38" t="str">
        <f>'jan-juli'!M318</f>
        <v/>
      </c>
      <c r="O318" s="38" t="str">
        <f t="shared" si="51"/>
        <v/>
      </c>
    </row>
    <row r="319" spans="1:15" s="31" customFormat="1" x14ac:dyDescent="0.2">
      <c r="A319" s="30">
        <v>5055</v>
      </c>
      <c r="B319" s="31" t="s">
        <v>393</v>
      </c>
      <c r="C319" s="33"/>
      <c r="D319" s="34"/>
      <c r="E319" s="34" t="str">
        <f t="shared" si="42"/>
        <v/>
      </c>
      <c r="F319" s="35" t="str">
        <f t="shared" si="43"/>
        <v/>
      </c>
      <c r="G319" s="34" t="str">
        <f t="shared" si="44"/>
        <v/>
      </c>
      <c r="H319" s="34" t="str">
        <f t="shared" si="45"/>
        <v/>
      </c>
      <c r="I319" s="67" t="str">
        <f t="shared" si="46"/>
        <v/>
      </c>
      <c r="J319" s="34" t="str">
        <f t="shared" si="47"/>
        <v/>
      </c>
      <c r="K319" s="34" t="str">
        <f t="shared" si="48"/>
        <v/>
      </c>
      <c r="L319" s="34" t="str">
        <f t="shared" si="49"/>
        <v/>
      </c>
      <c r="M319" s="38" t="str">
        <f t="shared" si="50"/>
        <v/>
      </c>
      <c r="N319" s="38" t="str">
        <f>'jan-juli'!M319</f>
        <v/>
      </c>
      <c r="O319" s="38" t="str">
        <f t="shared" si="51"/>
        <v/>
      </c>
    </row>
    <row r="320" spans="1:15" s="31" customFormat="1" x14ac:dyDescent="0.2">
      <c r="A320" s="30">
        <v>5056</v>
      </c>
      <c r="B320" s="31" t="s">
        <v>342</v>
      </c>
      <c r="C320" s="33"/>
      <c r="D320" s="34"/>
      <c r="E320" s="34" t="str">
        <f t="shared" si="42"/>
        <v/>
      </c>
      <c r="F320" s="35" t="str">
        <f t="shared" si="43"/>
        <v/>
      </c>
      <c r="G320" s="34" t="str">
        <f t="shared" si="44"/>
        <v/>
      </c>
      <c r="H320" s="34" t="str">
        <f t="shared" si="45"/>
        <v/>
      </c>
      <c r="I320" s="67" t="str">
        <f t="shared" si="46"/>
        <v/>
      </c>
      <c r="J320" s="34" t="str">
        <f t="shared" si="47"/>
        <v/>
      </c>
      <c r="K320" s="34" t="str">
        <f t="shared" si="48"/>
        <v/>
      </c>
      <c r="L320" s="34" t="str">
        <f t="shared" si="49"/>
        <v/>
      </c>
      <c r="M320" s="38" t="str">
        <f t="shared" si="50"/>
        <v/>
      </c>
      <c r="N320" s="38" t="str">
        <f>'jan-juli'!M320</f>
        <v/>
      </c>
      <c r="O320" s="38" t="str">
        <f t="shared" si="51"/>
        <v/>
      </c>
    </row>
    <row r="321" spans="1:15" s="31" customFormat="1" x14ac:dyDescent="0.2">
      <c r="A321" s="30">
        <v>5057</v>
      </c>
      <c r="B321" s="31" t="s">
        <v>344</v>
      </c>
      <c r="C321" s="33"/>
      <c r="D321" s="34"/>
      <c r="E321" s="34" t="str">
        <f t="shared" si="42"/>
        <v/>
      </c>
      <c r="F321" s="35" t="str">
        <f t="shared" si="43"/>
        <v/>
      </c>
      <c r="G321" s="34" t="str">
        <f t="shared" si="44"/>
        <v/>
      </c>
      <c r="H321" s="34" t="str">
        <f t="shared" si="45"/>
        <v/>
      </c>
      <c r="I321" s="67" t="str">
        <f t="shared" si="46"/>
        <v/>
      </c>
      <c r="J321" s="34" t="str">
        <f t="shared" si="47"/>
        <v/>
      </c>
      <c r="K321" s="34" t="str">
        <f t="shared" si="48"/>
        <v/>
      </c>
      <c r="L321" s="34" t="str">
        <f t="shared" si="49"/>
        <v/>
      </c>
      <c r="M321" s="38" t="str">
        <f t="shared" si="50"/>
        <v/>
      </c>
      <c r="N321" s="38" t="str">
        <f>'jan-juli'!M321</f>
        <v/>
      </c>
      <c r="O321" s="38" t="str">
        <f t="shared" si="51"/>
        <v/>
      </c>
    </row>
    <row r="322" spans="1:15" s="31" customFormat="1" x14ac:dyDescent="0.2">
      <c r="A322" s="30">
        <v>5058</v>
      </c>
      <c r="B322" s="31" t="s">
        <v>345</v>
      </c>
      <c r="C322" s="33"/>
      <c r="D322" s="34"/>
      <c r="E322" s="34" t="str">
        <f t="shared" si="42"/>
        <v/>
      </c>
      <c r="F322" s="35" t="str">
        <f t="shared" si="43"/>
        <v/>
      </c>
      <c r="G322" s="34" t="str">
        <f t="shared" si="44"/>
        <v/>
      </c>
      <c r="H322" s="34" t="str">
        <f t="shared" si="45"/>
        <v/>
      </c>
      <c r="I322" s="67" t="str">
        <f t="shared" si="46"/>
        <v/>
      </c>
      <c r="J322" s="34" t="str">
        <f t="shared" si="47"/>
        <v/>
      </c>
      <c r="K322" s="34" t="str">
        <f t="shared" si="48"/>
        <v/>
      </c>
      <c r="L322" s="34" t="str">
        <f t="shared" si="49"/>
        <v/>
      </c>
      <c r="M322" s="38" t="str">
        <f t="shared" si="50"/>
        <v/>
      </c>
      <c r="N322" s="38" t="str">
        <f>'jan-juli'!M322</f>
        <v/>
      </c>
      <c r="O322" s="38" t="str">
        <f t="shared" si="51"/>
        <v/>
      </c>
    </row>
    <row r="323" spans="1:15" s="31" customFormat="1" x14ac:dyDescent="0.2">
      <c r="A323" s="30">
        <v>5059</v>
      </c>
      <c r="B323" s="31" t="s">
        <v>394</v>
      </c>
      <c r="C323" s="33"/>
      <c r="D323" s="34"/>
      <c r="E323" s="34" t="str">
        <f t="shared" si="42"/>
        <v/>
      </c>
      <c r="F323" s="35" t="str">
        <f t="shared" si="43"/>
        <v/>
      </c>
      <c r="G323" s="34" t="str">
        <f t="shared" si="44"/>
        <v/>
      </c>
      <c r="H323" s="34" t="str">
        <f t="shared" si="45"/>
        <v/>
      </c>
      <c r="I323" s="67" t="str">
        <f t="shared" si="46"/>
        <v/>
      </c>
      <c r="J323" s="34" t="str">
        <f t="shared" si="47"/>
        <v/>
      </c>
      <c r="K323" s="34" t="str">
        <f t="shared" si="48"/>
        <v/>
      </c>
      <c r="L323" s="34" t="str">
        <f t="shared" si="49"/>
        <v/>
      </c>
      <c r="M323" s="38" t="str">
        <f t="shared" si="50"/>
        <v/>
      </c>
      <c r="N323" s="38" t="str">
        <f>'jan-juli'!M323</f>
        <v/>
      </c>
      <c r="O323" s="38" t="str">
        <f t="shared" si="51"/>
        <v/>
      </c>
    </row>
    <row r="324" spans="1:15" s="31" customFormat="1" x14ac:dyDescent="0.2">
      <c r="A324" s="30">
        <v>5060</v>
      </c>
      <c r="B324" s="31" t="s">
        <v>395</v>
      </c>
      <c r="C324" s="33"/>
      <c r="D324" s="34"/>
      <c r="E324" s="34" t="str">
        <f t="shared" si="42"/>
        <v/>
      </c>
      <c r="F324" s="35" t="str">
        <f t="shared" si="43"/>
        <v/>
      </c>
      <c r="G324" s="34" t="str">
        <f t="shared" si="44"/>
        <v/>
      </c>
      <c r="H324" s="34" t="str">
        <f t="shared" si="45"/>
        <v/>
      </c>
      <c r="I324" s="67" t="str">
        <f t="shared" si="46"/>
        <v/>
      </c>
      <c r="J324" s="34" t="str">
        <f t="shared" si="47"/>
        <v/>
      </c>
      <c r="K324" s="34" t="str">
        <f t="shared" si="48"/>
        <v/>
      </c>
      <c r="L324" s="34" t="str">
        <f t="shared" si="49"/>
        <v/>
      </c>
      <c r="M324" s="38" t="str">
        <f t="shared" si="50"/>
        <v/>
      </c>
      <c r="N324" s="38" t="str">
        <f>'jan-juli'!M324</f>
        <v/>
      </c>
      <c r="O324" s="38" t="str">
        <f t="shared" si="51"/>
        <v/>
      </c>
    </row>
    <row r="325" spans="1:15" s="31" customFormat="1" x14ac:dyDescent="0.2">
      <c r="A325" s="30">
        <v>5061</v>
      </c>
      <c r="B325" s="31" t="s">
        <v>273</v>
      </c>
      <c r="C325" s="33"/>
      <c r="D325" s="34"/>
      <c r="E325" s="34" t="str">
        <f t="shared" si="42"/>
        <v/>
      </c>
      <c r="F325" s="35" t="str">
        <f t="shared" si="43"/>
        <v/>
      </c>
      <c r="G325" s="34" t="str">
        <f t="shared" si="44"/>
        <v/>
      </c>
      <c r="H325" s="34" t="str">
        <f t="shared" si="45"/>
        <v/>
      </c>
      <c r="I325" s="67" t="str">
        <f t="shared" si="46"/>
        <v/>
      </c>
      <c r="J325" s="34" t="str">
        <f t="shared" si="47"/>
        <v/>
      </c>
      <c r="K325" s="34" t="str">
        <f t="shared" si="48"/>
        <v/>
      </c>
      <c r="L325" s="34" t="str">
        <f t="shared" si="49"/>
        <v/>
      </c>
      <c r="M325" s="38" t="str">
        <f t="shared" si="50"/>
        <v/>
      </c>
      <c r="N325" s="38" t="str">
        <f>'jan-juli'!M325</f>
        <v/>
      </c>
      <c r="O325" s="38" t="str">
        <f t="shared" si="51"/>
        <v/>
      </c>
    </row>
    <row r="326" spans="1:15" s="31" customFormat="1" x14ac:dyDescent="0.2">
      <c r="A326" s="30">
        <v>5501</v>
      </c>
      <c r="B326" s="31" t="s">
        <v>311</v>
      </c>
      <c r="C326" s="33"/>
      <c r="D326" s="34"/>
      <c r="E326" s="34" t="str">
        <f t="shared" si="42"/>
        <v/>
      </c>
      <c r="F326" s="35" t="str">
        <f t="shared" si="43"/>
        <v/>
      </c>
      <c r="G326" s="34" t="str">
        <f t="shared" si="44"/>
        <v/>
      </c>
      <c r="H326" s="34" t="str">
        <f t="shared" si="45"/>
        <v/>
      </c>
      <c r="I326" s="67" t="str">
        <f t="shared" si="46"/>
        <v/>
      </c>
      <c r="J326" s="34" t="str">
        <f t="shared" si="47"/>
        <v/>
      </c>
      <c r="K326" s="34" t="str">
        <f t="shared" si="48"/>
        <v/>
      </c>
      <c r="L326" s="34" t="str">
        <f t="shared" si="49"/>
        <v/>
      </c>
      <c r="M326" s="38" t="str">
        <f t="shared" si="50"/>
        <v/>
      </c>
      <c r="N326" s="38" t="str">
        <f>'jan-juli'!M326</f>
        <v/>
      </c>
      <c r="O326" s="38" t="str">
        <f t="shared" si="51"/>
        <v/>
      </c>
    </row>
    <row r="327" spans="1:15" s="31" customFormat="1" x14ac:dyDescent="0.2">
      <c r="A327" s="30">
        <v>5503</v>
      </c>
      <c r="B327" s="31" t="s">
        <v>372</v>
      </c>
      <c r="C327" s="33"/>
      <c r="D327" s="34"/>
      <c r="E327" s="34" t="str">
        <f t="shared" si="42"/>
        <v/>
      </c>
      <c r="F327" s="35" t="str">
        <f t="shared" si="43"/>
        <v/>
      </c>
      <c r="G327" s="34" t="str">
        <f t="shared" si="44"/>
        <v/>
      </c>
      <c r="H327" s="34" t="str">
        <f t="shared" si="45"/>
        <v/>
      </c>
      <c r="I327" s="67" t="str">
        <f t="shared" si="46"/>
        <v/>
      </c>
      <c r="J327" s="34" t="str">
        <f t="shared" si="47"/>
        <v/>
      </c>
      <c r="K327" s="34" t="str">
        <f t="shared" si="48"/>
        <v/>
      </c>
      <c r="L327" s="34" t="str">
        <f t="shared" si="49"/>
        <v/>
      </c>
      <c r="M327" s="38" t="str">
        <f t="shared" si="50"/>
        <v/>
      </c>
      <c r="N327" s="38" t="str">
        <f>'jan-juli'!M327</f>
        <v/>
      </c>
      <c r="O327" s="38" t="str">
        <f t="shared" si="51"/>
        <v/>
      </c>
    </row>
    <row r="328" spans="1:15" s="31" customFormat="1" x14ac:dyDescent="0.2">
      <c r="A328" s="30">
        <v>5510</v>
      </c>
      <c r="B328" s="31" t="s">
        <v>312</v>
      </c>
      <c r="C328" s="33"/>
      <c r="D328" s="34"/>
      <c r="E328" s="34" t="str">
        <f t="shared" si="42"/>
        <v/>
      </c>
      <c r="F328" s="35" t="str">
        <f t="shared" si="43"/>
        <v/>
      </c>
      <c r="G328" s="34" t="str">
        <f t="shared" si="44"/>
        <v/>
      </c>
      <c r="H328" s="34" t="str">
        <f t="shared" si="45"/>
        <v/>
      </c>
      <c r="I328" s="67" t="str">
        <f t="shared" si="46"/>
        <v/>
      </c>
      <c r="J328" s="34" t="str">
        <f t="shared" si="47"/>
        <v/>
      </c>
      <c r="K328" s="34" t="str">
        <f t="shared" si="48"/>
        <v/>
      </c>
      <c r="L328" s="34" t="str">
        <f t="shared" si="49"/>
        <v/>
      </c>
      <c r="M328" s="38" t="str">
        <f t="shared" si="50"/>
        <v/>
      </c>
      <c r="N328" s="38" t="str">
        <f>'jan-juli'!M328</f>
        <v/>
      </c>
      <c r="O328" s="38" t="str">
        <f t="shared" si="51"/>
        <v/>
      </c>
    </row>
    <row r="329" spans="1:15" s="31" customFormat="1" x14ac:dyDescent="0.2">
      <c r="A329" s="30">
        <v>5512</v>
      </c>
      <c r="B329" s="31" t="s">
        <v>301</v>
      </c>
      <c r="C329" s="33"/>
      <c r="D329" s="34"/>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67" t="str">
        <f t="shared" ref="I329:I363" si="56">IF(ISNUMBER(C329),G329+H329,"")</f>
        <v/>
      </c>
      <c r="J329" s="34" t="str">
        <f t="shared" ref="J329:J363" si="57">IF(ISNUMBER(D329),I$368,"")</f>
        <v/>
      </c>
      <c r="K329" s="34" t="str">
        <f t="shared" ref="K329:K363" si="58">IF(ISNUMBER(I329),I329+J329,"")</f>
        <v/>
      </c>
      <c r="L329" s="34" t="str">
        <f t="shared" ref="L329:L363" si="59">IF(ISNUMBER(I329),(I329*D329),"")</f>
        <v/>
      </c>
      <c r="M329" s="38" t="str">
        <f t="shared" ref="M329:M363" si="60">IF(ISNUMBER(K329),(K329*D329),"")</f>
        <v/>
      </c>
      <c r="N329" s="38" t="str">
        <f>'jan-juli'!M329</f>
        <v/>
      </c>
      <c r="O329" s="38" t="str">
        <f t="shared" ref="O329:O364" si="61">IF(ISNUMBER(M329),(M329-N329),"")</f>
        <v/>
      </c>
    </row>
    <row r="330" spans="1:15" s="31" customFormat="1" x14ac:dyDescent="0.2">
      <c r="A330" s="30">
        <v>5514</v>
      </c>
      <c r="B330" s="31" t="s">
        <v>313</v>
      </c>
      <c r="C330" s="33"/>
      <c r="D330" s="34"/>
      <c r="E330" s="34" t="str">
        <f t="shared" si="52"/>
        <v/>
      </c>
      <c r="F330" s="35" t="str">
        <f t="shared" si="53"/>
        <v/>
      </c>
      <c r="G330" s="34" t="str">
        <f t="shared" si="54"/>
        <v/>
      </c>
      <c r="H330" s="34" t="str">
        <f t="shared" si="55"/>
        <v/>
      </c>
      <c r="I330" s="67" t="str">
        <f t="shared" si="56"/>
        <v/>
      </c>
      <c r="J330" s="34" t="str">
        <f t="shared" si="57"/>
        <v/>
      </c>
      <c r="K330" s="34" t="str">
        <f t="shared" si="58"/>
        <v/>
      </c>
      <c r="L330" s="34" t="str">
        <f t="shared" si="59"/>
        <v/>
      </c>
      <c r="M330" s="38" t="str">
        <f t="shared" si="60"/>
        <v/>
      </c>
      <c r="N330" s="38" t="str">
        <f>'jan-juli'!M330</f>
        <v/>
      </c>
      <c r="O330" s="38" t="str">
        <f t="shared" si="61"/>
        <v/>
      </c>
    </row>
    <row r="331" spans="1:15" s="31" customFormat="1" x14ac:dyDescent="0.2">
      <c r="A331" s="30">
        <v>5516</v>
      </c>
      <c r="B331" s="31" t="s">
        <v>314</v>
      </c>
      <c r="C331" s="33"/>
      <c r="D331" s="34"/>
      <c r="E331" s="34" t="str">
        <f t="shared" si="52"/>
        <v/>
      </c>
      <c r="F331" s="35" t="str">
        <f t="shared" si="53"/>
        <v/>
      </c>
      <c r="G331" s="34" t="str">
        <f t="shared" si="54"/>
        <v/>
      </c>
      <c r="H331" s="34" t="str">
        <f t="shared" si="55"/>
        <v/>
      </c>
      <c r="I331" s="67" t="str">
        <f t="shared" si="56"/>
        <v/>
      </c>
      <c r="J331" s="34" t="str">
        <f t="shared" si="57"/>
        <v/>
      </c>
      <c r="K331" s="34" t="str">
        <f t="shared" si="58"/>
        <v/>
      </c>
      <c r="L331" s="34" t="str">
        <f t="shared" si="59"/>
        <v/>
      </c>
      <c r="M331" s="38" t="str">
        <f t="shared" si="60"/>
        <v/>
      </c>
      <c r="N331" s="38" t="str">
        <f>'jan-juli'!M331</f>
        <v/>
      </c>
      <c r="O331" s="38" t="str">
        <f t="shared" si="61"/>
        <v/>
      </c>
    </row>
    <row r="332" spans="1:15" s="31" customFormat="1" x14ac:dyDescent="0.2">
      <c r="A332" s="30">
        <v>5518</v>
      </c>
      <c r="B332" s="31" t="s">
        <v>373</v>
      </c>
      <c r="C332" s="33"/>
      <c r="D332" s="34"/>
      <c r="E332" s="34" t="str">
        <f t="shared" si="52"/>
        <v/>
      </c>
      <c r="F332" s="35" t="str">
        <f t="shared" si="53"/>
        <v/>
      </c>
      <c r="G332" s="34" t="str">
        <f t="shared" si="54"/>
        <v/>
      </c>
      <c r="H332" s="34" t="str">
        <f t="shared" si="55"/>
        <v/>
      </c>
      <c r="I332" s="67" t="str">
        <f t="shared" si="56"/>
        <v/>
      </c>
      <c r="J332" s="34" t="str">
        <f t="shared" si="57"/>
        <v/>
      </c>
      <c r="K332" s="34" t="str">
        <f t="shared" si="58"/>
        <v/>
      </c>
      <c r="L332" s="34" t="str">
        <f t="shared" si="59"/>
        <v/>
      </c>
      <c r="M332" s="38" t="str">
        <f t="shared" si="60"/>
        <v/>
      </c>
      <c r="N332" s="38" t="str">
        <f>'jan-juli'!M332</f>
        <v/>
      </c>
      <c r="O332" s="38" t="str">
        <f t="shared" si="61"/>
        <v/>
      </c>
    </row>
    <row r="333" spans="1:15" s="31" customFormat="1" x14ac:dyDescent="0.2">
      <c r="A333" s="30">
        <v>5520</v>
      </c>
      <c r="B333" s="31" t="s">
        <v>315</v>
      </c>
      <c r="C333" s="33"/>
      <c r="D333" s="34"/>
      <c r="E333" s="34" t="str">
        <f t="shared" si="52"/>
        <v/>
      </c>
      <c r="F333" s="35" t="str">
        <f t="shared" si="53"/>
        <v/>
      </c>
      <c r="G333" s="34" t="str">
        <f t="shared" si="54"/>
        <v/>
      </c>
      <c r="H333" s="34" t="str">
        <f t="shared" si="55"/>
        <v/>
      </c>
      <c r="I333" s="67" t="str">
        <f t="shared" si="56"/>
        <v/>
      </c>
      <c r="J333" s="34" t="str">
        <f t="shared" si="57"/>
        <v/>
      </c>
      <c r="K333" s="34" t="str">
        <f t="shared" si="58"/>
        <v/>
      </c>
      <c r="L333" s="34" t="str">
        <f t="shared" si="59"/>
        <v/>
      </c>
      <c r="M333" s="38" t="str">
        <f t="shared" si="60"/>
        <v/>
      </c>
      <c r="N333" s="38" t="str">
        <f>'jan-juli'!M333</f>
        <v/>
      </c>
      <c r="O333" s="38" t="str">
        <f t="shared" si="61"/>
        <v/>
      </c>
    </row>
    <row r="334" spans="1:15" s="31" customFormat="1" x14ac:dyDescent="0.2">
      <c r="A334" s="30">
        <v>5522</v>
      </c>
      <c r="B334" s="31" t="s">
        <v>316</v>
      </c>
      <c r="C334" s="33"/>
      <c r="D334" s="34"/>
      <c r="E334" s="34" t="str">
        <f t="shared" si="52"/>
        <v/>
      </c>
      <c r="F334" s="35" t="str">
        <f t="shared" si="53"/>
        <v/>
      </c>
      <c r="G334" s="34" t="str">
        <f t="shared" si="54"/>
        <v/>
      </c>
      <c r="H334" s="34" t="str">
        <f t="shared" si="55"/>
        <v/>
      </c>
      <c r="I334" s="67" t="str">
        <f t="shared" si="56"/>
        <v/>
      </c>
      <c r="J334" s="34" t="str">
        <f t="shared" si="57"/>
        <v/>
      </c>
      <c r="K334" s="34" t="str">
        <f t="shared" si="58"/>
        <v/>
      </c>
      <c r="L334" s="34" t="str">
        <f t="shared" si="59"/>
        <v/>
      </c>
      <c r="M334" s="38" t="str">
        <f t="shared" si="60"/>
        <v/>
      </c>
      <c r="N334" s="38" t="str">
        <f>'jan-juli'!M334</f>
        <v/>
      </c>
      <c r="O334" s="38" t="str">
        <f t="shared" si="61"/>
        <v/>
      </c>
    </row>
    <row r="335" spans="1:15" s="31" customFormat="1" x14ac:dyDescent="0.2">
      <c r="A335" s="30">
        <v>5524</v>
      </c>
      <c r="B335" s="31" t="s">
        <v>317</v>
      </c>
      <c r="C335" s="33"/>
      <c r="D335" s="34"/>
      <c r="E335" s="34" t="str">
        <f t="shared" si="52"/>
        <v/>
      </c>
      <c r="F335" s="35" t="str">
        <f t="shared" si="53"/>
        <v/>
      </c>
      <c r="G335" s="34" t="str">
        <f t="shared" si="54"/>
        <v/>
      </c>
      <c r="H335" s="34" t="str">
        <f t="shared" si="55"/>
        <v/>
      </c>
      <c r="I335" s="67" t="str">
        <f t="shared" si="56"/>
        <v/>
      </c>
      <c r="J335" s="34" t="str">
        <f t="shared" si="57"/>
        <v/>
      </c>
      <c r="K335" s="34" t="str">
        <f t="shared" si="58"/>
        <v/>
      </c>
      <c r="L335" s="34" t="str">
        <f t="shared" si="59"/>
        <v/>
      </c>
      <c r="M335" s="38" t="str">
        <f t="shared" si="60"/>
        <v/>
      </c>
      <c r="N335" s="38" t="str">
        <f>'jan-juli'!M335</f>
        <v/>
      </c>
      <c r="O335" s="38" t="str">
        <f t="shared" si="61"/>
        <v/>
      </c>
    </row>
    <row r="336" spans="1:15" s="31" customFormat="1" x14ac:dyDescent="0.2">
      <c r="A336" s="30">
        <v>5526</v>
      </c>
      <c r="B336" s="31" t="s">
        <v>318</v>
      </c>
      <c r="C336" s="33"/>
      <c r="D336" s="34"/>
      <c r="E336" s="34" t="str">
        <f t="shared" si="52"/>
        <v/>
      </c>
      <c r="F336" s="35" t="str">
        <f t="shared" si="53"/>
        <v/>
      </c>
      <c r="G336" s="34" t="str">
        <f t="shared" si="54"/>
        <v/>
      </c>
      <c r="H336" s="34" t="str">
        <f t="shared" si="55"/>
        <v/>
      </c>
      <c r="I336" s="67" t="str">
        <f t="shared" si="56"/>
        <v/>
      </c>
      <c r="J336" s="34" t="str">
        <f t="shared" si="57"/>
        <v/>
      </c>
      <c r="K336" s="34" t="str">
        <f t="shared" si="58"/>
        <v/>
      </c>
      <c r="L336" s="34" t="str">
        <f t="shared" si="59"/>
        <v/>
      </c>
      <c r="M336" s="38" t="str">
        <f t="shared" si="60"/>
        <v/>
      </c>
      <c r="N336" s="38" t="str">
        <f>'jan-juli'!M336</f>
        <v/>
      </c>
      <c r="O336" s="38" t="str">
        <f t="shared" si="61"/>
        <v/>
      </c>
    </row>
    <row r="337" spans="1:15" s="31" customFormat="1" x14ac:dyDescent="0.2">
      <c r="A337" s="30">
        <v>5528</v>
      </c>
      <c r="B337" s="31" t="s">
        <v>319</v>
      </c>
      <c r="C337" s="33"/>
      <c r="D337" s="34"/>
      <c r="E337" s="34" t="str">
        <f t="shared" si="52"/>
        <v/>
      </c>
      <c r="F337" s="35" t="str">
        <f t="shared" si="53"/>
        <v/>
      </c>
      <c r="G337" s="34" t="str">
        <f t="shared" si="54"/>
        <v/>
      </c>
      <c r="H337" s="34" t="str">
        <f t="shared" si="55"/>
        <v/>
      </c>
      <c r="I337" s="67" t="str">
        <f t="shared" si="56"/>
        <v/>
      </c>
      <c r="J337" s="34" t="str">
        <f t="shared" si="57"/>
        <v/>
      </c>
      <c r="K337" s="34" t="str">
        <f t="shared" si="58"/>
        <v/>
      </c>
      <c r="L337" s="34" t="str">
        <f t="shared" si="59"/>
        <v/>
      </c>
      <c r="M337" s="38" t="str">
        <f t="shared" si="60"/>
        <v/>
      </c>
      <c r="N337" s="38" t="str">
        <f>'jan-juli'!M337</f>
        <v/>
      </c>
      <c r="O337" s="38" t="str">
        <f t="shared" si="61"/>
        <v/>
      </c>
    </row>
    <row r="338" spans="1:15" s="31" customFormat="1" x14ac:dyDescent="0.2">
      <c r="A338" s="30">
        <v>5530</v>
      </c>
      <c r="B338" s="31" t="s">
        <v>396</v>
      </c>
      <c r="C338" s="33"/>
      <c r="D338" s="34"/>
      <c r="E338" s="34" t="str">
        <f t="shared" si="52"/>
        <v/>
      </c>
      <c r="F338" s="35" t="str">
        <f t="shared" si="53"/>
        <v/>
      </c>
      <c r="G338" s="34" t="str">
        <f t="shared" si="54"/>
        <v/>
      </c>
      <c r="H338" s="34" t="str">
        <f t="shared" si="55"/>
        <v/>
      </c>
      <c r="I338" s="67" t="str">
        <f t="shared" si="56"/>
        <v/>
      </c>
      <c r="J338" s="34" t="str">
        <f t="shared" si="57"/>
        <v/>
      </c>
      <c r="K338" s="34" t="str">
        <f t="shared" si="58"/>
        <v/>
      </c>
      <c r="L338" s="34" t="str">
        <f t="shared" si="59"/>
        <v/>
      </c>
      <c r="M338" s="38" t="str">
        <f t="shared" si="60"/>
        <v/>
      </c>
      <c r="N338" s="38" t="str">
        <f>'jan-juli'!M338</f>
        <v/>
      </c>
      <c r="O338" s="38" t="str">
        <f t="shared" si="61"/>
        <v/>
      </c>
    </row>
    <row r="339" spans="1:15" s="31" customFormat="1" x14ac:dyDescent="0.2">
      <c r="A339" s="30">
        <v>5532</v>
      </c>
      <c r="B339" s="31" t="s">
        <v>320</v>
      </c>
      <c r="C339" s="33"/>
      <c r="D339" s="34"/>
      <c r="E339" s="34" t="str">
        <f t="shared" si="52"/>
        <v/>
      </c>
      <c r="F339" s="35" t="str">
        <f t="shared" si="53"/>
        <v/>
      </c>
      <c r="G339" s="34" t="str">
        <f t="shared" si="54"/>
        <v/>
      </c>
      <c r="H339" s="34" t="str">
        <f t="shared" si="55"/>
        <v/>
      </c>
      <c r="I339" s="67" t="str">
        <f t="shared" si="56"/>
        <v/>
      </c>
      <c r="J339" s="34" t="str">
        <f t="shared" si="57"/>
        <v/>
      </c>
      <c r="K339" s="34" t="str">
        <f t="shared" si="58"/>
        <v/>
      </c>
      <c r="L339" s="34" t="str">
        <f t="shared" si="59"/>
        <v/>
      </c>
      <c r="M339" s="38" t="str">
        <f t="shared" si="60"/>
        <v/>
      </c>
      <c r="N339" s="38" t="str">
        <f>'jan-juli'!M339</f>
        <v/>
      </c>
      <c r="O339" s="38" t="str">
        <f t="shared" si="61"/>
        <v/>
      </c>
    </row>
    <row r="340" spans="1:15" s="31" customFormat="1" x14ac:dyDescent="0.2">
      <c r="A340" s="30">
        <v>5534</v>
      </c>
      <c r="B340" s="31" t="s">
        <v>321</v>
      </c>
      <c r="C340" s="33"/>
      <c r="D340" s="34"/>
      <c r="E340" s="34" t="str">
        <f t="shared" si="52"/>
        <v/>
      </c>
      <c r="F340" s="35" t="str">
        <f t="shared" si="53"/>
        <v/>
      </c>
      <c r="G340" s="34" t="str">
        <f t="shared" si="54"/>
        <v/>
      </c>
      <c r="H340" s="34" t="str">
        <f t="shared" si="55"/>
        <v/>
      </c>
      <c r="I340" s="67" t="str">
        <f t="shared" si="56"/>
        <v/>
      </c>
      <c r="J340" s="34" t="str">
        <f t="shared" si="57"/>
        <v/>
      </c>
      <c r="K340" s="34" t="str">
        <f t="shared" si="58"/>
        <v/>
      </c>
      <c r="L340" s="34" t="str">
        <f t="shared" si="59"/>
        <v/>
      </c>
      <c r="M340" s="38" t="str">
        <f t="shared" si="60"/>
        <v/>
      </c>
      <c r="N340" s="38" t="str">
        <f>'jan-juli'!M340</f>
        <v/>
      </c>
      <c r="O340" s="38" t="str">
        <f t="shared" si="61"/>
        <v/>
      </c>
    </row>
    <row r="341" spans="1:15" s="31" customFormat="1" x14ac:dyDescent="0.2">
      <c r="A341" s="30">
        <v>5536</v>
      </c>
      <c r="B341" s="31" t="s">
        <v>322</v>
      </c>
      <c r="C341" s="33"/>
      <c r="D341" s="34"/>
      <c r="E341" s="34" t="str">
        <f t="shared" si="52"/>
        <v/>
      </c>
      <c r="F341" s="35" t="str">
        <f t="shared" si="53"/>
        <v/>
      </c>
      <c r="G341" s="34" t="str">
        <f t="shared" si="54"/>
        <v/>
      </c>
      <c r="H341" s="34" t="str">
        <f t="shared" si="55"/>
        <v/>
      </c>
      <c r="I341" s="67" t="str">
        <f t="shared" si="56"/>
        <v/>
      </c>
      <c r="J341" s="34" t="str">
        <f t="shared" si="57"/>
        <v/>
      </c>
      <c r="K341" s="34" t="str">
        <f t="shared" si="58"/>
        <v/>
      </c>
      <c r="L341" s="34" t="str">
        <f t="shared" si="59"/>
        <v/>
      </c>
      <c r="M341" s="38" t="str">
        <f t="shared" si="60"/>
        <v/>
      </c>
      <c r="N341" s="38" t="str">
        <f>'jan-juli'!M341</f>
        <v/>
      </c>
      <c r="O341" s="38" t="str">
        <f t="shared" si="61"/>
        <v/>
      </c>
    </row>
    <row r="342" spans="1:15" s="31" customFormat="1" x14ac:dyDescent="0.2">
      <c r="A342" s="30">
        <v>5538</v>
      </c>
      <c r="B342" s="31" t="s">
        <v>397</v>
      </c>
      <c r="C342" s="33"/>
      <c r="D342" s="34"/>
      <c r="E342" s="34" t="str">
        <f t="shared" si="52"/>
        <v/>
      </c>
      <c r="F342" s="35" t="str">
        <f t="shared" si="53"/>
        <v/>
      </c>
      <c r="G342" s="34" t="str">
        <f t="shared" si="54"/>
        <v/>
      </c>
      <c r="H342" s="34" t="str">
        <f t="shared" si="55"/>
        <v/>
      </c>
      <c r="I342" s="67" t="str">
        <f t="shared" si="56"/>
        <v/>
      </c>
      <c r="J342" s="34" t="str">
        <f t="shared" si="57"/>
        <v/>
      </c>
      <c r="K342" s="34" t="str">
        <f t="shared" si="58"/>
        <v/>
      </c>
      <c r="L342" s="34" t="str">
        <f t="shared" si="59"/>
        <v/>
      </c>
      <c r="M342" s="38" t="str">
        <f t="shared" si="60"/>
        <v/>
      </c>
      <c r="N342" s="38" t="str">
        <f>'jan-juli'!M342</f>
        <v/>
      </c>
      <c r="O342" s="38" t="str">
        <f t="shared" si="61"/>
        <v/>
      </c>
    </row>
    <row r="343" spans="1:15" s="31" customFormat="1" x14ac:dyDescent="0.2">
      <c r="A343" s="30">
        <v>5540</v>
      </c>
      <c r="B343" s="31" t="s">
        <v>398</v>
      </c>
      <c r="C343" s="33"/>
      <c r="D343" s="34"/>
      <c r="E343" s="34" t="str">
        <f t="shared" si="52"/>
        <v/>
      </c>
      <c r="F343" s="35" t="str">
        <f t="shared" si="53"/>
        <v/>
      </c>
      <c r="G343" s="34" t="str">
        <f t="shared" si="54"/>
        <v/>
      </c>
      <c r="H343" s="34" t="str">
        <f t="shared" si="55"/>
        <v/>
      </c>
      <c r="I343" s="67" t="str">
        <f t="shared" si="56"/>
        <v/>
      </c>
      <c r="J343" s="34" t="str">
        <f t="shared" si="57"/>
        <v/>
      </c>
      <c r="K343" s="34" t="str">
        <f t="shared" si="58"/>
        <v/>
      </c>
      <c r="L343" s="34" t="str">
        <f t="shared" si="59"/>
        <v/>
      </c>
      <c r="M343" s="38" t="str">
        <f t="shared" si="60"/>
        <v/>
      </c>
      <c r="N343" s="38" t="str">
        <f>'jan-juli'!M343</f>
        <v/>
      </c>
      <c r="O343" s="38" t="str">
        <f t="shared" si="61"/>
        <v/>
      </c>
    </row>
    <row r="344" spans="1:15" s="31" customFormat="1" x14ac:dyDescent="0.2">
      <c r="A344" s="30">
        <v>5542</v>
      </c>
      <c r="B344" s="31" t="s">
        <v>323</v>
      </c>
      <c r="C344" s="33"/>
      <c r="D344" s="34"/>
      <c r="E344" s="34" t="str">
        <f t="shared" si="52"/>
        <v/>
      </c>
      <c r="F344" s="35" t="str">
        <f t="shared" si="53"/>
        <v/>
      </c>
      <c r="G344" s="34" t="str">
        <f t="shared" si="54"/>
        <v/>
      </c>
      <c r="H344" s="34" t="str">
        <f t="shared" si="55"/>
        <v/>
      </c>
      <c r="I344" s="67" t="str">
        <f t="shared" si="56"/>
        <v/>
      </c>
      <c r="J344" s="34" t="str">
        <f t="shared" si="57"/>
        <v/>
      </c>
      <c r="K344" s="34" t="str">
        <f t="shared" si="58"/>
        <v/>
      </c>
      <c r="L344" s="34" t="str">
        <f t="shared" si="59"/>
        <v/>
      </c>
      <c r="M344" s="38" t="str">
        <f t="shared" si="60"/>
        <v/>
      </c>
      <c r="N344" s="38" t="str">
        <f>'jan-juli'!M344</f>
        <v/>
      </c>
      <c r="O344" s="38" t="str">
        <f t="shared" si="61"/>
        <v/>
      </c>
    </row>
    <row r="345" spans="1:15" s="31" customFormat="1" x14ac:dyDescent="0.2">
      <c r="A345" s="30">
        <v>5544</v>
      </c>
      <c r="B345" s="31" t="s">
        <v>324</v>
      </c>
      <c r="C345" s="33"/>
      <c r="D345" s="34"/>
      <c r="E345" s="34" t="str">
        <f t="shared" si="52"/>
        <v/>
      </c>
      <c r="F345" s="35" t="str">
        <f t="shared" si="53"/>
        <v/>
      </c>
      <c r="G345" s="34" t="str">
        <f t="shared" si="54"/>
        <v/>
      </c>
      <c r="H345" s="34" t="str">
        <f t="shared" si="55"/>
        <v/>
      </c>
      <c r="I345" s="67" t="str">
        <f t="shared" si="56"/>
        <v/>
      </c>
      <c r="J345" s="34" t="str">
        <f t="shared" si="57"/>
        <v/>
      </c>
      <c r="K345" s="34" t="str">
        <f t="shared" si="58"/>
        <v/>
      </c>
      <c r="L345" s="34" t="str">
        <f t="shared" si="59"/>
        <v/>
      </c>
      <c r="M345" s="38" t="str">
        <f t="shared" si="60"/>
        <v/>
      </c>
      <c r="N345" s="38" t="str">
        <f>'jan-juli'!M345</f>
        <v/>
      </c>
      <c r="O345" s="38" t="str">
        <f t="shared" si="61"/>
        <v/>
      </c>
    </row>
    <row r="346" spans="1:15" s="31" customFormat="1" x14ac:dyDescent="0.2">
      <c r="A346" s="30">
        <v>5546</v>
      </c>
      <c r="B346" s="31" t="s">
        <v>325</v>
      </c>
      <c r="C346" s="33"/>
      <c r="D346" s="34"/>
      <c r="E346" s="34" t="str">
        <f t="shared" si="52"/>
        <v/>
      </c>
      <c r="F346" s="35" t="str">
        <f t="shared" si="53"/>
        <v/>
      </c>
      <c r="G346" s="34" t="str">
        <f t="shared" si="54"/>
        <v/>
      </c>
      <c r="H346" s="34" t="str">
        <f t="shared" si="55"/>
        <v/>
      </c>
      <c r="I346" s="67" t="str">
        <f t="shared" si="56"/>
        <v/>
      </c>
      <c r="J346" s="34" t="str">
        <f t="shared" si="57"/>
        <v/>
      </c>
      <c r="K346" s="34" t="str">
        <f t="shared" si="58"/>
        <v/>
      </c>
      <c r="L346" s="34" t="str">
        <f t="shared" si="59"/>
        <v/>
      </c>
      <c r="M346" s="38" t="str">
        <f t="shared" si="60"/>
        <v/>
      </c>
      <c r="N346" s="38" t="str">
        <f>'jan-juli'!M346</f>
        <v/>
      </c>
      <c r="O346" s="38" t="str">
        <f t="shared" si="61"/>
        <v/>
      </c>
    </row>
    <row r="347" spans="1:15" s="31" customFormat="1" x14ac:dyDescent="0.2">
      <c r="A347" s="30">
        <v>5601</v>
      </c>
      <c r="B347" s="31" t="s">
        <v>329</v>
      </c>
      <c r="C347" s="33"/>
      <c r="D347" s="34"/>
      <c r="E347" s="34" t="str">
        <f t="shared" si="52"/>
        <v/>
      </c>
      <c r="F347" s="35" t="str">
        <f t="shared" si="53"/>
        <v/>
      </c>
      <c r="G347" s="34" t="str">
        <f t="shared" si="54"/>
        <v/>
      </c>
      <c r="H347" s="34" t="str">
        <f t="shared" si="55"/>
        <v/>
      </c>
      <c r="I347" s="67" t="str">
        <f t="shared" si="56"/>
        <v/>
      </c>
      <c r="J347" s="34" t="str">
        <f t="shared" si="57"/>
        <v/>
      </c>
      <c r="K347" s="34" t="str">
        <f t="shared" si="58"/>
        <v/>
      </c>
      <c r="L347" s="34" t="str">
        <f t="shared" si="59"/>
        <v/>
      </c>
      <c r="M347" s="38" t="str">
        <f t="shared" si="60"/>
        <v/>
      </c>
      <c r="N347" s="38" t="str">
        <f>'jan-juli'!M347</f>
        <v/>
      </c>
      <c r="O347" s="38" t="str">
        <f t="shared" si="61"/>
        <v/>
      </c>
    </row>
    <row r="348" spans="1:15" s="31" customFormat="1" x14ac:dyDescent="0.2">
      <c r="A348" s="30">
        <v>5603</v>
      </c>
      <c r="B348" s="31" t="s">
        <v>328</v>
      </c>
      <c r="C348" s="33"/>
      <c r="D348" s="34"/>
      <c r="E348" s="34" t="str">
        <f t="shared" si="52"/>
        <v/>
      </c>
      <c r="F348" s="35" t="str">
        <f t="shared" si="53"/>
        <v/>
      </c>
      <c r="G348" s="34" t="str">
        <f t="shared" si="54"/>
        <v/>
      </c>
      <c r="H348" s="34" t="str">
        <f t="shared" si="55"/>
        <v/>
      </c>
      <c r="I348" s="67" t="str">
        <f t="shared" si="56"/>
        <v/>
      </c>
      <c r="J348" s="34" t="str">
        <f t="shared" si="57"/>
        <v/>
      </c>
      <c r="K348" s="34" t="str">
        <f t="shared" si="58"/>
        <v/>
      </c>
      <c r="L348" s="34" t="str">
        <f t="shared" si="59"/>
        <v/>
      </c>
      <c r="M348" s="38" t="str">
        <f t="shared" si="60"/>
        <v/>
      </c>
      <c r="N348" s="38" t="str">
        <f>'jan-juli'!M348</f>
        <v/>
      </c>
      <c r="O348" s="38" t="str">
        <f t="shared" si="61"/>
        <v/>
      </c>
    </row>
    <row r="349" spans="1:15" s="31" customFormat="1" x14ac:dyDescent="0.2">
      <c r="A349" s="30">
        <v>5605</v>
      </c>
      <c r="B349" s="31" t="s">
        <v>338</v>
      </c>
      <c r="C349" s="33"/>
      <c r="D349" s="34"/>
      <c r="E349" s="34" t="str">
        <f t="shared" si="52"/>
        <v/>
      </c>
      <c r="F349" s="35" t="str">
        <f t="shared" si="53"/>
        <v/>
      </c>
      <c r="G349" s="34" t="str">
        <f t="shared" si="54"/>
        <v/>
      </c>
      <c r="H349" s="34" t="str">
        <f t="shared" si="55"/>
        <v/>
      </c>
      <c r="I349" s="67" t="str">
        <f t="shared" si="56"/>
        <v/>
      </c>
      <c r="J349" s="34" t="str">
        <f t="shared" si="57"/>
        <v/>
      </c>
      <c r="K349" s="34" t="str">
        <f t="shared" si="58"/>
        <v/>
      </c>
      <c r="L349" s="34" t="str">
        <f t="shared" si="59"/>
        <v/>
      </c>
      <c r="M349" s="38" t="str">
        <f t="shared" si="60"/>
        <v/>
      </c>
      <c r="N349" s="38" t="str">
        <f>'jan-juli'!M349</f>
        <v/>
      </c>
      <c r="O349" s="38" t="str">
        <f t="shared" si="61"/>
        <v/>
      </c>
    </row>
    <row r="350" spans="1:15" s="31" customFormat="1" x14ac:dyDescent="0.2">
      <c r="A350" s="30">
        <v>5607</v>
      </c>
      <c r="B350" s="31" t="s">
        <v>327</v>
      </c>
      <c r="C350" s="33"/>
      <c r="D350" s="34"/>
      <c r="E350" s="34" t="str">
        <f t="shared" si="52"/>
        <v/>
      </c>
      <c r="F350" s="35" t="str">
        <f t="shared" si="53"/>
        <v/>
      </c>
      <c r="G350" s="34" t="str">
        <f t="shared" si="54"/>
        <v/>
      </c>
      <c r="H350" s="34" t="str">
        <f t="shared" si="55"/>
        <v/>
      </c>
      <c r="I350" s="67" t="str">
        <f t="shared" si="56"/>
        <v/>
      </c>
      <c r="J350" s="34" t="str">
        <f t="shared" si="57"/>
        <v/>
      </c>
      <c r="K350" s="34" t="str">
        <f t="shared" si="58"/>
        <v/>
      </c>
      <c r="L350" s="34" t="str">
        <f t="shared" si="59"/>
        <v/>
      </c>
      <c r="M350" s="38" t="str">
        <f t="shared" si="60"/>
        <v/>
      </c>
      <c r="N350" s="38" t="str">
        <f>'jan-juli'!M350</f>
        <v/>
      </c>
      <c r="O350" s="38" t="str">
        <f t="shared" si="61"/>
        <v/>
      </c>
    </row>
    <row r="351" spans="1:15" s="31" customFormat="1" x14ac:dyDescent="0.2">
      <c r="A351" s="30">
        <v>5610</v>
      </c>
      <c r="B351" s="31" t="s">
        <v>426</v>
      </c>
      <c r="C351" s="33"/>
      <c r="D351" s="34"/>
      <c r="E351" s="34" t="str">
        <f t="shared" si="52"/>
        <v/>
      </c>
      <c r="F351" s="35" t="str">
        <f t="shared" si="53"/>
        <v/>
      </c>
      <c r="G351" s="34" t="str">
        <f t="shared" si="54"/>
        <v/>
      </c>
      <c r="H351" s="34" t="str">
        <f t="shared" si="55"/>
        <v/>
      </c>
      <c r="I351" s="67" t="str">
        <f t="shared" si="56"/>
        <v/>
      </c>
      <c r="J351" s="34" t="str">
        <f t="shared" si="57"/>
        <v/>
      </c>
      <c r="K351" s="34" t="str">
        <f t="shared" si="58"/>
        <v/>
      </c>
      <c r="L351" s="34" t="str">
        <f t="shared" si="59"/>
        <v/>
      </c>
      <c r="M351" s="38" t="str">
        <f t="shared" si="60"/>
        <v/>
      </c>
      <c r="N351" s="38" t="str">
        <f>'jan-juli'!M351</f>
        <v/>
      </c>
      <c r="O351" s="38" t="str">
        <f t="shared" si="61"/>
        <v/>
      </c>
    </row>
    <row r="352" spans="1:15" s="31" customFormat="1" x14ac:dyDescent="0.2">
      <c r="A352" s="30">
        <v>5612</v>
      </c>
      <c r="B352" s="31" t="s">
        <v>399</v>
      </c>
      <c r="C352" s="33"/>
      <c r="D352" s="34"/>
      <c r="E352" s="34" t="str">
        <f t="shared" si="52"/>
        <v/>
      </c>
      <c r="F352" s="35" t="str">
        <f t="shared" si="53"/>
        <v/>
      </c>
      <c r="G352" s="34" t="str">
        <f t="shared" si="54"/>
        <v/>
      </c>
      <c r="H352" s="34" t="str">
        <f t="shared" si="55"/>
        <v/>
      </c>
      <c r="I352" s="67" t="str">
        <f t="shared" si="56"/>
        <v/>
      </c>
      <c r="J352" s="34" t="str">
        <f t="shared" si="57"/>
        <v/>
      </c>
      <c r="K352" s="34" t="str">
        <f t="shared" si="58"/>
        <v/>
      </c>
      <c r="L352" s="34" t="str">
        <f t="shared" si="59"/>
        <v/>
      </c>
      <c r="M352" s="38" t="str">
        <f t="shared" si="60"/>
        <v/>
      </c>
      <c r="N352" s="38" t="str">
        <f>'jan-juli'!M352</f>
        <v/>
      </c>
      <c r="O352" s="38" t="str">
        <f t="shared" si="61"/>
        <v/>
      </c>
    </row>
    <row r="353" spans="1:15" s="31" customFormat="1" x14ac:dyDescent="0.2">
      <c r="A353" s="30">
        <v>5614</v>
      </c>
      <c r="B353" s="31" t="s">
        <v>330</v>
      </c>
      <c r="C353" s="33"/>
      <c r="D353" s="34"/>
      <c r="E353" s="34" t="str">
        <f t="shared" si="52"/>
        <v/>
      </c>
      <c r="F353" s="35" t="str">
        <f t="shared" si="53"/>
        <v/>
      </c>
      <c r="G353" s="34" t="str">
        <f t="shared" si="54"/>
        <v/>
      </c>
      <c r="H353" s="34" t="str">
        <f t="shared" si="55"/>
        <v/>
      </c>
      <c r="I353" s="67" t="str">
        <f t="shared" si="56"/>
        <v/>
      </c>
      <c r="J353" s="34" t="str">
        <f t="shared" si="57"/>
        <v/>
      </c>
      <c r="K353" s="34" t="str">
        <f t="shared" si="58"/>
        <v/>
      </c>
      <c r="L353" s="34" t="str">
        <f t="shared" si="59"/>
        <v/>
      </c>
      <c r="M353" s="38" t="str">
        <f t="shared" si="60"/>
        <v/>
      </c>
      <c r="N353" s="38" t="str">
        <f>'jan-juli'!M353</f>
        <v/>
      </c>
      <c r="O353" s="38" t="str">
        <f t="shared" si="61"/>
        <v/>
      </c>
    </row>
    <row r="354" spans="1:15" s="31" customFormat="1" x14ac:dyDescent="0.2">
      <c r="A354" s="30">
        <v>5616</v>
      </c>
      <c r="B354" s="31" t="s">
        <v>331</v>
      </c>
      <c r="C354" s="33"/>
      <c r="D354" s="34"/>
      <c r="E354" s="34" t="str">
        <f t="shared" si="52"/>
        <v/>
      </c>
      <c r="F354" s="35" t="str">
        <f t="shared" si="53"/>
        <v/>
      </c>
      <c r="G354" s="34" t="str">
        <f t="shared" si="54"/>
        <v/>
      </c>
      <c r="H354" s="34" t="str">
        <f t="shared" si="55"/>
        <v/>
      </c>
      <c r="I354" s="67" t="str">
        <f t="shared" si="56"/>
        <v/>
      </c>
      <c r="J354" s="34" t="str">
        <f t="shared" si="57"/>
        <v/>
      </c>
      <c r="K354" s="34" t="str">
        <f t="shared" si="58"/>
        <v/>
      </c>
      <c r="L354" s="34" t="str">
        <f t="shared" si="59"/>
        <v/>
      </c>
      <c r="M354" s="38" t="str">
        <f t="shared" si="60"/>
        <v/>
      </c>
      <c r="N354" s="38" t="str">
        <f>'jan-juli'!M354</f>
        <v/>
      </c>
      <c r="O354" s="38" t="str">
        <f t="shared" si="61"/>
        <v/>
      </c>
    </row>
    <row r="355" spans="1:15" s="31" customFormat="1" x14ac:dyDescent="0.2">
      <c r="A355" s="30">
        <v>5618</v>
      </c>
      <c r="B355" s="31" t="s">
        <v>332</v>
      </c>
      <c r="C355" s="33"/>
      <c r="D355" s="34"/>
      <c r="E355" s="34" t="str">
        <f t="shared" si="52"/>
        <v/>
      </c>
      <c r="F355" s="35" t="str">
        <f t="shared" si="53"/>
        <v/>
      </c>
      <c r="G355" s="34" t="str">
        <f t="shared" si="54"/>
        <v/>
      </c>
      <c r="H355" s="34" t="str">
        <f t="shared" si="55"/>
        <v/>
      </c>
      <c r="I355" s="67" t="str">
        <f t="shared" si="56"/>
        <v/>
      </c>
      <c r="J355" s="34" t="str">
        <f t="shared" si="57"/>
        <v/>
      </c>
      <c r="K355" s="34" t="str">
        <f t="shared" si="58"/>
        <v/>
      </c>
      <c r="L355" s="34" t="str">
        <f t="shared" si="59"/>
        <v/>
      </c>
      <c r="M355" s="38" t="str">
        <f t="shared" si="60"/>
        <v/>
      </c>
      <c r="N355" s="38" t="str">
        <f>'jan-juli'!M355</f>
        <v/>
      </c>
      <c r="O355" s="38" t="str">
        <f t="shared" si="61"/>
        <v/>
      </c>
    </row>
    <row r="356" spans="1:15" s="31" customFormat="1" x14ac:dyDescent="0.2">
      <c r="A356" s="30">
        <v>5620</v>
      </c>
      <c r="B356" s="31" t="s">
        <v>333</v>
      </c>
      <c r="C356" s="33"/>
      <c r="D356" s="34"/>
      <c r="E356" s="34" t="str">
        <f t="shared" si="52"/>
        <v/>
      </c>
      <c r="F356" s="35" t="str">
        <f t="shared" si="53"/>
        <v/>
      </c>
      <c r="G356" s="34" t="str">
        <f t="shared" si="54"/>
        <v/>
      </c>
      <c r="H356" s="34" t="str">
        <f t="shared" si="55"/>
        <v/>
      </c>
      <c r="I356" s="67" t="str">
        <f t="shared" si="56"/>
        <v/>
      </c>
      <c r="J356" s="34" t="str">
        <f t="shared" si="57"/>
        <v/>
      </c>
      <c r="K356" s="34" t="str">
        <f t="shared" si="58"/>
        <v/>
      </c>
      <c r="L356" s="34" t="str">
        <f t="shared" si="59"/>
        <v/>
      </c>
      <c r="M356" s="38" t="str">
        <f t="shared" si="60"/>
        <v/>
      </c>
      <c r="N356" s="38" t="str">
        <f>'jan-juli'!M356</f>
        <v/>
      </c>
      <c r="O356" s="38" t="str">
        <f t="shared" si="61"/>
        <v/>
      </c>
    </row>
    <row r="357" spans="1:15" s="31" customFormat="1" x14ac:dyDescent="0.2">
      <c r="A357" s="30">
        <v>5622</v>
      </c>
      <c r="B357" s="31" t="s">
        <v>425</v>
      </c>
      <c r="C357" s="33"/>
      <c r="D357" s="34"/>
      <c r="E357" s="34" t="str">
        <f t="shared" si="52"/>
        <v/>
      </c>
      <c r="F357" s="35" t="str">
        <f t="shared" si="53"/>
        <v/>
      </c>
      <c r="G357" s="34" t="str">
        <f t="shared" si="54"/>
        <v/>
      </c>
      <c r="H357" s="34" t="str">
        <f t="shared" si="55"/>
        <v/>
      </c>
      <c r="I357" s="67" t="str">
        <f t="shared" si="56"/>
        <v/>
      </c>
      <c r="J357" s="34" t="str">
        <f t="shared" si="57"/>
        <v/>
      </c>
      <c r="K357" s="34" t="str">
        <f t="shared" si="58"/>
        <v/>
      </c>
      <c r="L357" s="34" t="str">
        <f t="shared" si="59"/>
        <v/>
      </c>
      <c r="M357" s="38" t="str">
        <f t="shared" si="60"/>
        <v/>
      </c>
      <c r="N357" s="38" t="str">
        <f>'jan-juli'!M357</f>
        <v/>
      </c>
      <c r="O357" s="38" t="str">
        <f t="shared" si="61"/>
        <v/>
      </c>
    </row>
    <row r="358" spans="1:15" s="31" customFormat="1" x14ac:dyDescent="0.2">
      <c r="A358" s="30">
        <v>5624</v>
      </c>
      <c r="B358" s="31" t="s">
        <v>334</v>
      </c>
      <c r="C358" s="33"/>
      <c r="D358" s="34"/>
      <c r="E358" s="34" t="str">
        <f t="shared" si="52"/>
        <v/>
      </c>
      <c r="F358" s="35" t="str">
        <f t="shared" si="53"/>
        <v/>
      </c>
      <c r="G358" s="34" t="str">
        <f t="shared" si="54"/>
        <v/>
      </c>
      <c r="H358" s="34" t="str">
        <f t="shared" si="55"/>
        <v/>
      </c>
      <c r="I358" s="67" t="str">
        <f t="shared" si="56"/>
        <v/>
      </c>
      <c r="J358" s="34" t="str">
        <f t="shared" si="57"/>
        <v/>
      </c>
      <c r="K358" s="34" t="str">
        <f t="shared" si="58"/>
        <v/>
      </c>
      <c r="L358" s="34" t="str">
        <f t="shared" si="59"/>
        <v/>
      </c>
      <c r="M358" s="38" t="str">
        <f t="shared" si="60"/>
        <v/>
      </c>
      <c r="N358" s="38" t="str">
        <f>'jan-juli'!M358</f>
        <v/>
      </c>
      <c r="O358" s="38" t="str">
        <f t="shared" si="61"/>
        <v/>
      </c>
    </row>
    <row r="359" spans="1:15" s="31" customFormat="1" x14ac:dyDescent="0.2">
      <c r="A359" s="30">
        <v>5626</v>
      </c>
      <c r="B359" s="31" t="s">
        <v>335</v>
      </c>
      <c r="C359" s="33"/>
      <c r="D359" s="34"/>
      <c r="E359" s="34" t="str">
        <f t="shared" si="52"/>
        <v/>
      </c>
      <c r="F359" s="35" t="str">
        <f t="shared" si="53"/>
        <v/>
      </c>
      <c r="G359" s="34" t="str">
        <f t="shared" si="54"/>
        <v/>
      </c>
      <c r="H359" s="34" t="str">
        <f t="shared" si="55"/>
        <v/>
      </c>
      <c r="I359" s="67" t="str">
        <f t="shared" si="56"/>
        <v/>
      </c>
      <c r="J359" s="34" t="str">
        <f t="shared" si="57"/>
        <v/>
      </c>
      <c r="K359" s="34" t="str">
        <f t="shared" si="58"/>
        <v/>
      </c>
      <c r="L359" s="34" t="str">
        <f t="shared" si="59"/>
        <v/>
      </c>
      <c r="M359" s="38" t="str">
        <f t="shared" si="60"/>
        <v/>
      </c>
      <c r="N359" s="38" t="str">
        <f>'jan-juli'!M359</f>
        <v/>
      </c>
      <c r="O359" s="38" t="str">
        <f t="shared" si="61"/>
        <v/>
      </c>
    </row>
    <row r="360" spans="1:15" s="31" customFormat="1" x14ac:dyDescent="0.2">
      <c r="A360" s="30">
        <v>5628</v>
      </c>
      <c r="B360" s="31" t="s">
        <v>374</v>
      </c>
      <c r="C360" s="33"/>
      <c r="D360" s="34"/>
      <c r="E360" s="34" t="str">
        <f t="shared" si="52"/>
        <v/>
      </c>
      <c r="F360" s="35" t="str">
        <f t="shared" si="53"/>
        <v/>
      </c>
      <c r="G360" s="34" t="str">
        <f t="shared" si="54"/>
        <v/>
      </c>
      <c r="H360" s="34" t="str">
        <f t="shared" si="55"/>
        <v/>
      </c>
      <c r="I360" s="67" t="str">
        <f t="shared" si="56"/>
        <v/>
      </c>
      <c r="J360" s="34" t="str">
        <f t="shared" si="57"/>
        <v/>
      </c>
      <c r="K360" s="34" t="str">
        <f t="shared" si="58"/>
        <v/>
      </c>
      <c r="L360" s="34" t="str">
        <f t="shared" si="59"/>
        <v/>
      </c>
      <c r="M360" s="38" t="str">
        <f t="shared" si="60"/>
        <v/>
      </c>
      <c r="N360" s="38" t="str">
        <f>'jan-juli'!M360</f>
        <v/>
      </c>
      <c r="O360" s="38" t="str">
        <f t="shared" si="61"/>
        <v/>
      </c>
    </row>
    <row r="361" spans="1:15" s="31" customFormat="1" x14ac:dyDescent="0.2">
      <c r="A361" s="30">
        <v>5630</v>
      </c>
      <c r="B361" s="31" t="s">
        <v>336</v>
      </c>
      <c r="C361" s="33"/>
      <c r="D361" s="34"/>
      <c r="E361" s="34" t="str">
        <f t="shared" si="52"/>
        <v/>
      </c>
      <c r="F361" s="35" t="str">
        <f t="shared" si="53"/>
        <v/>
      </c>
      <c r="G361" s="34" t="str">
        <f t="shared" si="54"/>
        <v/>
      </c>
      <c r="H361" s="34" t="str">
        <f t="shared" si="55"/>
        <v/>
      </c>
      <c r="I361" s="67" t="str">
        <f t="shared" si="56"/>
        <v/>
      </c>
      <c r="J361" s="34" t="str">
        <f t="shared" si="57"/>
        <v/>
      </c>
      <c r="K361" s="34" t="str">
        <f t="shared" si="58"/>
        <v/>
      </c>
      <c r="L361" s="34" t="str">
        <f t="shared" si="59"/>
        <v/>
      </c>
      <c r="M361" s="38" t="str">
        <f t="shared" si="60"/>
        <v/>
      </c>
      <c r="N361" s="38" t="str">
        <f>'jan-juli'!M361</f>
        <v/>
      </c>
      <c r="O361" s="38" t="str">
        <f t="shared" si="61"/>
        <v/>
      </c>
    </row>
    <row r="362" spans="1:15" s="31" customFormat="1" x14ac:dyDescent="0.2">
      <c r="A362" s="30">
        <v>5632</v>
      </c>
      <c r="B362" s="31" t="s">
        <v>337</v>
      </c>
      <c r="C362" s="33"/>
      <c r="D362" s="34"/>
      <c r="E362" s="34" t="str">
        <f t="shared" si="52"/>
        <v/>
      </c>
      <c r="F362" s="35" t="str">
        <f t="shared" si="53"/>
        <v/>
      </c>
      <c r="G362" s="34" t="str">
        <f t="shared" si="54"/>
        <v/>
      </c>
      <c r="H362" s="34" t="str">
        <f t="shared" si="55"/>
        <v/>
      </c>
      <c r="I362" s="67" t="str">
        <f t="shared" si="56"/>
        <v/>
      </c>
      <c r="J362" s="34" t="str">
        <f t="shared" si="57"/>
        <v/>
      </c>
      <c r="K362" s="34" t="str">
        <f t="shared" si="58"/>
        <v/>
      </c>
      <c r="L362" s="34" t="str">
        <f t="shared" si="59"/>
        <v/>
      </c>
      <c r="M362" s="38" t="str">
        <f t="shared" si="60"/>
        <v/>
      </c>
      <c r="N362" s="38" t="str">
        <f>'jan-juli'!M362</f>
        <v/>
      </c>
      <c r="O362" s="38" t="str">
        <f t="shared" si="61"/>
        <v/>
      </c>
    </row>
    <row r="363" spans="1:15" s="31" customFormat="1" x14ac:dyDescent="0.2">
      <c r="A363" s="30">
        <v>5634</v>
      </c>
      <c r="B363" s="31" t="s">
        <v>326</v>
      </c>
      <c r="C363" s="33"/>
      <c r="D363" s="34"/>
      <c r="E363" s="34" t="str">
        <f t="shared" si="52"/>
        <v/>
      </c>
      <c r="F363" s="35" t="str">
        <f t="shared" si="53"/>
        <v/>
      </c>
      <c r="G363" s="34" t="str">
        <f t="shared" si="54"/>
        <v/>
      </c>
      <c r="H363" s="34" t="str">
        <f t="shared" si="55"/>
        <v/>
      </c>
      <c r="I363" s="67" t="str">
        <f t="shared" si="56"/>
        <v/>
      </c>
      <c r="J363" s="34" t="str">
        <f t="shared" si="57"/>
        <v/>
      </c>
      <c r="K363" s="34" t="str">
        <f t="shared" si="58"/>
        <v/>
      </c>
      <c r="L363" s="34" t="str">
        <f t="shared" si="59"/>
        <v/>
      </c>
      <c r="M363" s="38" t="str">
        <f t="shared" si="60"/>
        <v/>
      </c>
      <c r="N363" s="38" t="str">
        <f>'jan-juli'!M363</f>
        <v/>
      </c>
      <c r="O363" s="38" t="str">
        <f t="shared" si="61"/>
        <v/>
      </c>
    </row>
    <row r="364" spans="1:15" s="31" customFormat="1" x14ac:dyDescent="0.2">
      <c r="A364" s="30">
        <v>5636</v>
      </c>
      <c r="B364" s="31" t="s">
        <v>375</v>
      </c>
      <c r="C364" s="33"/>
      <c r="D364" s="34"/>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67" t="str">
        <f t="shared" ref="I364" si="65">IF(ISNUMBER(C364),G364+H364,"")</f>
        <v/>
      </c>
      <c r="J364" s="34" t="str">
        <f t="shared" ref="J364" si="66">IF(ISNUMBER(D364),I$368,"")</f>
        <v/>
      </c>
      <c r="K364" s="34" t="str">
        <f t="shared" ref="K364" si="67">IF(ISNUMBER(I364),I364+J364,"")</f>
        <v/>
      </c>
      <c r="L364" s="34" t="str">
        <f t="shared" ref="L364" si="68">IF(ISNUMBER(I364),(I364*D364),"")</f>
        <v/>
      </c>
      <c r="M364" s="38" t="str">
        <f t="shared" ref="M364" si="69">IF(ISNUMBER(K364),(K364*D364),"")</f>
        <v/>
      </c>
      <c r="N364" s="38" t="str">
        <f>'jan-juli'!M364</f>
        <v/>
      </c>
      <c r="O364" s="38" t="str">
        <f t="shared" si="61"/>
        <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75"/>
  <sheetViews>
    <sheetView workbookViewId="0">
      <pane xSplit="2" ySplit="7" topLeftCell="C326" activePane="bottomRight" state="frozen"/>
      <selection activeCell="I38" sqref="I38"/>
      <selection pane="topRight" activeCell="I38" sqref="I38"/>
      <selection pane="bottomLeft" activeCell="I38" sqref="I38"/>
      <selection pane="bottomRight" activeCell="I38" sqref="I38"/>
    </sheetView>
  </sheetViews>
  <sheetFormatPr baseColWidth="10" defaultColWidth="8.85546875" defaultRowHeight="12.75" x14ac:dyDescent="0.2"/>
  <cols>
    <col min="1" max="1" width="6.42578125" style="2" customWidth="1"/>
    <col min="2" max="2" width="14" style="2" bestFit="1" customWidth="1"/>
    <col min="3" max="3" width="15.85546875" style="2" customWidth="1"/>
    <col min="4" max="4" width="12.140625" style="2" bestFit="1"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3" width="14.42578125" style="2" bestFit="1" customWidth="1"/>
    <col min="14" max="14" width="12.85546875" style="2" bestFit="1" customWidth="1"/>
    <col min="15" max="15" width="14.42578125" style="2" bestFit="1" customWidth="1"/>
    <col min="16" max="192" width="11.42578125" style="2" customWidth="1"/>
    <col min="193" max="16384" width="8.85546875" style="2"/>
  </cols>
  <sheetData>
    <row r="1" spans="1:16" ht="22.5" customHeight="1" x14ac:dyDescent="0.2">
      <c r="A1" s="94" t="s">
        <v>411</v>
      </c>
      <c r="B1" s="94"/>
      <c r="C1" s="94"/>
      <c r="D1" s="94"/>
      <c r="E1" s="94"/>
      <c r="F1" s="94"/>
      <c r="G1" s="94"/>
      <c r="H1" s="94"/>
      <c r="I1" s="94"/>
      <c r="J1" s="94"/>
      <c r="K1" s="94"/>
      <c r="L1" s="94"/>
      <c r="M1" s="95"/>
      <c r="N1" s="3"/>
      <c r="O1" s="3"/>
    </row>
    <row r="2" spans="1:16" x14ac:dyDescent="0.2">
      <c r="A2" s="96" t="s">
        <v>0</v>
      </c>
      <c r="B2" s="96" t="s">
        <v>1</v>
      </c>
      <c r="C2" s="5" t="s">
        <v>2</v>
      </c>
      <c r="D2" s="6" t="s">
        <v>3</v>
      </c>
      <c r="E2" s="99" t="s">
        <v>412</v>
      </c>
      <c r="F2" s="100"/>
      <c r="G2" s="99" t="s">
        <v>4</v>
      </c>
      <c r="H2" s="101"/>
      <c r="I2" s="101"/>
      <c r="J2" s="101"/>
      <c r="K2" s="100"/>
      <c r="L2" s="99" t="s">
        <v>5</v>
      </c>
      <c r="M2" s="100"/>
      <c r="N2" s="79" t="s">
        <v>6</v>
      </c>
      <c r="O2" s="79" t="s">
        <v>7</v>
      </c>
    </row>
    <row r="3" spans="1:16" x14ac:dyDescent="0.2">
      <c r="A3" s="97"/>
      <c r="B3" s="97"/>
      <c r="C3" s="7" t="s">
        <v>42</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39</v>
      </c>
      <c r="O4" s="80" t="s">
        <v>439</v>
      </c>
      <c r="P4" s="75"/>
    </row>
    <row r="5" spans="1:16" s="31" customFormat="1" x14ac:dyDescent="0.2">
      <c r="A5" s="98"/>
      <c r="B5" s="98"/>
      <c r="C5" s="1"/>
      <c r="D5" s="19"/>
      <c r="E5" s="19"/>
      <c r="F5" s="20" t="s">
        <v>24</v>
      </c>
      <c r="G5" s="21" t="s">
        <v>25</v>
      </c>
      <c r="H5" s="22" t="s">
        <v>26</v>
      </c>
      <c r="I5" s="19"/>
      <c r="J5" s="23" t="s">
        <v>27</v>
      </c>
      <c r="K5" s="19"/>
      <c r="L5" s="20" t="s">
        <v>28</v>
      </c>
      <c r="M5" s="20" t="s">
        <v>43</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ht="11.25" customHeight="1" x14ac:dyDescent="0.2">
      <c r="A7" s="25"/>
      <c r="B7" s="26"/>
      <c r="C7" s="26"/>
      <c r="D7" s="26"/>
      <c r="E7" s="26"/>
      <c r="F7" s="26"/>
      <c r="G7" s="27"/>
      <c r="H7" s="27"/>
      <c r="I7" s="26"/>
      <c r="J7" s="28"/>
      <c r="K7" s="26"/>
      <c r="L7" s="26"/>
      <c r="M7" s="26"/>
      <c r="N7" s="29"/>
      <c r="O7" s="26"/>
    </row>
    <row r="8" spans="1:16" s="31" customFormat="1" x14ac:dyDescent="0.2">
      <c r="A8" s="30">
        <v>301</v>
      </c>
      <c r="B8" s="31" t="s">
        <v>81</v>
      </c>
      <c r="C8" s="33"/>
      <c r="D8" s="33"/>
      <c r="E8" s="34" t="str">
        <f>IF(ISNUMBER(C8),(C8)/D8,"")</f>
        <v/>
      </c>
      <c r="F8" s="35" t="str">
        <f t="shared" ref="F8" si="1">IF(ISNUMBER(C8),E8/E$366,"")</f>
        <v/>
      </c>
      <c r="G8" s="34" t="str">
        <f>IF(ISNUMBER(D8),(E$366-E8)*0.6,"")</f>
        <v/>
      </c>
      <c r="H8" s="34" t="str">
        <f>IF(ISNUMBER(D8),(IF(E8&gt;=E$366*0.9,0,IF(E8&lt;0.9*E$366,(E$366*0.9-E8)*0.35))),"")</f>
        <v/>
      </c>
      <c r="I8" s="34" t="str">
        <f>IF(ISNUMBER(C8),G8+H8,"")</f>
        <v/>
      </c>
      <c r="J8" s="67" t="str">
        <f>IF(ISNUMBER(D8),I$368,"")</f>
        <v/>
      </c>
      <c r="K8" s="34" t="str">
        <f>IF(ISNUMBER(I8),I8+J8,"")</f>
        <v/>
      </c>
      <c r="L8" s="34" t="str">
        <f>IF(ISNUMBER(I8),(I8*D8),"")</f>
        <v/>
      </c>
      <c r="M8" s="34" t="str">
        <f>IF(ISNUMBER(K8),(K8*D8),"")</f>
        <v/>
      </c>
      <c r="N8" s="38">
        <f>'jan-mai'!M8</f>
        <v>-3242560042.6224885</v>
      </c>
      <c r="O8" s="38" t="str">
        <f>IF(ISNUMBER(M8),(M8-N8),"")</f>
        <v/>
      </c>
    </row>
    <row r="9" spans="1:16" s="31" customFormat="1" x14ac:dyDescent="0.2">
      <c r="A9" s="30">
        <v>1101</v>
      </c>
      <c r="B9" s="31" t="s">
        <v>193</v>
      </c>
      <c r="C9" s="33"/>
      <c r="D9" s="33"/>
      <c r="E9" s="34" t="str">
        <f t="shared" ref="E9:E72" si="2">IF(ISNUMBER(C9),(C9)/D9,"")</f>
        <v/>
      </c>
      <c r="F9" s="35" t="str">
        <f t="shared" ref="F9:F72" si="3">IF(ISNUMBER(C9),E9/E$366,"")</f>
        <v/>
      </c>
      <c r="G9" s="34" t="str">
        <f t="shared" ref="G9:G72" si="4">IF(ISNUMBER(D9),(E$366-E9)*0.6,"")</f>
        <v/>
      </c>
      <c r="H9" s="34" t="str">
        <f t="shared" ref="H9:H72" si="5">IF(ISNUMBER(D9),(IF(E9&gt;=E$366*0.9,0,IF(E9&lt;0.9*E$366,(E$366*0.9-E9)*0.35))),"")</f>
        <v/>
      </c>
      <c r="I9" s="34" t="str">
        <f t="shared" ref="I9:I72" si="6">IF(ISNUMBER(C9),G9+H9,"")</f>
        <v/>
      </c>
      <c r="J9" s="67" t="str">
        <f t="shared" ref="J9:J72" si="7">IF(ISNUMBER(D9),I$368,"")</f>
        <v/>
      </c>
      <c r="K9" s="34" t="str">
        <f t="shared" ref="K9:K72" si="8">IF(ISNUMBER(I9),I9+J9,"")</f>
        <v/>
      </c>
      <c r="L9" s="34" t="str">
        <f t="shared" ref="L9:L72" si="9">IF(ISNUMBER(I9),(I9*D9),"")</f>
        <v/>
      </c>
      <c r="M9" s="34" t="str">
        <f t="shared" ref="M9:M72" si="10">IF(ISNUMBER(K9),(K9*D9),"")</f>
        <v/>
      </c>
      <c r="N9" s="38">
        <f>'jan-mai'!M9</f>
        <v>2817753.0217292472</v>
      </c>
      <c r="O9" s="38" t="str">
        <f t="shared" ref="O9:O72" si="11">IF(ISNUMBER(M9),(M9-N9),"")</f>
        <v/>
      </c>
    </row>
    <row r="10" spans="1:16" s="31" customFormat="1" x14ac:dyDescent="0.2">
      <c r="A10" s="30">
        <v>1103</v>
      </c>
      <c r="B10" s="31" t="s">
        <v>195</v>
      </c>
      <c r="C10" s="33"/>
      <c r="D10" s="33"/>
      <c r="E10" s="34" t="str">
        <f t="shared" si="2"/>
        <v/>
      </c>
      <c r="F10" s="35" t="str">
        <f t="shared" si="3"/>
        <v/>
      </c>
      <c r="G10" s="34" t="str">
        <f t="shared" si="4"/>
        <v/>
      </c>
      <c r="H10" s="34" t="str">
        <f t="shared" si="5"/>
        <v/>
      </c>
      <c r="I10" s="34" t="str">
        <f t="shared" si="6"/>
        <v/>
      </c>
      <c r="J10" s="67" t="str">
        <f t="shared" si="7"/>
        <v/>
      </c>
      <c r="K10" s="34" t="str">
        <f t="shared" si="8"/>
        <v/>
      </c>
      <c r="L10" s="34" t="str">
        <f t="shared" si="9"/>
        <v/>
      </c>
      <c r="M10" s="34" t="str">
        <f t="shared" si="10"/>
        <v/>
      </c>
      <c r="N10" s="38">
        <f>'jan-mai'!M10</f>
        <v>-536083904.92408514</v>
      </c>
      <c r="O10" s="38" t="str">
        <f t="shared" si="11"/>
        <v/>
      </c>
    </row>
    <row r="11" spans="1:16" s="31" customFormat="1" x14ac:dyDescent="0.2">
      <c r="A11" s="30">
        <v>1106</v>
      </c>
      <c r="B11" s="31" t="s">
        <v>196</v>
      </c>
      <c r="C11" s="33"/>
      <c r="D11" s="33"/>
      <c r="E11" s="34" t="str">
        <f t="shared" si="2"/>
        <v/>
      </c>
      <c r="F11" s="35" t="str">
        <f t="shared" si="3"/>
        <v/>
      </c>
      <c r="G11" s="34" t="str">
        <f t="shared" si="4"/>
        <v/>
      </c>
      <c r="H11" s="34" t="str">
        <f t="shared" si="5"/>
        <v/>
      </c>
      <c r="I11" s="34" t="str">
        <f t="shared" si="6"/>
        <v/>
      </c>
      <c r="J11" s="67" t="str">
        <f t="shared" si="7"/>
        <v/>
      </c>
      <c r="K11" s="34" t="str">
        <f t="shared" si="8"/>
        <v/>
      </c>
      <c r="L11" s="34" t="str">
        <f t="shared" si="9"/>
        <v/>
      </c>
      <c r="M11" s="34" t="str">
        <f t="shared" si="10"/>
        <v/>
      </c>
      <c r="N11" s="38">
        <f>'jan-mai'!M11</f>
        <v>-10511370.977093747</v>
      </c>
      <c r="O11" s="38" t="str">
        <f t="shared" si="11"/>
        <v/>
      </c>
    </row>
    <row r="12" spans="1:16" s="31" customFormat="1" x14ac:dyDescent="0.2">
      <c r="A12" s="30">
        <v>1108</v>
      </c>
      <c r="B12" s="31" t="s">
        <v>194</v>
      </c>
      <c r="C12" s="33"/>
      <c r="D12" s="33"/>
      <c r="E12" s="34" t="str">
        <f t="shared" si="2"/>
        <v/>
      </c>
      <c r="F12" s="35" t="str">
        <f t="shared" si="3"/>
        <v/>
      </c>
      <c r="G12" s="34" t="str">
        <f t="shared" si="4"/>
        <v/>
      </c>
      <c r="H12" s="34" t="str">
        <f t="shared" si="5"/>
        <v/>
      </c>
      <c r="I12" s="34" t="str">
        <f t="shared" si="6"/>
        <v/>
      </c>
      <c r="J12" s="67" t="str">
        <f t="shared" si="7"/>
        <v/>
      </c>
      <c r="K12" s="34" t="str">
        <f t="shared" si="8"/>
        <v/>
      </c>
      <c r="L12" s="34" t="str">
        <f t="shared" si="9"/>
        <v/>
      </c>
      <c r="M12" s="34" t="str">
        <f t="shared" si="10"/>
        <v/>
      </c>
      <c r="N12" s="38">
        <f>'jan-mai'!M12</f>
        <v>-22582170.392288145</v>
      </c>
      <c r="O12" s="38" t="str">
        <f t="shared" si="11"/>
        <v/>
      </c>
    </row>
    <row r="13" spans="1:16" s="31" customFormat="1" x14ac:dyDescent="0.2">
      <c r="A13" s="30">
        <v>1111</v>
      </c>
      <c r="B13" s="31" t="s">
        <v>197</v>
      </c>
      <c r="C13" s="33"/>
      <c r="D13" s="33"/>
      <c r="E13" s="34" t="str">
        <f t="shared" si="2"/>
        <v/>
      </c>
      <c r="F13" s="35" t="str">
        <f t="shared" si="3"/>
        <v/>
      </c>
      <c r="G13" s="34" t="str">
        <f t="shared" si="4"/>
        <v/>
      </c>
      <c r="H13" s="34" t="str">
        <f t="shared" si="5"/>
        <v/>
      </c>
      <c r="I13" s="34" t="str">
        <f t="shared" si="6"/>
        <v/>
      </c>
      <c r="J13" s="67" t="str">
        <f t="shared" si="7"/>
        <v/>
      </c>
      <c r="K13" s="34" t="str">
        <f t="shared" si="8"/>
        <v/>
      </c>
      <c r="L13" s="34" t="str">
        <f t="shared" si="9"/>
        <v/>
      </c>
      <c r="M13" s="34" t="str">
        <f t="shared" si="10"/>
        <v/>
      </c>
      <c r="N13" s="38">
        <f>'jan-mai'!M13</f>
        <v>6122432.660920985</v>
      </c>
      <c r="O13" s="38" t="str">
        <f t="shared" si="11"/>
        <v/>
      </c>
    </row>
    <row r="14" spans="1:16" s="31" customFormat="1" x14ac:dyDescent="0.2">
      <c r="A14" s="30">
        <v>1112</v>
      </c>
      <c r="B14" s="31" t="s">
        <v>198</v>
      </c>
      <c r="C14" s="33"/>
      <c r="D14" s="33"/>
      <c r="E14" s="34" t="str">
        <f t="shared" si="2"/>
        <v/>
      </c>
      <c r="F14" s="35" t="str">
        <f t="shared" si="3"/>
        <v/>
      </c>
      <c r="G14" s="34" t="str">
        <f t="shared" si="4"/>
        <v/>
      </c>
      <c r="H14" s="34" t="str">
        <f t="shared" si="5"/>
        <v/>
      </c>
      <c r="I14" s="34" t="str">
        <f t="shared" si="6"/>
        <v/>
      </c>
      <c r="J14" s="67" t="str">
        <f t="shared" si="7"/>
        <v/>
      </c>
      <c r="K14" s="34" t="str">
        <f t="shared" si="8"/>
        <v/>
      </c>
      <c r="L14" s="34" t="str">
        <f t="shared" si="9"/>
        <v/>
      </c>
      <c r="M14" s="34" t="str">
        <f t="shared" si="10"/>
        <v/>
      </c>
      <c r="N14" s="38">
        <f>'jan-mai'!M14</f>
        <v>5048486.3005620232</v>
      </c>
      <c r="O14" s="38" t="str">
        <f t="shared" si="11"/>
        <v/>
      </c>
    </row>
    <row r="15" spans="1:16" s="31" customFormat="1" x14ac:dyDescent="0.2">
      <c r="A15" s="30">
        <v>1114</v>
      </c>
      <c r="B15" s="31" t="s">
        <v>199</v>
      </c>
      <c r="C15" s="33"/>
      <c r="D15" s="33"/>
      <c r="E15" s="34" t="str">
        <f t="shared" si="2"/>
        <v/>
      </c>
      <c r="F15" s="35" t="str">
        <f t="shared" si="3"/>
        <v/>
      </c>
      <c r="G15" s="34" t="str">
        <f t="shared" si="4"/>
        <v/>
      </c>
      <c r="H15" s="34" t="str">
        <f t="shared" si="5"/>
        <v/>
      </c>
      <c r="I15" s="34" t="str">
        <f t="shared" si="6"/>
        <v/>
      </c>
      <c r="J15" s="67" t="str">
        <f t="shared" si="7"/>
        <v/>
      </c>
      <c r="K15" s="34" t="str">
        <f t="shared" si="8"/>
        <v/>
      </c>
      <c r="L15" s="34" t="str">
        <f t="shared" si="9"/>
        <v/>
      </c>
      <c r="M15" s="34" t="str">
        <f t="shared" si="10"/>
        <v/>
      </c>
      <c r="N15" s="38">
        <f>'jan-mai'!M15</f>
        <v>4191820.7864306783</v>
      </c>
      <c r="O15" s="38" t="str">
        <f t="shared" si="11"/>
        <v/>
      </c>
    </row>
    <row r="16" spans="1:16" s="31" customFormat="1" x14ac:dyDescent="0.2">
      <c r="A16" s="30">
        <v>1119</v>
      </c>
      <c r="B16" s="31" t="s">
        <v>200</v>
      </c>
      <c r="C16" s="33"/>
      <c r="D16" s="33"/>
      <c r="E16" s="34" t="str">
        <f t="shared" si="2"/>
        <v/>
      </c>
      <c r="F16" s="35" t="str">
        <f t="shared" si="3"/>
        <v/>
      </c>
      <c r="G16" s="34" t="str">
        <f t="shared" si="4"/>
        <v/>
      </c>
      <c r="H16" s="34" t="str">
        <f t="shared" si="5"/>
        <v/>
      </c>
      <c r="I16" s="34" t="str">
        <f t="shared" si="6"/>
        <v/>
      </c>
      <c r="J16" s="67" t="str">
        <f t="shared" si="7"/>
        <v/>
      </c>
      <c r="K16" s="34" t="str">
        <f t="shared" si="8"/>
        <v/>
      </c>
      <c r="L16" s="34" t="str">
        <f t="shared" si="9"/>
        <v/>
      </c>
      <c r="M16" s="34" t="str">
        <f t="shared" si="10"/>
        <v/>
      </c>
      <c r="N16" s="38">
        <f>'jan-mai'!M16</f>
        <v>48089862.644108236</v>
      </c>
      <c r="O16" s="38" t="str">
        <f t="shared" si="11"/>
        <v/>
      </c>
    </row>
    <row r="17" spans="1:15" s="31" customFormat="1" x14ac:dyDescent="0.2">
      <c r="A17" s="30">
        <v>1120</v>
      </c>
      <c r="B17" s="31" t="s">
        <v>201</v>
      </c>
      <c r="C17" s="33"/>
      <c r="D17" s="33"/>
      <c r="E17" s="34" t="str">
        <f t="shared" si="2"/>
        <v/>
      </c>
      <c r="F17" s="35" t="str">
        <f t="shared" si="3"/>
        <v/>
      </c>
      <c r="G17" s="34" t="str">
        <f t="shared" si="4"/>
        <v/>
      </c>
      <c r="H17" s="34" t="str">
        <f t="shared" si="5"/>
        <v/>
      </c>
      <c r="I17" s="34" t="str">
        <f t="shared" si="6"/>
        <v/>
      </c>
      <c r="J17" s="67" t="str">
        <f t="shared" si="7"/>
        <v/>
      </c>
      <c r="K17" s="34" t="str">
        <f t="shared" si="8"/>
        <v/>
      </c>
      <c r="L17" s="34" t="str">
        <f t="shared" si="9"/>
        <v/>
      </c>
      <c r="M17" s="34" t="str">
        <f t="shared" si="10"/>
        <v/>
      </c>
      <c r="N17" s="38">
        <f>'jan-mai'!M17</f>
        <v>13071168.718529727</v>
      </c>
      <c r="O17" s="38" t="str">
        <f t="shared" si="11"/>
        <v/>
      </c>
    </row>
    <row r="18" spans="1:15" s="31" customFormat="1" x14ac:dyDescent="0.2">
      <c r="A18" s="30">
        <v>1121</v>
      </c>
      <c r="B18" s="31" t="s">
        <v>202</v>
      </c>
      <c r="C18" s="33"/>
      <c r="D18" s="33"/>
      <c r="E18" s="34" t="str">
        <f t="shared" si="2"/>
        <v/>
      </c>
      <c r="F18" s="35" t="str">
        <f t="shared" si="3"/>
        <v/>
      </c>
      <c r="G18" s="34" t="str">
        <f t="shared" si="4"/>
        <v/>
      </c>
      <c r="H18" s="34" t="str">
        <f t="shared" si="5"/>
        <v/>
      </c>
      <c r="I18" s="34" t="str">
        <f t="shared" si="6"/>
        <v/>
      </c>
      <c r="J18" s="67" t="str">
        <f t="shared" si="7"/>
        <v/>
      </c>
      <c r="K18" s="34" t="str">
        <f t="shared" si="8"/>
        <v/>
      </c>
      <c r="L18" s="34" t="str">
        <f t="shared" si="9"/>
        <v/>
      </c>
      <c r="M18" s="34" t="str">
        <f t="shared" si="10"/>
        <v/>
      </c>
      <c r="N18" s="38">
        <f>'jan-mai'!M18</f>
        <v>762970.18659937836</v>
      </c>
      <c r="O18" s="38" t="str">
        <f t="shared" si="11"/>
        <v/>
      </c>
    </row>
    <row r="19" spans="1:15" s="31" customFormat="1" x14ac:dyDescent="0.2">
      <c r="A19" s="30">
        <v>1122</v>
      </c>
      <c r="B19" s="31" t="s">
        <v>203</v>
      </c>
      <c r="C19" s="33"/>
      <c r="D19" s="33"/>
      <c r="E19" s="34" t="str">
        <f t="shared" si="2"/>
        <v/>
      </c>
      <c r="F19" s="35" t="str">
        <f t="shared" si="3"/>
        <v/>
      </c>
      <c r="G19" s="34" t="str">
        <f t="shared" si="4"/>
        <v/>
      </c>
      <c r="H19" s="34" t="str">
        <f t="shared" si="5"/>
        <v/>
      </c>
      <c r="I19" s="34" t="str">
        <f t="shared" si="6"/>
        <v/>
      </c>
      <c r="J19" s="67" t="str">
        <f t="shared" si="7"/>
        <v/>
      </c>
      <c r="K19" s="34" t="str">
        <f t="shared" si="8"/>
        <v/>
      </c>
      <c r="L19" s="34" t="str">
        <f t="shared" si="9"/>
        <v/>
      </c>
      <c r="M19" s="34" t="str">
        <f t="shared" si="10"/>
        <v/>
      </c>
      <c r="N19" s="38">
        <f>'jan-mai'!M19</f>
        <v>20829028.576921187</v>
      </c>
      <c r="O19" s="38" t="str">
        <f t="shared" si="11"/>
        <v/>
      </c>
    </row>
    <row r="20" spans="1:15" s="31" customFormat="1" x14ac:dyDescent="0.2">
      <c r="A20" s="30">
        <v>1124</v>
      </c>
      <c r="B20" s="31" t="s">
        <v>204</v>
      </c>
      <c r="C20" s="33"/>
      <c r="D20" s="33"/>
      <c r="E20" s="34" t="str">
        <f t="shared" si="2"/>
        <v/>
      </c>
      <c r="F20" s="35" t="str">
        <f t="shared" si="3"/>
        <v/>
      </c>
      <c r="G20" s="34" t="str">
        <f t="shared" si="4"/>
        <v/>
      </c>
      <c r="H20" s="34" t="str">
        <f t="shared" si="5"/>
        <v/>
      </c>
      <c r="I20" s="34" t="str">
        <f t="shared" si="6"/>
        <v/>
      </c>
      <c r="J20" s="67" t="str">
        <f t="shared" si="7"/>
        <v/>
      </c>
      <c r="K20" s="34" t="str">
        <f t="shared" si="8"/>
        <v/>
      </c>
      <c r="L20" s="34" t="str">
        <f t="shared" si="9"/>
        <v/>
      </c>
      <c r="M20" s="34" t="str">
        <f t="shared" si="10"/>
        <v/>
      </c>
      <c r="N20" s="38">
        <f>'jan-mai'!M20</f>
        <v>-94082406.944017902</v>
      </c>
      <c r="O20" s="38" t="str">
        <f t="shared" si="11"/>
        <v/>
      </c>
    </row>
    <row r="21" spans="1:15" s="31" customFormat="1" x14ac:dyDescent="0.2">
      <c r="A21" s="30">
        <v>1127</v>
      </c>
      <c r="B21" s="31" t="s">
        <v>205</v>
      </c>
      <c r="C21" s="33"/>
      <c r="D21" s="33"/>
      <c r="E21" s="34" t="str">
        <f t="shared" si="2"/>
        <v/>
      </c>
      <c r="F21" s="35" t="str">
        <f t="shared" si="3"/>
        <v/>
      </c>
      <c r="G21" s="34" t="str">
        <f t="shared" si="4"/>
        <v/>
      </c>
      <c r="H21" s="34" t="str">
        <f t="shared" si="5"/>
        <v/>
      </c>
      <c r="I21" s="34" t="str">
        <f t="shared" si="6"/>
        <v/>
      </c>
      <c r="J21" s="67" t="str">
        <f t="shared" si="7"/>
        <v/>
      </c>
      <c r="K21" s="34" t="str">
        <f t="shared" si="8"/>
        <v/>
      </c>
      <c r="L21" s="34" t="str">
        <f t="shared" si="9"/>
        <v/>
      </c>
      <c r="M21" s="34" t="str">
        <f t="shared" si="10"/>
        <v/>
      </c>
      <c r="N21" s="38">
        <f>'jan-mai'!M21</f>
        <v>-12024140.115226025</v>
      </c>
      <c r="O21" s="38" t="str">
        <f t="shared" si="11"/>
        <v/>
      </c>
    </row>
    <row r="22" spans="1:15" s="31" customFormat="1" x14ac:dyDescent="0.2">
      <c r="A22" s="30">
        <v>1130</v>
      </c>
      <c r="B22" s="31" t="s">
        <v>206</v>
      </c>
      <c r="C22" s="33"/>
      <c r="D22" s="33"/>
      <c r="E22" s="34" t="str">
        <f t="shared" si="2"/>
        <v/>
      </c>
      <c r="F22" s="35" t="str">
        <f t="shared" si="3"/>
        <v/>
      </c>
      <c r="G22" s="34" t="str">
        <f t="shared" si="4"/>
        <v/>
      </c>
      <c r="H22" s="34" t="str">
        <f t="shared" si="5"/>
        <v/>
      </c>
      <c r="I22" s="34" t="str">
        <f t="shared" si="6"/>
        <v/>
      </c>
      <c r="J22" s="67" t="str">
        <f t="shared" si="7"/>
        <v/>
      </c>
      <c r="K22" s="34" t="str">
        <f t="shared" si="8"/>
        <v/>
      </c>
      <c r="L22" s="34" t="str">
        <f t="shared" si="9"/>
        <v/>
      </c>
      <c r="M22" s="34" t="str">
        <f t="shared" si="10"/>
        <v/>
      </c>
      <c r="N22" s="38">
        <f>'jan-mai'!M22</f>
        <v>19809005.026023373</v>
      </c>
      <c r="O22" s="38" t="str">
        <f t="shared" si="11"/>
        <v/>
      </c>
    </row>
    <row r="23" spans="1:15" s="31" customFormat="1" x14ac:dyDescent="0.2">
      <c r="A23" s="30">
        <v>1133</v>
      </c>
      <c r="B23" s="31" t="s">
        <v>207</v>
      </c>
      <c r="C23" s="33"/>
      <c r="D23" s="33"/>
      <c r="E23" s="34" t="str">
        <f t="shared" si="2"/>
        <v/>
      </c>
      <c r="F23" s="35" t="str">
        <f t="shared" si="3"/>
        <v/>
      </c>
      <c r="G23" s="34" t="str">
        <f t="shared" si="4"/>
        <v/>
      </c>
      <c r="H23" s="34" t="str">
        <f t="shared" si="5"/>
        <v/>
      </c>
      <c r="I23" s="34" t="str">
        <f t="shared" si="6"/>
        <v/>
      </c>
      <c r="J23" s="67" t="str">
        <f t="shared" si="7"/>
        <v/>
      </c>
      <c r="K23" s="34" t="str">
        <f t="shared" si="8"/>
        <v/>
      </c>
      <c r="L23" s="34" t="str">
        <f t="shared" si="9"/>
        <v/>
      </c>
      <c r="M23" s="34" t="str">
        <f t="shared" si="10"/>
        <v/>
      </c>
      <c r="N23" s="38">
        <f>'jan-mai'!M23</f>
        <v>-10902515.667785926</v>
      </c>
      <c r="O23" s="38" t="str">
        <f t="shared" si="11"/>
        <v/>
      </c>
    </row>
    <row r="24" spans="1:15" s="31" customFormat="1" x14ac:dyDescent="0.2">
      <c r="A24" s="30">
        <v>1134</v>
      </c>
      <c r="B24" s="31" t="s">
        <v>208</v>
      </c>
      <c r="C24" s="33"/>
      <c r="D24" s="33"/>
      <c r="E24" s="34" t="str">
        <f t="shared" si="2"/>
        <v/>
      </c>
      <c r="F24" s="35" t="str">
        <f t="shared" si="3"/>
        <v/>
      </c>
      <c r="G24" s="34" t="str">
        <f t="shared" si="4"/>
        <v/>
      </c>
      <c r="H24" s="34" t="str">
        <f t="shared" si="5"/>
        <v/>
      </c>
      <c r="I24" s="34" t="str">
        <f t="shared" si="6"/>
        <v/>
      </c>
      <c r="J24" s="67" t="str">
        <f t="shared" si="7"/>
        <v/>
      </c>
      <c r="K24" s="34" t="str">
        <f t="shared" si="8"/>
        <v/>
      </c>
      <c r="L24" s="34" t="str">
        <f t="shared" si="9"/>
        <v/>
      </c>
      <c r="M24" s="34" t="str">
        <f t="shared" si="10"/>
        <v/>
      </c>
      <c r="N24" s="38">
        <f>'jan-mai'!M24</f>
        <v>-25027645.475073587</v>
      </c>
      <c r="O24" s="38" t="str">
        <f t="shared" si="11"/>
        <v/>
      </c>
    </row>
    <row r="25" spans="1:15" s="31" customFormat="1" x14ac:dyDescent="0.2">
      <c r="A25" s="30">
        <v>1135</v>
      </c>
      <c r="B25" s="31" t="s">
        <v>209</v>
      </c>
      <c r="C25" s="33"/>
      <c r="D25" s="33"/>
      <c r="E25" s="34" t="str">
        <f t="shared" si="2"/>
        <v/>
      </c>
      <c r="F25" s="35" t="str">
        <f t="shared" si="3"/>
        <v/>
      </c>
      <c r="G25" s="34" t="str">
        <f t="shared" si="4"/>
        <v/>
      </c>
      <c r="H25" s="34" t="str">
        <f t="shared" si="5"/>
        <v/>
      </c>
      <c r="I25" s="34" t="str">
        <f t="shared" si="6"/>
        <v/>
      </c>
      <c r="J25" s="67" t="str">
        <f t="shared" si="7"/>
        <v/>
      </c>
      <c r="K25" s="34" t="str">
        <f t="shared" si="8"/>
        <v/>
      </c>
      <c r="L25" s="34" t="str">
        <f t="shared" si="9"/>
        <v/>
      </c>
      <c r="M25" s="34" t="str">
        <f t="shared" si="10"/>
        <v/>
      </c>
      <c r="N25" s="38">
        <f>'jan-mai'!M25</f>
        <v>-4212795.4707216248</v>
      </c>
      <c r="O25" s="38" t="str">
        <f t="shared" si="11"/>
        <v/>
      </c>
    </row>
    <row r="26" spans="1:15" s="31" customFormat="1" x14ac:dyDescent="0.2">
      <c r="A26" s="30">
        <v>1144</v>
      </c>
      <c r="B26" s="31" t="s">
        <v>210</v>
      </c>
      <c r="C26" s="33"/>
      <c r="D26" s="33"/>
      <c r="E26" s="34" t="str">
        <f t="shared" si="2"/>
        <v/>
      </c>
      <c r="F26" s="35" t="str">
        <f t="shared" si="3"/>
        <v/>
      </c>
      <c r="G26" s="34" t="str">
        <f t="shared" si="4"/>
        <v/>
      </c>
      <c r="H26" s="34" t="str">
        <f t="shared" si="5"/>
        <v/>
      </c>
      <c r="I26" s="34" t="str">
        <f t="shared" si="6"/>
        <v/>
      </c>
      <c r="J26" s="67" t="str">
        <f t="shared" si="7"/>
        <v/>
      </c>
      <c r="K26" s="34" t="str">
        <f t="shared" si="8"/>
        <v/>
      </c>
      <c r="L26" s="34" t="str">
        <f t="shared" si="9"/>
        <v/>
      </c>
      <c r="M26" s="34" t="str">
        <f t="shared" si="10"/>
        <v/>
      </c>
      <c r="N26" s="38">
        <f>'jan-mai'!M26</f>
        <v>79827.379161730641</v>
      </c>
      <c r="O26" s="38" t="str">
        <f t="shared" si="11"/>
        <v/>
      </c>
    </row>
    <row r="27" spans="1:15" s="31" customFormat="1" x14ac:dyDescent="0.2">
      <c r="A27" s="30">
        <v>1145</v>
      </c>
      <c r="B27" s="31" t="s">
        <v>211</v>
      </c>
      <c r="C27" s="33"/>
      <c r="D27" s="33"/>
      <c r="E27" s="34" t="str">
        <f t="shared" si="2"/>
        <v/>
      </c>
      <c r="F27" s="35" t="str">
        <f t="shared" si="3"/>
        <v/>
      </c>
      <c r="G27" s="34" t="str">
        <f t="shared" si="4"/>
        <v/>
      </c>
      <c r="H27" s="34" t="str">
        <f t="shared" si="5"/>
        <v/>
      </c>
      <c r="I27" s="34" t="str">
        <f t="shared" si="6"/>
        <v/>
      </c>
      <c r="J27" s="67" t="str">
        <f t="shared" si="7"/>
        <v/>
      </c>
      <c r="K27" s="34" t="str">
        <f t="shared" si="8"/>
        <v/>
      </c>
      <c r="L27" s="34" t="str">
        <f t="shared" si="9"/>
        <v/>
      </c>
      <c r="M27" s="34" t="str">
        <f t="shared" si="10"/>
        <v/>
      </c>
      <c r="N27" s="38">
        <f>'jan-mai'!M27</f>
        <v>303037.96433788294</v>
      </c>
      <c r="O27" s="38" t="str">
        <f t="shared" si="11"/>
        <v/>
      </c>
    </row>
    <row r="28" spans="1:15" s="31" customFormat="1" x14ac:dyDescent="0.2">
      <c r="A28" s="30">
        <v>1146</v>
      </c>
      <c r="B28" s="31" t="s">
        <v>212</v>
      </c>
      <c r="C28" s="33"/>
      <c r="D28" s="33"/>
      <c r="E28" s="34" t="str">
        <f t="shared" si="2"/>
        <v/>
      </c>
      <c r="F28" s="35" t="str">
        <f t="shared" si="3"/>
        <v/>
      </c>
      <c r="G28" s="34" t="str">
        <f t="shared" si="4"/>
        <v/>
      </c>
      <c r="H28" s="34" t="str">
        <f t="shared" si="5"/>
        <v/>
      </c>
      <c r="I28" s="34" t="str">
        <f t="shared" si="6"/>
        <v/>
      </c>
      <c r="J28" s="67" t="str">
        <f t="shared" si="7"/>
        <v/>
      </c>
      <c r="K28" s="34" t="str">
        <f t="shared" si="8"/>
        <v/>
      </c>
      <c r="L28" s="34" t="str">
        <f t="shared" si="9"/>
        <v/>
      </c>
      <c r="M28" s="34" t="str">
        <f t="shared" si="10"/>
        <v/>
      </c>
      <c r="N28" s="38">
        <f>'jan-mai'!M28</f>
        <v>12280337.122753426</v>
      </c>
      <c r="O28" s="38" t="str">
        <f t="shared" si="11"/>
        <v/>
      </c>
    </row>
    <row r="29" spans="1:15" s="31" customFormat="1" x14ac:dyDescent="0.2">
      <c r="A29" s="30">
        <v>1149</v>
      </c>
      <c r="B29" s="31" t="s">
        <v>213</v>
      </c>
      <c r="C29" s="33"/>
      <c r="D29" s="33"/>
      <c r="E29" s="34" t="str">
        <f t="shared" si="2"/>
        <v/>
      </c>
      <c r="F29" s="35" t="str">
        <f t="shared" si="3"/>
        <v/>
      </c>
      <c r="G29" s="34" t="str">
        <f t="shared" si="4"/>
        <v/>
      </c>
      <c r="H29" s="34" t="str">
        <f t="shared" si="5"/>
        <v/>
      </c>
      <c r="I29" s="34" t="str">
        <f t="shared" si="6"/>
        <v/>
      </c>
      <c r="J29" s="67" t="str">
        <f t="shared" si="7"/>
        <v/>
      </c>
      <c r="K29" s="34" t="str">
        <f t="shared" si="8"/>
        <v/>
      </c>
      <c r="L29" s="34" t="str">
        <f t="shared" si="9"/>
        <v/>
      </c>
      <c r="M29" s="34" t="str">
        <f t="shared" si="10"/>
        <v/>
      </c>
      <c r="N29" s="38">
        <f>'jan-mai'!M29</f>
        <v>58090339.546323292</v>
      </c>
      <c r="O29" s="38" t="str">
        <f t="shared" si="11"/>
        <v/>
      </c>
    </row>
    <row r="30" spans="1:15" s="31" customFormat="1" x14ac:dyDescent="0.2">
      <c r="A30" s="30">
        <v>1151</v>
      </c>
      <c r="B30" s="31" t="s">
        <v>214</v>
      </c>
      <c r="C30" s="33"/>
      <c r="D30" s="33"/>
      <c r="E30" s="34" t="str">
        <f t="shared" si="2"/>
        <v/>
      </c>
      <c r="F30" s="35" t="str">
        <f t="shared" si="3"/>
        <v/>
      </c>
      <c r="G30" s="34" t="str">
        <f t="shared" si="4"/>
        <v/>
      </c>
      <c r="H30" s="34" t="str">
        <f t="shared" si="5"/>
        <v/>
      </c>
      <c r="I30" s="34" t="str">
        <f t="shared" si="6"/>
        <v/>
      </c>
      <c r="J30" s="67" t="str">
        <f t="shared" si="7"/>
        <v/>
      </c>
      <c r="K30" s="34" t="str">
        <f t="shared" si="8"/>
        <v/>
      </c>
      <c r="L30" s="34" t="str">
        <f t="shared" si="9"/>
        <v/>
      </c>
      <c r="M30" s="34" t="str">
        <f t="shared" si="10"/>
        <v/>
      </c>
      <c r="N30" s="38">
        <f>'jan-mai'!M30</f>
        <v>-29512.938015124575</v>
      </c>
      <c r="O30" s="38" t="str">
        <f t="shared" si="11"/>
        <v/>
      </c>
    </row>
    <row r="31" spans="1:15" s="31" customFormat="1" x14ac:dyDescent="0.2">
      <c r="A31" s="30">
        <v>1160</v>
      </c>
      <c r="B31" s="31" t="s">
        <v>215</v>
      </c>
      <c r="C31" s="33"/>
      <c r="D31" s="33"/>
      <c r="E31" s="34" t="str">
        <f t="shared" si="2"/>
        <v/>
      </c>
      <c r="F31" s="35" t="str">
        <f t="shared" si="3"/>
        <v/>
      </c>
      <c r="G31" s="34" t="str">
        <f t="shared" si="4"/>
        <v/>
      </c>
      <c r="H31" s="34" t="str">
        <f t="shared" si="5"/>
        <v/>
      </c>
      <c r="I31" s="34" t="str">
        <f t="shared" si="6"/>
        <v/>
      </c>
      <c r="J31" s="67" t="str">
        <f t="shared" si="7"/>
        <v/>
      </c>
      <c r="K31" s="34" t="str">
        <f t="shared" si="8"/>
        <v/>
      </c>
      <c r="L31" s="34" t="str">
        <f t="shared" si="9"/>
        <v/>
      </c>
      <c r="M31" s="34" t="str">
        <f t="shared" si="10"/>
        <v/>
      </c>
      <c r="N31" s="38">
        <f>'jan-mai'!M31</f>
        <v>-4264283.0622287607</v>
      </c>
      <c r="O31" s="38" t="str">
        <f t="shared" si="11"/>
        <v/>
      </c>
    </row>
    <row r="32" spans="1:15" s="31" customFormat="1" x14ac:dyDescent="0.2">
      <c r="A32" s="30">
        <v>1505</v>
      </c>
      <c r="B32" s="31" t="s">
        <v>255</v>
      </c>
      <c r="C32" s="33"/>
      <c r="D32" s="33"/>
      <c r="E32" s="34" t="str">
        <f t="shared" si="2"/>
        <v/>
      </c>
      <c r="F32" s="35" t="str">
        <f t="shared" si="3"/>
        <v/>
      </c>
      <c r="G32" s="34" t="str">
        <f t="shared" si="4"/>
        <v/>
      </c>
      <c r="H32" s="34" t="str">
        <f t="shared" si="5"/>
        <v/>
      </c>
      <c r="I32" s="34" t="str">
        <f t="shared" si="6"/>
        <v/>
      </c>
      <c r="J32" s="67" t="str">
        <f t="shared" si="7"/>
        <v/>
      </c>
      <c r="K32" s="34" t="str">
        <f t="shared" si="8"/>
        <v/>
      </c>
      <c r="L32" s="34" t="str">
        <f t="shared" si="9"/>
        <v/>
      </c>
      <c r="M32" s="34" t="str">
        <f t="shared" si="10"/>
        <v/>
      </c>
      <c r="N32" s="38">
        <f>'jan-mai'!M32</f>
        <v>42502451.628926121</v>
      </c>
      <c r="O32" s="38" t="str">
        <f t="shared" si="11"/>
        <v/>
      </c>
    </row>
    <row r="33" spans="1:15" s="31" customFormat="1" x14ac:dyDescent="0.2">
      <c r="A33" s="30">
        <v>1506</v>
      </c>
      <c r="B33" s="31" t="s">
        <v>254</v>
      </c>
      <c r="C33" s="33"/>
      <c r="D33" s="33"/>
      <c r="E33" s="34" t="str">
        <f t="shared" si="2"/>
        <v/>
      </c>
      <c r="F33" s="35" t="str">
        <f t="shared" si="3"/>
        <v/>
      </c>
      <c r="G33" s="34" t="str">
        <f t="shared" si="4"/>
        <v/>
      </c>
      <c r="H33" s="34" t="str">
        <f t="shared" si="5"/>
        <v/>
      </c>
      <c r="I33" s="34" t="str">
        <f t="shared" si="6"/>
        <v/>
      </c>
      <c r="J33" s="67" t="str">
        <f t="shared" si="7"/>
        <v/>
      </c>
      <c r="K33" s="34" t="str">
        <f t="shared" si="8"/>
        <v/>
      </c>
      <c r="L33" s="34" t="str">
        <f t="shared" si="9"/>
        <v/>
      </c>
      <c r="M33" s="34" t="str">
        <f t="shared" si="10"/>
        <v/>
      </c>
      <c r="N33" s="38">
        <f>'jan-mai'!M33</f>
        <v>16741143.86649148</v>
      </c>
      <c r="O33" s="38" t="str">
        <f t="shared" si="11"/>
        <v/>
      </c>
    </row>
    <row r="34" spans="1:15" s="31" customFormat="1" x14ac:dyDescent="0.2">
      <c r="A34" s="30">
        <v>1508</v>
      </c>
      <c r="B34" s="31" t="s">
        <v>432</v>
      </c>
      <c r="C34" s="33"/>
      <c r="D34" s="33"/>
      <c r="E34" s="34" t="str">
        <f t="shared" si="2"/>
        <v/>
      </c>
      <c r="F34" s="35" t="str">
        <f t="shared" si="3"/>
        <v/>
      </c>
      <c r="G34" s="34" t="str">
        <f t="shared" si="4"/>
        <v/>
      </c>
      <c r="H34" s="34" t="str">
        <f t="shared" si="5"/>
        <v/>
      </c>
      <c r="I34" s="34" t="str">
        <f t="shared" si="6"/>
        <v/>
      </c>
      <c r="J34" s="67" t="str">
        <f t="shared" si="7"/>
        <v/>
      </c>
      <c r="K34" s="34" t="str">
        <f t="shared" si="8"/>
        <v/>
      </c>
      <c r="L34" s="34" t="str">
        <f t="shared" si="9"/>
        <v/>
      </c>
      <c r="M34" s="34" t="str">
        <f t="shared" si="10"/>
        <v/>
      </c>
      <c r="N34" s="38">
        <f>'jan-mai'!M34</f>
        <v>-6395464.8629160123</v>
      </c>
      <c r="O34" s="38" t="str">
        <f t="shared" si="11"/>
        <v/>
      </c>
    </row>
    <row r="35" spans="1:15" s="31" customFormat="1" x14ac:dyDescent="0.2">
      <c r="A35" s="30">
        <v>1511</v>
      </c>
      <c r="B35" s="31" t="s">
        <v>256</v>
      </c>
      <c r="C35" s="33"/>
      <c r="D35" s="33"/>
      <c r="E35" s="34" t="str">
        <f t="shared" si="2"/>
        <v/>
      </c>
      <c r="F35" s="35" t="str">
        <f t="shared" si="3"/>
        <v/>
      </c>
      <c r="G35" s="34" t="str">
        <f t="shared" si="4"/>
        <v/>
      </c>
      <c r="H35" s="34" t="str">
        <f t="shared" si="5"/>
        <v/>
      </c>
      <c r="I35" s="34" t="str">
        <f t="shared" si="6"/>
        <v/>
      </c>
      <c r="J35" s="67" t="str">
        <f t="shared" si="7"/>
        <v/>
      </c>
      <c r="K35" s="34" t="str">
        <f t="shared" si="8"/>
        <v/>
      </c>
      <c r="L35" s="34" t="str">
        <f t="shared" si="9"/>
        <v/>
      </c>
      <c r="M35" s="34" t="str">
        <f t="shared" si="10"/>
        <v/>
      </c>
      <c r="N35" s="38">
        <f>'jan-mai'!M35</f>
        <v>4027348.0974893621</v>
      </c>
      <c r="O35" s="38" t="str">
        <f t="shared" si="11"/>
        <v/>
      </c>
    </row>
    <row r="36" spans="1:15" s="31" customFormat="1" x14ac:dyDescent="0.2">
      <c r="A36" s="30">
        <v>1514</v>
      </c>
      <c r="B36" s="31" t="s">
        <v>429</v>
      </c>
      <c r="C36" s="33"/>
      <c r="D36" s="33"/>
      <c r="E36" s="34" t="str">
        <f t="shared" si="2"/>
        <v/>
      </c>
      <c r="F36" s="35" t="str">
        <f t="shared" si="3"/>
        <v/>
      </c>
      <c r="G36" s="34" t="str">
        <f t="shared" si="4"/>
        <v/>
      </c>
      <c r="H36" s="34" t="str">
        <f t="shared" si="5"/>
        <v/>
      </c>
      <c r="I36" s="34" t="str">
        <f t="shared" si="6"/>
        <v/>
      </c>
      <c r="J36" s="67" t="str">
        <f t="shared" si="7"/>
        <v/>
      </c>
      <c r="K36" s="34" t="str">
        <f t="shared" si="8"/>
        <v/>
      </c>
      <c r="L36" s="34" t="str">
        <f t="shared" si="9"/>
        <v/>
      </c>
      <c r="M36" s="34" t="str">
        <f t="shared" si="10"/>
        <v/>
      </c>
      <c r="N36" s="38">
        <f>'jan-mai'!M36</f>
        <v>-498856.46177150821</v>
      </c>
      <c r="O36" s="38" t="str">
        <f t="shared" si="11"/>
        <v/>
      </c>
    </row>
    <row r="37" spans="1:15" s="31" customFormat="1" x14ac:dyDescent="0.2">
      <c r="A37" s="30">
        <v>1515</v>
      </c>
      <c r="B37" s="31" t="s">
        <v>378</v>
      </c>
      <c r="C37" s="33"/>
      <c r="D37" s="33"/>
      <c r="E37" s="34" t="str">
        <f t="shared" si="2"/>
        <v/>
      </c>
      <c r="F37" s="35" t="str">
        <f t="shared" si="3"/>
        <v/>
      </c>
      <c r="G37" s="34" t="str">
        <f t="shared" si="4"/>
        <v/>
      </c>
      <c r="H37" s="34" t="str">
        <f t="shared" si="5"/>
        <v/>
      </c>
      <c r="I37" s="34" t="str">
        <f t="shared" si="6"/>
        <v/>
      </c>
      <c r="J37" s="67" t="str">
        <f t="shared" si="7"/>
        <v/>
      </c>
      <c r="K37" s="34" t="str">
        <f t="shared" si="8"/>
        <v/>
      </c>
      <c r="L37" s="34" t="str">
        <f t="shared" si="9"/>
        <v/>
      </c>
      <c r="M37" s="34" t="str">
        <f t="shared" si="10"/>
        <v/>
      </c>
      <c r="N37" s="38">
        <f>'jan-mai'!M37</f>
        <v>-14517339.65823088</v>
      </c>
      <c r="O37" s="38" t="str">
        <f t="shared" si="11"/>
        <v/>
      </c>
    </row>
    <row r="38" spans="1:15" s="31" customFormat="1" x14ac:dyDescent="0.2">
      <c r="A38" s="30">
        <v>1516</v>
      </c>
      <c r="B38" s="31" t="s">
        <v>257</v>
      </c>
      <c r="C38" s="33"/>
      <c r="D38" s="33"/>
      <c r="E38" s="34" t="str">
        <f t="shared" si="2"/>
        <v/>
      </c>
      <c r="F38" s="35" t="str">
        <f t="shared" si="3"/>
        <v/>
      </c>
      <c r="G38" s="34" t="str">
        <f t="shared" si="4"/>
        <v/>
      </c>
      <c r="H38" s="34" t="str">
        <f t="shared" si="5"/>
        <v/>
      </c>
      <c r="I38" s="34" t="str">
        <f t="shared" si="6"/>
        <v/>
      </c>
      <c r="J38" s="67" t="str">
        <f t="shared" si="7"/>
        <v/>
      </c>
      <c r="K38" s="34" t="str">
        <f t="shared" si="8"/>
        <v/>
      </c>
      <c r="L38" s="34" t="str">
        <f t="shared" si="9"/>
        <v/>
      </c>
      <c r="M38" s="34" t="str">
        <f t="shared" si="10"/>
        <v/>
      </c>
      <c r="N38" s="38">
        <f>'jan-mai'!M38</f>
        <v>5868814.7741766544</v>
      </c>
      <c r="O38" s="38" t="str">
        <f t="shared" si="11"/>
        <v/>
      </c>
    </row>
    <row r="39" spans="1:15" s="31" customFormat="1" x14ac:dyDescent="0.2">
      <c r="A39" s="30">
        <v>1517</v>
      </c>
      <c r="B39" s="31" t="s">
        <v>258</v>
      </c>
      <c r="C39" s="33"/>
      <c r="D39" s="33"/>
      <c r="E39" s="34" t="str">
        <f t="shared" si="2"/>
        <v/>
      </c>
      <c r="F39" s="35" t="str">
        <f t="shared" si="3"/>
        <v/>
      </c>
      <c r="G39" s="34" t="str">
        <f t="shared" si="4"/>
        <v/>
      </c>
      <c r="H39" s="34" t="str">
        <f t="shared" si="5"/>
        <v/>
      </c>
      <c r="I39" s="34" t="str">
        <f t="shared" si="6"/>
        <v/>
      </c>
      <c r="J39" s="67" t="str">
        <f t="shared" si="7"/>
        <v/>
      </c>
      <c r="K39" s="34" t="str">
        <f t="shared" si="8"/>
        <v/>
      </c>
      <c r="L39" s="34" t="str">
        <f t="shared" si="9"/>
        <v/>
      </c>
      <c r="M39" s="34" t="str">
        <f t="shared" si="10"/>
        <v/>
      </c>
      <c r="N39" s="38">
        <f>'jan-mai'!M39</f>
        <v>17490980.678763509</v>
      </c>
      <c r="O39" s="38" t="str">
        <f t="shared" si="11"/>
        <v/>
      </c>
    </row>
    <row r="40" spans="1:15" s="31" customFormat="1" x14ac:dyDescent="0.2">
      <c r="A40" s="30">
        <v>1520</v>
      </c>
      <c r="B40" s="31" t="s">
        <v>260</v>
      </c>
      <c r="C40" s="33"/>
      <c r="D40" s="33"/>
      <c r="E40" s="34" t="str">
        <f t="shared" si="2"/>
        <v/>
      </c>
      <c r="F40" s="35" t="str">
        <f t="shared" si="3"/>
        <v/>
      </c>
      <c r="G40" s="34" t="str">
        <f t="shared" si="4"/>
        <v/>
      </c>
      <c r="H40" s="34" t="str">
        <f t="shared" si="5"/>
        <v/>
      </c>
      <c r="I40" s="34" t="str">
        <f t="shared" si="6"/>
        <v/>
      </c>
      <c r="J40" s="67" t="str">
        <f t="shared" si="7"/>
        <v/>
      </c>
      <c r="K40" s="34" t="str">
        <f t="shared" si="8"/>
        <v/>
      </c>
      <c r="L40" s="34" t="str">
        <f t="shared" si="9"/>
        <v/>
      </c>
      <c r="M40" s="34" t="str">
        <f t="shared" si="10"/>
        <v/>
      </c>
      <c r="N40" s="38">
        <f>'jan-mai'!M40</f>
        <v>26481723.251351088</v>
      </c>
      <c r="O40" s="38" t="str">
        <f t="shared" si="11"/>
        <v/>
      </c>
    </row>
    <row r="41" spans="1:15" s="31" customFormat="1" x14ac:dyDescent="0.2">
      <c r="A41" s="30">
        <v>1525</v>
      </c>
      <c r="B41" s="31" t="s">
        <v>261</v>
      </c>
      <c r="C41" s="33"/>
      <c r="D41" s="33"/>
      <c r="E41" s="34" t="str">
        <f t="shared" si="2"/>
        <v/>
      </c>
      <c r="F41" s="35" t="str">
        <f t="shared" si="3"/>
        <v/>
      </c>
      <c r="G41" s="34" t="str">
        <f t="shared" si="4"/>
        <v/>
      </c>
      <c r="H41" s="34" t="str">
        <f t="shared" si="5"/>
        <v/>
      </c>
      <c r="I41" s="34" t="str">
        <f t="shared" si="6"/>
        <v/>
      </c>
      <c r="J41" s="67" t="str">
        <f t="shared" si="7"/>
        <v/>
      </c>
      <c r="K41" s="34" t="str">
        <f t="shared" si="8"/>
        <v/>
      </c>
      <c r="L41" s="34" t="str">
        <f t="shared" si="9"/>
        <v/>
      </c>
      <c r="M41" s="34" t="str">
        <f t="shared" si="10"/>
        <v/>
      </c>
      <c r="N41" s="38">
        <f>'jan-mai'!M41</f>
        <v>3862869.1147996541</v>
      </c>
      <c r="O41" s="38" t="str">
        <f t="shared" si="11"/>
        <v/>
      </c>
    </row>
    <row r="42" spans="1:15" s="31" customFormat="1" x14ac:dyDescent="0.2">
      <c r="A42" s="30">
        <v>1528</v>
      </c>
      <c r="B42" s="31" t="s">
        <v>262</v>
      </c>
      <c r="C42" s="33"/>
      <c r="D42" s="33"/>
      <c r="E42" s="34" t="str">
        <f t="shared" si="2"/>
        <v/>
      </c>
      <c r="F42" s="35" t="str">
        <f t="shared" si="3"/>
        <v/>
      </c>
      <c r="G42" s="34" t="str">
        <f t="shared" si="4"/>
        <v/>
      </c>
      <c r="H42" s="34" t="str">
        <f t="shared" si="5"/>
        <v/>
      </c>
      <c r="I42" s="34" t="str">
        <f t="shared" si="6"/>
        <v/>
      </c>
      <c r="J42" s="67" t="str">
        <f t="shared" si="7"/>
        <v/>
      </c>
      <c r="K42" s="34" t="str">
        <f t="shared" si="8"/>
        <v/>
      </c>
      <c r="L42" s="34" t="str">
        <f t="shared" si="9"/>
        <v/>
      </c>
      <c r="M42" s="34" t="str">
        <f t="shared" si="10"/>
        <v/>
      </c>
      <c r="N42" s="38">
        <f>'jan-mai'!M42</f>
        <v>25642604.221522294</v>
      </c>
      <c r="O42" s="38" t="str">
        <f t="shared" si="11"/>
        <v/>
      </c>
    </row>
    <row r="43" spans="1:15" s="31" customFormat="1" x14ac:dyDescent="0.2">
      <c r="A43" s="30">
        <v>1531</v>
      </c>
      <c r="B43" s="31" t="s">
        <v>263</v>
      </c>
      <c r="C43" s="33"/>
      <c r="D43" s="33"/>
      <c r="E43" s="34" t="str">
        <f t="shared" si="2"/>
        <v/>
      </c>
      <c r="F43" s="35" t="str">
        <f t="shared" si="3"/>
        <v/>
      </c>
      <c r="G43" s="34" t="str">
        <f t="shared" si="4"/>
        <v/>
      </c>
      <c r="H43" s="34" t="str">
        <f t="shared" si="5"/>
        <v/>
      </c>
      <c r="I43" s="34" t="str">
        <f t="shared" si="6"/>
        <v/>
      </c>
      <c r="J43" s="67" t="str">
        <f t="shared" si="7"/>
        <v/>
      </c>
      <c r="K43" s="34" t="str">
        <f t="shared" si="8"/>
        <v/>
      </c>
      <c r="L43" s="34" t="str">
        <f t="shared" si="9"/>
        <v/>
      </c>
      <c r="M43" s="34" t="str">
        <f t="shared" si="10"/>
        <v/>
      </c>
      <c r="N43" s="38">
        <f>'jan-mai'!M43</f>
        <v>24222626.619331323</v>
      </c>
      <c r="O43" s="38" t="str">
        <f t="shared" si="11"/>
        <v/>
      </c>
    </row>
    <row r="44" spans="1:15" s="31" customFormat="1" x14ac:dyDescent="0.2">
      <c r="A44" s="30">
        <v>1532</v>
      </c>
      <c r="B44" s="31" t="s">
        <v>264</v>
      </c>
      <c r="C44" s="33"/>
      <c r="D44" s="33"/>
      <c r="E44" s="34" t="str">
        <f t="shared" si="2"/>
        <v/>
      </c>
      <c r="F44" s="35" t="str">
        <f t="shared" si="3"/>
        <v/>
      </c>
      <c r="G44" s="34" t="str">
        <f t="shared" si="4"/>
        <v/>
      </c>
      <c r="H44" s="34" t="str">
        <f t="shared" si="5"/>
        <v/>
      </c>
      <c r="I44" s="34" t="str">
        <f t="shared" si="6"/>
        <v/>
      </c>
      <c r="J44" s="67" t="str">
        <f t="shared" si="7"/>
        <v/>
      </c>
      <c r="K44" s="34" t="str">
        <f t="shared" si="8"/>
        <v/>
      </c>
      <c r="L44" s="34" t="str">
        <f t="shared" si="9"/>
        <v/>
      </c>
      <c r="M44" s="34" t="str">
        <f t="shared" si="10"/>
        <v/>
      </c>
      <c r="N44" s="38">
        <f>'jan-mai'!M44</f>
        <v>9260611.1370224878</v>
      </c>
      <c r="O44" s="38" t="str">
        <f t="shared" si="11"/>
        <v/>
      </c>
    </row>
    <row r="45" spans="1:15" s="31" customFormat="1" x14ac:dyDescent="0.2">
      <c r="A45" s="30">
        <v>1535</v>
      </c>
      <c r="B45" s="31" t="s">
        <v>265</v>
      </c>
      <c r="C45" s="33"/>
      <c r="D45" s="33"/>
      <c r="E45" s="34" t="str">
        <f t="shared" si="2"/>
        <v/>
      </c>
      <c r="F45" s="35" t="str">
        <f t="shared" si="3"/>
        <v/>
      </c>
      <c r="G45" s="34" t="str">
        <f t="shared" si="4"/>
        <v/>
      </c>
      <c r="H45" s="34" t="str">
        <f t="shared" si="5"/>
        <v/>
      </c>
      <c r="I45" s="34" t="str">
        <f t="shared" si="6"/>
        <v/>
      </c>
      <c r="J45" s="67" t="str">
        <f t="shared" si="7"/>
        <v/>
      </c>
      <c r="K45" s="34" t="str">
        <f t="shared" si="8"/>
        <v/>
      </c>
      <c r="L45" s="34" t="str">
        <f t="shared" si="9"/>
        <v/>
      </c>
      <c r="M45" s="34" t="str">
        <f t="shared" si="10"/>
        <v/>
      </c>
      <c r="N45" s="38">
        <f>'jan-mai'!M45</f>
        <v>11835523.719301542</v>
      </c>
      <c r="O45" s="38" t="str">
        <f t="shared" si="11"/>
        <v/>
      </c>
    </row>
    <row r="46" spans="1:15" s="31" customFormat="1" x14ac:dyDescent="0.2">
      <c r="A46" s="30">
        <v>1539</v>
      </c>
      <c r="B46" s="31" t="s">
        <v>266</v>
      </c>
      <c r="C46" s="33"/>
      <c r="D46" s="33"/>
      <c r="E46" s="34" t="str">
        <f t="shared" si="2"/>
        <v/>
      </c>
      <c r="F46" s="35" t="str">
        <f t="shared" si="3"/>
        <v/>
      </c>
      <c r="G46" s="34" t="str">
        <f t="shared" si="4"/>
        <v/>
      </c>
      <c r="H46" s="34" t="str">
        <f t="shared" si="5"/>
        <v/>
      </c>
      <c r="I46" s="34" t="str">
        <f t="shared" si="6"/>
        <v/>
      </c>
      <c r="J46" s="67" t="str">
        <f t="shared" si="7"/>
        <v/>
      </c>
      <c r="K46" s="34" t="str">
        <f t="shared" si="8"/>
        <v/>
      </c>
      <c r="L46" s="34" t="str">
        <f t="shared" si="9"/>
        <v/>
      </c>
      <c r="M46" s="34" t="str">
        <f t="shared" si="10"/>
        <v/>
      </c>
      <c r="N46" s="38">
        <f>'jan-mai'!M46</f>
        <v>14016009.473636769</v>
      </c>
      <c r="O46" s="38" t="str">
        <f t="shared" si="11"/>
        <v/>
      </c>
    </row>
    <row r="47" spans="1:15" s="31" customFormat="1" x14ac:dyDescent="0.2">
      <c r="A47" s="30">
        <v>1547</v>
      </c>
      <c r="B47" s="31" t="s">
        <v>267</v>
      </c>
      <c r="C47" s="33"/>
      <c r="D47" s="33"/>
      <c r="E47" s="34" t="str">
        <f t="shared" si="2"/>
        <v/>
      </c>
      <c r="F47" s="35" t="str">
        <f t="shared" si="3"/>
        <v/>
      </c>
      <c r="G47" s="34" t="str">
        <f t="shared" si="4"/>
        <v/>
      </c>
      <c r="H47" s="34" t="str">
        <f t="shared" si="5"/>
        <v/>
      </c>
      <c r="I47" s="34" t="str">
        <f t="shared" si="6"/>
        <v/>
      </c>
      <c r="J47" s="67" t="str">
        <f t="shared" si="7"/>
        <v/>
      </c>
      <c r="K47" s="34" t="str">
        <f t="shared" si="8"/>
        <v/>
      </c>
      <c r="L47" s="34" t="str">
        <f t="shared" si="9"/>
        <v/>
      </c>
      <c r="M47" s="34" t="str">
        <f t="shared" si="10"/>
        <v/>
      </c>
      <c r="N47" s="38">
        <f>'jan-mai'!M47</f>
        <v>3816436.6595062362</v>
      </c>
      <c r="O47" s="38" t="str">
        <f t="shared" si="11"/>
        <v/>
      </c>
    </row>
    <row r="48" spans="1:15" s="31" customFormat="1" x14ac:dyDescent="0.2">
      <c r="A48" s="30">
        <v>1554</v>
      </c>
      <c r="B48" s="31" t="s">
        <v>268</v>
      </c>
      <c r="C48" s="33"/>
      <c r="D48" s="33"/>
      <c r="E48" s="34" t="str">
        <f t="shared" si="2"/>
        <v/>
      </c>
      <c r="F48" s="35" t="str">
        <f t="shared" si="3"/>
        <v/>
      </c>
      <c r="G48" s="34" t="str">
        <f t="shared" si="4"/>
        <v/>
      </c>
      <c r="H48" s="34" t="str">
        <f t="shared" si="5"/>
        <v/>
      </c>
      <c r="I48" s="34" t="str">
        <f t="shared" si="6"/>
        <v/>
      </c>
      <c r="J48" s="67" t="str">
        <f t="shared" si="7"/>
        <v/>
      </c>
      <c r="K48" s="34" t="str">
        <f t="shared" si="8"/>
        <v/>
      </c>
      <c r="L48" s="34" t="str">
        <f t="shared" si="9"/>
        <v/>
      </c>
      <c r="M48" s="34" t="str">
        <f t="shared" si="10"/>
        <v/>
      </c>
      <c r="N48" s="38">
        <f>'jan-mai'!M48</f>
        <v>8030783.0089884838</v>
      </c>
      <c r="O48" s="38" t="str">
        <f t="shared" si="11"/>
        <v/>
      </c>
    </row>
    <row r="49" spans="1:15" s="31" customFormat="1" x14ac:dyDescent="0.2">
      <c r="A49" s="30">
        <v>1557</v>
      </c>
      <c r="B49" s="31" t="s">
        <v>269</v>
      </c>
      <c r="C49" s="33"/>
      <c r="D49" s="33"/>
      <c r="E49" s="34" t="str">
        <f t="shared" si="2"/>
        <v/>
      </c>
      <c r="F49" s="35" t="str">
        <f t="shared" si="3"/>
        <v/>
      </c>
      <c r="G49" s="34" t="str">
        <f t="shared" si="4"/>
        <v/>
      </c>
      <c r="H49" s="34" t="str">
        <f t="shared" si="5"/>
        <v/>
      </c>
      <c r="I49" s="34" t="str">
        <f t="shared" si="6"/>
        <v/>
      </c>
      <c r="J49" s="67" t="str">
        <f t="shared" si="7"/>
        <v/>
      </c>
      <c r="K49" s="34" t="str">
        <f t="shared" si="8"/>
        <v/>
      </c>
      <c r="L49" s="34" t="str">
        <f t="shared" si="9"/>
        <v/>
      </c>
      <c r="M49" s="34" t="str">
        <f t="shared" si="10"/>
        <v/>
      </c>
      <c r="N49" s="38">
        <f>'jan-mai'!M49</f>
        <v>9541319.5914809238</v>
      </c>
      <c r="O49" s="38" t="str">
        <f t="shared" si="11"/>
        <v/>
      </c>
    </row>
    <row r="50" spans="1:15" s="31" customFormat="1" x14ac:dyDescent="0.2">
      <c r="A50" s="30">
        <v>1560</v>
      </c>
      <c r="B50" s="31" t="s">
        <v>270</v>
      </c>
      <c r="C50" s="33"/>
      <c r="D50" s="33"/>
      <c r="E50" s="34" t="str">
        <f t="shared" si="2"/>
        <v/>
      </c>
      <c r="F50" s="35" t="str">
        <f t="shared" si="3"/>
        <v/>
      </c>
      <c r="G50" s="34" t="str">
        <f t="shared" si="4"/>
        <v/>
      </c>
      <c r="H50" s="34" t="str">
        <f t="shared" si="5"/>
        <v/>
      </c>
      <c r="I50" s="34" t="str">
        <f t="shared" si="6"/>
        <v/>
      </c>
      <c r="J50" s="67" t="str">
        <f t="shared" si="7"/>
        <v/>
      </c>
      <c r="K50" s="34" t="str">
        <f t="shared" si="8"/>
        <v/>
      </c>
      <c r="L50" s="34" t="str">
        <f t="shared" si="9"/>
        <v/>
      </c>
      <c r="M50" s="34" t="str">
        <f t="shared" si="10"/>
        <v/>
      </c>
      <c r="N50" s="38">
        <f>'jan-mai'!M50</f>
        <v>10267123.775219813</v>
      </c>
      <c r="O50" s="38" t="str">
        <f t="shared" si="11"/>
        <v/>
      </c>
    </row>
    <row r="51" spans="1:15" s="31" customFormat="1" x14ac:dyDescent="0.2">
      <c r="A51" s="30">
        <v>1563</v>
      </c>
      <c r="B51" s="31" t="s">
        <v>271</v>
      </c>
      <c r="C51" s="33"/>
      <c r="D51" s="33"/>
      <c r="E51" s="34" t="str">
        <f t="shared" si="2"/>
        <v/>
      </c>
      <c r="F51" s="35" t="str">
        <f t="shared" si="3"/>
        <v/>
      </c>
      <c r="G51" s="34" t="str">
        <f t="shared" si="4"/>
        <v/>
      </c>
      <c r="H51" s="34" t="str">
        <f t="shared" si="5"/>
        <v/>
      </c>
      <c r="I51" s="34" t="str">
        <f t="shared" si="6"/>
        <v/>
      </c>
      <c r="J51" s="67" t="str">
        <f t="shared" si="7"/>
        <v/>
      </c>
      <c r="K51" s="34" t="str">
        <f t="shared" si="8"/>
        <v/>
      </c>
      <c r="L51" s="34" t="str">
        <f t="shared" si="9"/>
        <v/>
      </c>
      <c r="M51" s="34" t="str">
        <f t="shared" si="10"/>
        <v/>
      </c>
      <c r="N51" s="38">
        <f>'jan-mai'!M51</f>
        <v>-7249139.8169084014</v>
      </c>
      <c r="O51" s="38" t="str">
        <f t="shared" si="11"/>
        <v/>
      </c>
    </row>
    <row r="52" spans="1:15" s="31" customFormat="1" x14ac:dyDescent="0.2">
      <c r="A52" s="30">
        <v>1566</v>
      </c>
      <c r="B52" s="31" t="s">
        <v>272</v>
      </c>
      <c r="C52" s="33"/>
      <c r="D52" s="33"/>
      <c r="E52" s="34" t="str">
        <f t="shared" si="2"/>
        <v/>
      </c>
      <c r="F52" s="35" t="str">
        <f t="shared" si="3"/>
        <v/>
      </c>
      <c r="G52" s="34" t="str">
        <f t="shared" si="4"/>
        <v/>
      </c>
      <c r="H52" s="34" t="str">
        <f t="shared" si="5"/>
        <v/>
      </c>
      <c r="I52" s="34" t="str">
        <f t="shared" si="6"/>
        <v/>
      </c>
      <c r="J52" s="67" t="str">
        <f t="shared" si="7"/>
        <v/>
      </c>
      <c r="K52" s="34" t="str">
        <f t="shared" si="8"/>
        <v/>
      </c>
      <c r="L52" s="34" t="str">
        <f t="shared" si="9"/>
        <v/>
      </c>
      <c r="M52" s="34" t="str">
        <f t="shared" si="10"/>
        <v/>
      </c>
      <c r="N52" s="38">
        <f>'jan-mai'!M52</f>
        <v>14720638.431957753</v>
      </c>
      <c r="O52" s="38" t="str">
        <f t="shared" si="11"/>
        <v/>
      </c>
    </row>
    <row r="53" spans="1:15" s="31" customFormat="1" x14ac:dyDescent="0.2">
      <c r="A53" s="30">
        <v>1573</v>
      </c>
      <c r="B53" s="31" t="s">
        <v>274</v>
      </c>
      <c r="C53" s="33"/>
      <c r="D53" s="33"/>
      <c r="E53" s="34" t="str">
        <f t="shared" si="2"/>
        <v/>
      </c>
      <c r="F53" s="35" t="str">
        <f t="shared" si="3"/>
        <v/>
      </c>
      <c r="G53" s="34" t="str">
        <f t="shared" si="4"/>
        <v/>
      </c>
      <c r="H53" s="34" t="str">
        <f t="shared" si="5"/>
        <v/>
      </c>
      <c r="I53" s="34" t="str">
        <f t="shared" si="6"/>
        <v/>
      </c>
      <c r="J53" s="67" t="str">
        <f t="shared" si="7"/>
        <v/>
      </c>
      <c r="K53" s="34" t="str">
        <f t="shared" si="8"/>
        <v/>
      </c>
      <c r="L53" s="34" t="str">
        <f t="shared" si="9"/>
        <v/>
      </c>
      <c r="M53" s="34" t="str">
        <f t="shared" si="10"/>
        <v/>
      </c>
      <c r="N53" s="38">
        <f>'jan-mai'!M53</f>
        <v>4086013.2546693753</v>
      </c>
      <c r="O53" s="38" t="str">
        <f t="shared" si="11"/>
        <v/>
      </c>
    </row>
    <row r="54" spans="1:15" s="31" customFormat="1" x14ac:dyDescent="0.2">
      <c r="A54" s="30">
        <v>1576</v>
      </c>
      <c r="B54" s="31" t="s">
        <v>275</v>
      </c>
      <c r="C54" s="33"/>
      <c r="D54" s="33"/>
      <c r="E54" s="34" t="str">
        <f t="shared" si="2"/>
        <v/>
      </c>
      <c r="F54" s="35" t="str">
        <f t="shared" si="3"/>
        <v/>
      </c>
      <c r="G54" s="34" t="str">
        <f t="shared" si="4"/>
        <v/>
      </c>
      <c r="H54" s="34" t="str">
        <f t="shared" si="5"/>
        <v/>
      </c>
      <c r="I54" s="34" t="str">
        <f t="shared" si="6"/>
        <v/>
      </c>
      <c r="J54" s="67" t="str">
        <f t="shared" si="7"/>
        <v/>
      </c>
      <c r="K54" s="34" t="str">
        <f t="shared" si="8"/>
        <v/>
      </c>
      <c r="L54" s="34" t="str">
        <f t="shared" si="9"/>
        <v/>
      </c>
      <c r="M54" s="34" t="str">
        <f t="shared" si="10"/>
        <v/>
      </c>
      <c r="N54" s="38">
        <f>'jan-mai'!M54</f>
        <v>6215988.8103581425</v>
      </c>
      <c r="O54" s="38" t="str">
        <f t="shared" si="11"/>
        <v/>
      </c>
    </row>
    <row r="55" spans="1:15" s="31" customFormat="1" x14ac:dyDescent="0.2">
      <c r="A55" s="30">
        <v>1577</v>
      </c>
      <c r="B55" s="31" t="s">
        <v>259</v>
      </c>
      <c r="C55" s="33"/>
      <c r="D55" s="33"/>
      <c r="E55" s="34" t="str">
        <f t="shared" si="2"/>
        <v/>
      </c>
      <c r="F55" s="35" t="str">
        <f t="shared" si="3"/>
        <v/>
      </c>
      <c r="G55" s="34" t="str">
        <f t="shared" si="4"/>
        <v/>
      </c>
      <c r="H55" s="34" t="str">
        <f t="shared" si="5"/>
        <v/>
      </c>
      <c r="I55" s="34" t="str">
        <f t="shared" si="6"/>
        <v/>
      </c>
      <c r="J55" s="67" t="str">
        <f t="shared" si="7"/>
        <v/>
      </c>
      <c r="K55" s="34" t="str">
        <f t="shared" si="8"/>
        <v/>
      </c>
      <c r="L55" s="34" t="str">
        <f t="shared" si="9"/>
        <v/>
      </c>
      <c r="M55" s="34" t="str">
        <f t="shared" si="10"/>
        <v/>
      </c>
      <c r="N55" s="38">
        <f>'jan-mai'!M55</f>
        <v>42631462.300925143</v>
      </c>
      <c r="O55" s="38" t="str">
        <f t="shared" si="11"/>
        <v/>
      </c>
    </row>
    <row r="56" spans="1:15" s="31" customFormat="1" x14ac:dyDescent="0.2">
      <c r="A56" s="30">
        <v>1578</v>
      </c>
      <c r="B56" s="31" t="s">
        <v>379</v>
      </c>
      <c r="C56" s="33"/>
      <c r="D56" s="33"/>
      <c r="E56" s="34" t="str">
        <f t="shared" si="2"/>
        <v/>
      </c>
      <c r="F56" s="35" t="str">
        <f t="shared" si="3"/>
        <v/>
      </c>
      <c r="G56" s="34" t="str">
        <f t="shared" si="4"/>
        <v/>
      </c>
      <c r="H56" s="34" t="str">
        <f t="shared" si="5"/>
        <v/>
      </c>
      <c r="I56" s="34" t="str">
        <f t="shared" si="6"/>
        <v/>
      </c>
      <c r="J56" s="67" t="str">
        <f t="shared" si="7"/>
        <v/>
      </c>
      <c r="K56" s="34" t="str">
        <f t="shared" si="8"/>
        <v/>
      </c>
      <c r="L56" s="34" t="str">
        <f t="shared" si="9"/>
        <v/>
      </c>
      <c r="M56" s="34" t="str">
        <f t="shared" si="10"/>
        <v/>
      </c>
      <c r="N56" s="38">
        <f>'jan-mai'!M56</f>
        <v>863077.78542469186</v>
      </c>
      <c r="O56" s="38" t="str">
        <f t="shared" si="11"/>
        <v/>
      </c>
    </row>
    <row r="57" spans="1:15" s="31" customFormat="1" x14ac:dyDescent="0.2">
      <c r="A57" s="30">
        <v>1579</v>
      </c>
      <c r="B57" s="31" t="s">
        <v>380</v>
      </c>
      <c r="C57" s="33"/>
      <c r="D57" s="33"/>
      <c r="E57" s="34" t="str">
        <f t="shared" si="2"/>
        <v/>
      </c>
      <c r="F57" s="35" t="str">
        <f t="shared" si="3"/>
        <v/>
      </c>
      <c r="G57" s="34" t="str">
        <f t="shared" si="4"/>
        <v/>
      </c>
      <c r="H57" s="34" t="str">
        <f t="shared" si="5"/>
        <v/>
      </c>
      <c r="I57" s="34" t="str">
        <f t="shared" si="6"/>
        <v/>
      </c>
      <c r="J57" s="67" t="str">
        <f t="shared" si="7"/>
        <v/>
      </c>
      <c r="K57" s="34" t="str">
        <f t="shared" si="8"/>
        <v/>
      </c>
      <c r="L57" s="34" t="str">
        <f t="shared" si="9"/>
        <v/>
      </c>
      <c r="M57" s="34" t="str">
        <f t="shared" si="10"/>
        <v/>
      </c>
      <c r="N57" s="38">
        <f>'jan-mai'!M57</f>
        <v>39940115.130936742</v>
      </c>
      <c r="O57" s="38" t="str">
        <f t="shared" si="11"/>
        <v/>
      </c>
    </row>
    <row r="58" spans="1:15" s="31" customFormat="1" x14ac:dyDescent="0.2">
      <c r="A58" s="30">
        <v>1580</v>
      </c>
      <c r="B58" s="31" t="s">
        <v>431</v>
      </c>
      <c r="C58" s="33"/>
      <c r="D58" s="33"/>
      <c r="E58" s="34" t="str">
        <f t="shared" si="2"/>
        <v/>
      </c>
      <c r="F58" s="35" t="str">
        <f t="shared" si="3"/>
        <v/>
      </c>
      <c r="G58" s="34" t="str">
        <f t="shared" si="4"/>
        <v/>
      </c>
      <c r="H58" s="34" t="str">
        <f t="shared" si="5"/>
        <v/>
      </c>
      <c r="I58" s="34" t="str">
        <f t="shared" si="6"/>
        <v/>
      </c>
      <c r="J58" s="67" t="str">
        <f t="shared" si="7"/>
        <v/>
      </c>
      <c r="K58" s="34" t="str">
        <f t="shared" si="8"/>
        <v/>
      </c>
      <c r="L58" s="34" t="str">
        <f t="shared" si="9"/>
        <v/>
      </c>
      <c r="M58" s="34" t="str">
        <f t="shared" si="10"/>
        <v/>
      </c>
      <c r="N58" s="38">
        <f>'jan-mai'!M58</f>
        <v>17131900.188254453</v>
      </c>
      <c r="O58" s="38" t="str">
        <f t="shared" si="11"/>
        <v/>
      </c>
    </row>
    <row r="59" spans="1:15" s="31" customFormat="1" x14ac:dyDescent="0.2">
      <c r="A59" s="30">
        <v>1804</v>
      </c>
      <c r="B59" s="31" t="s">
        <v>276</v>
      </c>
      <c r="C59" s="33"/>
      <c r="D59" s="33"/>
      <c r="E59" s="34" t="str">
        <f t="shared" si="2"/>
        <v/>
      </c>
      <c r="F59" s="35" t="str">
        <f t="shared" si="3"/>
        <v/>
      </c>
      <c r="G59" s="34" t="str">
        <f t="shared" si="4"/>
        <v/>
      </c>
      <c r="H59" s="34" t="str">
        <f t="shared" si="5"/>
        <v/>
      </c>
      <c r="I59" s="34" t="str">
        <f t="shared" si="6"/>
        <v/>
      </c>
      <c r="J59" s="67" t="str">
        <f t="shared" si="7"/>
        <v/>
      </c>
      <c r="K59" s="34" t="str">
        <f t="shared" si="8"/>
        <v/>
      </c>
      <c r="L59" s="34" t="str">
        <f t="shared" si="9"/>
        <v/>
      </c>
      <c r="M59" s="34" t="str">
        <f t="shared" si="10"/>
        <v/>
      </c>
      <c r="N59" s="38">
        <f>'jan-mai'!M59</f>
        <v>15161950.277821518</v>
      </c>
      <c r="O59" s="38" t="str">
        <f t="shared" si="11"/>
        <v/>
      </c>
    </row>
    <row r="60" spans="1:15" s="31" customFormat="1" x14ac:dyDescent="0.2">
      <c r="A60" s="30">
        <v>1806</v>
      </c>
      <c r="B60" s="31" t="s">
        <v>277</v>
      </c>
      <c r="C60" s="33"/>
      <c r="D60" s="33"/>
      <c r="E60" s="34" t="str">
        <f t="shared" si="2"/>
        <v/>
      </c>
      <c r="F60" s="35" t="str">
        <f t="shared" si="3"/>
        <v/>
      </c>
      <c r="G60" s="34" t="str">
        <f t="shared" si="4"/>
        <v/>
      </c>
      <c r="H60" s="34" t="str">
        <f t="shared" si="5"/>
        <v/>
      </c>
      <c r="I60" s="34" t="str">
        <f t="shared" si="6"/>
        <v/>
      </c>
      <c r="J60" s="67" t="str">
        <f t="shared" si="7"/>
        <v/>
      </c>
      <c r="K60" s="34" t="str">
        <f t="shared" si="8"/>
        <v/>
      </c>
      <c r="L60" s="34" t="str">
        <f t="shared" si="9"/>
        <v/>
      </c>
      <c r="M60" s="34" t="str">
        <f t="shared" si="10"/>
        <v/>
      </c>
      <c r="N60" s="38">
        <f>'jan-mai'!M60</f>
        <v>24140790.311540153</v>
      </c>
      <c r="O60" s="38" t="str">
        <f t="shared" si="11"/>
        <v/>
      </c>
    </row>
    <row r="61" spans="1:15" s="31" customFormat="1" x14ac:dyDescent="0.2">
      <c r="A61" s="30">
        <v>1811</v>
      </c>
      <c r="B61" s="31" t="s">
        <v>278</v>
      </c>
      <c r="C61" s="33"/>
      <c r="D61" s="33"/>
      <c r="E61" s="34" t="str">
        <f t="shared" si="2"/>
        <v/>
      </c>
      <c r="F61" s="35" t="str">
        <f t="shared" si="3"/>
        <v/>
      </c>
      <c r="G61" s="34" t="str">
        <f t="shared" si="4"/>
        <v/>
      </c>
      <c r="H61" s="34" t="str">
        <f t="shared" si="5"/>
        <v/>
      </c>
      <c r="I61" s="34" t="str">
        <f t="shared" si="6"/>
        <v/>
      </c>
      <c r="J61" s="67" t="str">
        <f t="shared" si="7"/>
        <v/>
      </c>
      <c r="K61" s="34" t="str">
        <f t="shared" si="8"/>
        <v/>
      </c>
      <c r="L61" s="34" t="str">
        <f t="shared" si="9"/>
        <v/>
      </c>
      <c r="M61" s="34" t="str">
        <f t="shared" si="10"/>
        <v/>
      </c>
      <c r="N61" s="38">
        <f>'jan-mai'!M61</f>
        <v>898752.79310158477</v>
      </c>
      <c r="O61" s="38" t="str">
        <f t="shared" si="11"/>
        <v/>
      </c>
    </row>
    <row r="62" spans="1:15" s="31" customFormat="1" x14ac:dyDescent="0.2">
      <c r="A62" s="30">
        <v>1812</v>
      </c>
      <c r="B62" s="31" t="s">
        <v>279</v>
      </c>
      <c r="C62" s="33"/>
      <c r="D62" s="33"/>
      <c r="E62" s="34" t="str">
        <f t="shared" si="2"/>
        <v/>
      </c>
      <c r="F62" s="35" t="str">
        <f t="shared" si="3"/>
        <v/>
      </c>
      <c r="G62" s="34" t="str">
        <f t="shared" si="4"/>
        <v/>
      </c>
      <c r="H62" s="34" t="str">
        <f t="shared" si="5"/>
        <v/>
      </c>
      <c r="I62" s="34" t="str">
        <f t="shared" si="6"/>
        <v/>
      </c>
      <c r="J62" s="67" t="str">
        <f t="shared" si="7"/>
        <v/>
      </c>
      <c r="K62" s="34" t="str">
        <f t="shared" si="8"/>
        <v/>
      </c>
      <c r="L62" s="34" t="str">
        <f t="shared" si="9"/>
        <v/>
      </c>
      <c r="M62" s="34" t="str">
        <f t="shared" si="10"/>
        <v/>
      </c>
      <c r="N62" s="38">
        <f>'jan-mai'!M62</f>
        <v>8130169.4563578889</v>
      </c>
      <c r="O62" s="38" t="str">
        <f t="shared" si="11"/>
        <v/>
      </c>
    </row>
    <row r="63" spans="1:15" s="31" customFormat="1" x14ac:dyDescent="0.2">
      <c r="A63" s="30">
        <v>1813</v>
      </c>
      <c r="B63" s="31" t="s">
        <v>280</v>
      </c>
      <c r="C63" s="33"/>
      <c r="D63" s="33"/>
      <c r="E63" s="34" t="str">
        <f t="shared" si="2"/>
        <v/>
      </c>
      <c r="F63" s="35" t="str">
        <f t="shared" si="3"/>
        <v/>
      </c>
      <c r="G63" s="34" t="str">
        <f t="shared" si="4"/>
        <v/>
      </c>
      <c r="H63" s="34" t="str">
        <f t="shared" si="5"/>
        <v/>
      </c>
      <c r="I63" s="34" t="str">
        <f t="shared" si="6"/>
        <v/>
      </c>
      <c r="J63" s="67" t="str">
        <f t="shared" si="7"/>
        <v/>
      </c>
      <c r="K63" s="34" t="str">
        <f t="shared" si="8"/>
        <v/>
      </c>
      <c r="L63" s="34" t="str">
        <f t="shared" si="9"/>
        <v/>
      </c>
      <c r="M63" s="34" t="str">
        <f t="shared" si="10"/>
        <v/>
      </c>
      <c r="N63" s="38">
        <f>'jan-mai'!M63</f>
        <v>12142738.921233227</v>
      </c>
      <c r="O63" s="38" t="str">
        <f t="shared" si="11"/>
        <v/>
      </c>
    </row>
    <row r="64" spans="1:15" s="31" customFormat="1" x14ac:dyDescent="0.2">
      <c r="A64" s="30">
        <v>1815</v>
      </c>
      <c r="B64" s="31" t="s">
        <v>281</v>
      </c>
      <c r="C64" s="33"/>
      <c r="D64" s="33"/>
      <c r="E64" s="34" t="str">
        <f t="shared" si="2"/>
        <v/>
      </c>
      <c r="F64" s="35" t="str">
        <f t="shared" si="3"/>
        <v/>
      </c>
      <c r="G64" s="34" t="str">
        <f t="shared" si="4"/>
        <v/>
      </c>
      <c r="H64" s="34" t="str">
        <f t="shared" si="5"/>
        <v/>
      </c>
      <c r="I64" s="34" t="str">
        <f t="shared" si="6"/>
        <v/>
      </c>
      <c r="J64" s="67" t="str">
        <f t="shared" si="7"/>
        <v/>
      </c>
      <c r="K64" s="34" t="str">
        <f t="shared" si="8"/>
        <v/>
      </c>
      <c r="L64" s="34" t="str">
        <f t="shared" si="9"/>
        <v/>
      </c>
      <c r="M64" s="34" t="str">
        <f t="shared" si="10"/>
        <v/>
      </c>
      <c r="N64" s="38">
        <f>'jan-mai'!M64</f>
        <v>4796895.4265588727</v>
      </c>
      <c r="O64" s="38" t="str">
        <f t="shared" si="11"/>
        <v/>
      </c>
    </row>
    <row r="65" spans="1:15" s="31" customFormat="1" x14ac:dyDescent="0.2">
      <c r="A65" s="30">
        <v>1816</v>
      </c>
      <c r="B65" s="31" t="s">
        <v>282</v>
      </c>
      <c r="C65" s="33"/>
      <c r="D65" s="33"/>
      <c r="E65" s="34" t="str">
        <f t="shared" si="2"/>
        <v/>
      </c>
      <c r="F65" s="35" t="str">
        <f t="shared" si="3"/>
        <v/>
      </c>
      <c r="G65" s="34" t="str">
        <f t="shared" si="4"/>
        <v/>
      </c>
      <c r="H65" s="34" t="str">
        <f t="shared" si="5"/>
        <v/>
      </c>
      <c r="I65" s="34" t="str">
        <f t="shared" si="6"/>
        <v/>
      </c>
      <c r="J65" s="67" t="str">
        <f t="shared" si="7"/>
        <v/>
      </c>
      <c r="K65" s="34" t="str">
        <f t="shared" si="8"/>
        <v/>
      </c>
      <c r="L65" s="34" t="str">
        <f t="shared" si="9"/>
        <v/>
      </c>
      <c r="M65" s="34" t="str">
        <f t="shared" si="10"/>
        <v/>
      </c>
      <c r="N65" s="38">
        <f>'jan-mai'!M65</f>
        <v>2254040.8373743859</v>
      </c>
      <c r="O65" s="38" t="str">
        <f t="shared" si="11"/>
        <v/>
      </c>
    </row>
    <row r="66" spans="1:15" s="31" customFormat="1" x14ac:dyDescent="0.2">
      <c r="A66" s="30">
        <v>1818</v>
      </c>
      <c r="B66" s="31" t="s">
        <v>381</v>
      </c>
      <c r="C66" s="33"/>
      <c r="D66" s="33"/>
      <c r="E66" s="34" t="str">
        <f t="shared" si="2"/>
        <v/>
      </c>
      <c r="F66" s="35" t="str">
        <f t="shared" si="3"/>
        <v/>
      </c>
      <c r="G66" s="34" t="str">
        <f t="shared" si="4"/>
        <v/>
      </c>
      <c r="H66" s="34" t="str">
        <f t="shared" si="5"/>
        <v/>
      </c>
      <c r="I66" s="34" t="str">
        <f t="shared" si="6"/>
        <v/>
      </c>
      <c r="J66" s="67" t="str">
        <f t="shared" si="7"/>
        <v/>
      </c>
      <c r="K66" s="34" t="str">
        <f t="shared" si="8"/>
        <v/>
      </c>
      <c r="L66" s="34" t="str">
        <f t="shared" si="9"/>
        <v/>
      </c>
      <c r="M66" s="34" t="str">
        <f t="shared" si="10"/>
        <v/>
      </c>
      <c r="N66" s="38">
        <f>'jan-mai'!M66</f>
        <v>1784454.5952992083</v>
      </c>
      <c r="O66" s="38" t="str">
        <f t="shared" si="11"/>
        <v/>
      </c>
    </row>
    <row r="67" spans="1:15" s="31" customFormat="1" x14ac:dyDescent="0.2">
      <c r="A67" s="30">
        <v>1820</v>
      </c>
      <c r="B67" s="31" t="s">
        <v>283</v>
      </c>
      <c r="C67" s="33"/>
      <c r="D67" s="33"/>
      <c r="E67" s="34" t="str">
        <f t="shared" si="2"/>
        <v/>
      </c>
      <c r="F67" s="35" t="str">
        <f t="shared" si="3"/>
        <v/>
      </c>
      <c r="G67" s="34" t="str">
        <f t="shared" si="4"/>
        <v/>
      </c>
      <c r="H67" s="34" t="str">
        <f t="shared" si="5"/>
        <v/>
      </c>
      <c r="I67" s="34" t="str">
        <f t="shared" si="6"/>
        <v/>
      </c>
      <c r="J67" s="67" t="str">
        <f t="shared" si="7"/>
        <v/>
      </c>
      <c r="K67" s="34" t="str">
        <f t="shared" si="8"/>
        <v/>
      </c>
      <c r="L67" s="34" t="str">
        <f t="shared" si="9"/>
        <v/>
      </c>
      <c r="M67" s="34" t="str">
        <f t="shared" si="10"/>
        <v/>
      </c>
      <c r="N67" s="38">
        <f>'jan-mai'!M67</f>
        <v>19161099.572511092</v>
      </c>
      <c r="O67" s="38" t="str">
        <f t="shared" si="11"/>
        <v/>
      </c>
    </row>
    <row r="68" spans="1:15" s="31" customFormat="1" x14ac:dyDescent="0.2">
      <c r="A68" s="30">
        <v>1822</v>
      </c>
      <c r="B68" s="31" t="s">
        <v>284</v>
      </c>
      <c r="C68" s="33"/>
      <c r="D68" s="33"/>
      <c r="E68" s="34" t="str">
        <f t="shared" si="2"/>
        <v/>
      </c>
      <c r="F68" s="35" t="str">
        <f t="shared" si="3"/>
        <v/>
      </c>
      <c r="G68" s="34" t="str">
        <f t="shared" si="4"/>
        <v/>
      </c>
      <c r="H68" s="34" t="str">
        <f t="shared" si="5"/>
        <v/>
      </c>
      <c r="I68" s="34" t="str">
        <f t="shared" si="6"/>
        <v/>
      </c>
      <c r="J68" s="67" t="str">
        <f t="shared" si="7"/>
        <v/>
      </c>
      <c r="K68" s="34" t="str">
        <f t="shared" si="8"/>
        <v/>
      </c>
      <c r="L68" s="34" t="str">
        <f t="shared" si="9"/>
        <v/>
      </c>
      <c r="M68" s="34" t="str">
        <f t="shared" si="10"/>
        <v/>
      </c>
      <c r="N68" s="38">
        <f>'jan-mai'!M68</f>
        <v>11423787.688134491</v>
      </c>
      <c r="O68" s="38" t="str">
        <f t="shared" si="11"/>
        <v/>
      </c>
    </row>
    <row r="69" spans="1:15" s="31" customFormat="1" x14ac:dyDescent="0.2">
      <c r="A69" s="30">
        <v>1824</v>
      </c>
      <c r="B69" s="31" t="s">
        <v>285</v>
      </c>
      <c r="C69" s="33"/>
      <c r="D69" s="33"/>
      <c r="E69" s="34" t="str">
        <f t="shared" si="2"/>
        <v/>
      </c>
      <c r="F69" s="35" t="str">
        <f t="shared" si="3"/>
        <v/>
      </c>
      <c r="G69" s="34" t="str">
        <f t="shared" si="4"/>
        <v/>
      </c>
      <c r="H69" s="34" t="str">
        <f t="shared" si="5"/>
        <v/>
      </c>
      <c r="I69" s="34" t="str">
        <f t="shared" si="6"/>
        <v/>
      </c>
      <c r="J69" s="67" t="str">
        <f t="shared" si="7"/>
        <v/>
      </c>
      <c r="K69" s="34" t="str">
        <f t="shared" si="8"/>
        <v/>
      </c>
      <c r="L69" s="34" t="str">
        <f t="shared" si="9"/>
        <v/>
      </c>
      <c r="M69" s="34" t="str">
        <f t="shared" si="10"/>
        <v/>
      </c>
      <c r="N69" s="38">
        <f>'jan-mai'!M69</f>
        <v>36980268.313428357</v>
      </c>
      <c r="O69" s="38" t="str">
        <f t="shared" si="11"/>
        <v/>
      </c>
    </row>
    <row r="70" spans="1:15" s="31" customFormat="1" x14ac:dyDescent="0.2">
      <c r="A70" s="30">
        <v>1825</v>
      </c>
      <c r="B70" s="31" t="s">
        <v>286</v>
      </c>
      <c r="C70" s="33"/>
      <c r="D70" s="33"/>
      <c r="E70" s="34" t="str">
        <f t="shared" si="2"/>
        <v/>
      </c>
      <c r="F70" s="35" t="str">
        <f t="shared" si="3"/>
        <v/>
      </c>
      <c r="G70" s="34" t="str">
        <f t="shared" si="4"/>
        <v/>
      </c>
      <c r="H70" s="34" t="str">
        <f t="shared" si="5"/>
        <v/>
      </c>
      <c r="I70" s="34" t="str">
        <f t="shared" si="6"/>
        <v/>
      </c>
      <c r="J70" s="67" t="str">
        <f t="shared" si="7"/>
        <v/>
      </c>
      <c r="K70" s="34" t="str">
        <f t="shared" si="8"/>
        <v/>
      </c>
      <c r="L70" s="34" t="str">
        <f t="shared" si="9"/>
        <v/>
      </c>
      <c r="M70" s="34" t="str">
        <f t="shared" si="10"/>
        <v/>
      </c>
      <c r="N70" s="38">
        <f>'jan-mai'!M70</f>
        <v>4861996.3817307018</v>
      </c>
      <c r="O70" s="38" t="str">
        <f t="shared" si="11"/>
        <v/>
      </c>
    </row>
    <row r="71" spans="1:15" s="31" customFormat="1" x14ac:dyDescent="0.2">
      <c r="A71" s="30">
        <v>1826</v>
      </c>
      <c r="B71" s="31" t="s">
        <v>421</v>
      </c>
      <c r="C71" s="33"/>
      <c r="D71" s="33"/>
      <c r="E71" s="34" t="str">
        <f t="shared" si="2"/>
        <v/>
      </c>
      <c r="F71" s="35" t="str">
        <f t="shared" si="3"/>
        <v/>
      </c>
      <c r="G71" s="34" t="str">
        <f t="shared" si="4"/>
        <v/>
      </c>
      <c r="H71" s="34" t="str">
        <f t="shared" si="5"/>
        <v/>
      </c>
      <c r="I71" s="34" t="str">
        <f t="shared" si="6"/>
        <v/>
      </c>
      <c r="J71" s="67" t="str">
        <f t="shared" si="7"/>
        <v/>
      </c>
      <c r="K71" s="34" t="str">
        <f t="shared" si="8"/>
        <v/>
      </c>
      <c r="L71" s="34" t="str">
        <f t="shared" si="9"/>
        <v/>
      </c>
      <c r="M71" s="34" t="str">
        <f t="shared" si="10"/>
        <v/>
      </c>
      <c r="N71" s="38">
        <f>'jan-mai'!M71</f>
        <v>4904343.353726483</v>
      </c>
      <c r="O71" s="38" t="str">
        <f t="shared" si="11"/>
        <v/>
      </c>
    </row>
    <row r="72" spans="1:15" s="31" customFormat="1" x14ac:dyDescent="0.2">
      <c r="A72" s="30">
        <v>1827</v>
      </c>
      <c r="B72" s="31" t="s">
        <v>287</v>
      </c>
      <c r="C72" s="33"/>
      <c r="D72" s="33"/>
      <c r="E72" s="34" t="str">
        <f t="shared" si="2"/>
        <v/>
      </c>
      <c r="F72" s="35" t="str">
        <f t="shared" si="3"/>
        <v/>
      </c>
      <c r="G72" s="34" t="str">
        <f t="shared" si="4"/>
        <v/>
      </c>
      <c r="H72" s="34" t="str">
        <f t="shared" si="5"/>
        <v/>
      </c>
      <c r="I72" s="34" t="str">
        <f t="shared" si="6"/>
        <v/>
      </c>
      <c r="J72" s="67" t="str">
        <f t="shared" si="7"/>
        <v/>
      </c>
      <c r="K72" s="34" t="str">
        <f t="shared" si="8"/>
        <v/>
      </c>
      <c r="L72" s="34" t="str">
        <f t="shared" si="9"/>
        <v/>
      </c>
      <c r="M72" s="34" t="str">
        <f t="shared" si="10"/>
        <v/>
      </c>
      <c r="N72" s="38">
        <f>'jan-mai'!M72</f>
        <v>880047.54349961528</v>
      </c>
      <c r="O72" s="38" t="str">
        <f t="shared" si="11"/>
        <v/>
      </c>
    </row>
    <row r="73" spans="1:15" s="31" customFormat="1" x14ac:dyDescent="0.2">
      <c r="A73" s="30">
        <v>1828</v>
      </c>
      <c r="B73" s="31" t="s">
        <v>288</v>
      </c>
      <c r="C73" s="33"/>
      <c r="D73" s="33"/>
      <c r="E73" s="34" t="str">
        <f t="shared" ref="E73:E136" si="12">IF(ISNUMBER(C73),(C73)/D73,"")</f>
        <v/>
      </c>
      <c r="F73" s="35" t="str">
        <f t="shared" ref="F73:F136" si="13">IF(ISNUMBER(C73),E73/E$366,"")</f>
        <v/>
      </c>
      <c r="G73" s="34" t="str">
        <f t="shared" ref="G73:G136" si="14">IF(ISNUMBER(D73),(E$366-E73)*0.6,"")</f>
        <v/>
      </c>
      <c r="H73" s="34" t="str">
        <f t="shared" ref="H73:H136" si="15">IF(ISNUMBER(D73),(IF(E73&gt;=E$366*0.9,0,IF(E73&lt;0.9*E$366,(E$366*0.9-E73)*0.35))),"")</f>
        <v/>
      </c>
      <c r="I73" s="34" t="str">
        <f t="shared" ref="I73:I136" si="16">IF(ISNUMBER(C73),G73+H73,"")</f>
        <v/>
      </c>
      <c r="J73" s="67" t="str">
        <f t="shared" ref="J73:J136" si="17">IF(ISNUMBER(D73),I$368,"")</f>
        <v/>
      </c>
      <c r="K73" s="34" t="str">
        <f t="shared" ref="K73:K136" si="18">IF(ISNUMBER(I73),I73+J73,"")</f>
        <v/>
      </c>
      <c r="L73" s="34" t="str">
        <f t="shared" ref="L73:L136" si="19">IF(ISNUMBER(I73),(I73*D73),"")</f>
        <v/>
      </c>
      <c r="M73" s="34" t="str">
        <f t="shared" ref="M73:M136" si="20">IF(ISNUMBER(K73),(K73*D73),"")</f>
        <v/>
      </c>
      <c r="N73" s="38">
        <f>'jan-mai'!M73</f>
        <v>6690539.8857768541</v>
      </c>
      <c r="O73" s="38" t="str">
        <f t="shared" ref="O73:O136" si="21">IF(ISNUMBER(M73),(M73-N73),"")</f>
        <v/>
      </c>
    </row>
    <row r="74" spans="1:15" s="31" customFormat="1" x14ac:dyDescent="0.2">
      <c r="A74" s="30">
        <v>1832</v>
      </c>
      <c r="B74" s="31" t="s">
        <v>289</v>
      </c>
      <c r="C74" s="33"/>
      <c r="D74" s="33"/>
      <c r="E74" s="34" t="str">
        <f t="shared" si="12"/>
        <v/>
      </c>
      <c r="F74" s="35" t="str">
        <f t="shared" si="13"/>
        <v/>
      </c>
      <c r="G74" s="34" t="str">
        <f t="shared" si="14"/>
        <v/>
      </c>
      <c r="H74" s="34" t="str">
        <f t="shared" si="15"/>
        <v/>
      </c>
      <c r="I74" s="34" t="str">
        <f t="shared" si="16"/>
        <v/>
      </c>
      <c r="J74" s="67" t="str">
        <f t="shared" si="17"/>
        <v/>
      </c>
      <c r="K74" s="34" t="str">
        <f t="shared" si="18"/>
        <v/>
      </c>
      <c r="L74" s="34" t="str">
        <f t="shared" si="19"/>
        <v/>
      </c>
      <c r="M74" s="34" t="str">
        <f t="shared" si="20"/>
        <v/>
      </c>
      <c r="N74" s="38">
        <f>'jan-mai'!M74</f>
        <v>-5854462.3023155117</v>
      </c>
      <c r="O74" s="38" t="str">
        <f t="shared" si="21"/>
        <v/>
      </c>
    </row>
    <row r="75" spans="1:15" s="31" customFormat="1" x14ac:dyDescent="0.2">
      <c r="A75" s="30">
        <v>1833</v>
      </c>
      <c r="B75" s="31" t="s">
        <v>290</v>
      </c>
      <c r="C75" s="33"/>
      <c r="D75" s="33"/>
      <c r="E75" s="34" t="str">
        <f t="shared" si="12"/>
        <v/>
      </c>
      <c r="F75" s="35" t="str">
        <f t="shared" si="13"/>
        <v/>
      </c>
      <c r="G75" s="34" t="str">
        <f t="shared" si="14"/>
        <v/>
      </c>
      <c r="H75" s="34" t="str">
        <f t="shared" si="15"/>
        <v/>
      </c>
      <c r="I75" s="34" t="str">
        <f t="shared" si="16"/>
        <v/>
      </c>
      <c r="J75" s="67" t="str">
        <f t="shared" si="17"/>
        <v/>
      </c>
      <c r="K75" s="34" t="str">
        <f t="shared" si="18"/>
        <v/>
      </c>
      <c r="L75" s="34" t="str">
        <f t="shared" si="19"/>
        <v/>
      </c>
      <c r="M75" s="34" t="str">
        <f t="shared" si="20"/>
        <v/>
      </c>
      <c r="N75" s="38">
        <f>'jan-mai'!M75</f>
        <v>31676536.568353716</v>
      </c>
      <c r="O75" s="38" t="str">
        <f t="shared" si="21"/>
        <v/>
      </c>
    </row>
    <row r="76" spans="1:15" s="31" customFormat="1" x14ac:dyDescent="0.2">
      <c r="A76" s="30">
        <v>1834</v>
      </c>
      <c r="B76" s="31" t="s">
        <v>291</v>
      </c>
      <c r="C76" s="33"/>
      <c r="D76" s="33"/>
      <c r="E76" s="34" t="str">
        <f t="shared" si="12"/>
        <v/>
      </c>
      <c r="F76" s="35" t="str">
        <f t="shared" si="13"/>
        <v/>
      </c>
      <c r="G76" s="34" t="str">
        <f t="shared" si="14"/>
        <v/>
      </c>
      <c r="H76" s="34" t="str">
        <f t="shared" si="15"/>
        <v/>
      </c>
      <c r="I76" s="34" t="str">
        <f t="shared" si="16"/>
        <v/>
      </c>
      <c r="J76" s="67" t="str">
        <f t="shared" si="17"/>
        <v/>
      </c>
      <c r="K76" s="34" t="str">
        <f t="shared" si="18"/>
        <v/>
      </c>
      <c r="L76" s="34" t="str">
        <f t="shared" si="19"/>
        <v/>
      </c>
      <c r="M76" s="34" t="str">
        <f t="shared" si="20"/>
        <v/>
      </c>
      <c r="N76" s="38">
        <f>'jan-mai'!M76</f>
        <v>-7525249.8553326745</v>
      </c>
      <c r="O76" s="38" t="str">
        <f t="shared" si="21"/>
        <v/>
      </c>
    </row>
    <row r="77" spans="1:15" s="31" customFormat="1" x14ac:dyDescent="0.2">
      <c r="A77" s="30">
        <v>1835</v>
      </c>
      <c r="B77" s="31" t="s">
        <v>292</v>
      </c>
      <c r="C77" s="33"/>
      <c r="D77" s="33"/>
      <c r="E77" s="34" t="str">
        <f t="shared" si="12"/>
        <v/>
      </c>
      <c r="F77" s="35" t="str">
        <f t="shared" si="13"/>
        <v/>
      </c>
      <c r="G77" s="34" t="str">
        <f t="shared" si="14"/>
        <v/>
      </c>
      <c r="H77" s="34" t="str">
        <f t="shared" si="15"/>
        <v/>
      </c>
      <c r="I77" s="34" t="str">
        <f t="shared" si="16"/>
        <v/>
      </c>
      <c r="J77" s="67" t="str">
        <f t="shared" si="17"/>
        <v/>
      </c>
      <c r="K77" s="34" t="str">
        <f t="shared" si="18"/>
        <v/>
      </c>
      <c r="L77" s="34" t="str">
        <f t="shared" si="19"/>
        <v/>
      </c>
      <c r="M77" s="34" t="str">
        <f t="shared" si="20"/>
        <v/>
      </c>
      <c r="N77" s="38">
        <f>'jan-mai'!M77</f>
        <v>343903.84556890657</v>
      </c>
      <c r="O77" s="38" t="str">
        <f t="shared" si="21"/>
        <v/>
      </c>
    </row>
    <row r="78" spans="1:15" s="31" customFormat="1" x14ac:dyDescent="0.2">
      <c r="A78" s="30">
        <v>1836</v>
      </c>
      <c r="B78" s="31" t="s">
        <v>293</v>
      </c>
      <c r="C78" s="33"/>
      <c r="D78" s="33"/>
      <c r="E78" s="34" t="str">
        <f t="shared" si="12"/>
        <v/>
      </c>
      <c r="F78" s="35" t="str">
        <f t="shared" si="13"/>
        <v/>
      </c>
      <c r="G78" s="34" t="str">
        <f t="shared" si="14"/>
        <v/>
      </c>
      <c r="H78" s="34" t="str">
        <f t="shared" si="15"/>
        <v/>
      </c>
      <c r="I78" s="34" t="str">
        <f t="shared" si="16"/>
        <v/>
      </c>
      <c r="J78" s="67" t="str">
        <f t="shared" si="17"/>
        <v/>
      </c>
      <c r="K78" s="34" t="str">
        <f t="shared" si="18"/>
        <v/>
      </c>
      <c r="L78" s="34" t="str">
        <f t="shared" si="19"/>
        <v/>
      </c>
      <c r="M78" s="34" t="str">
        <f t="shared" si="20"/>
        <v/>
      </c>
      <c r="N78" s="38">
        <f>'jan-mai'!M78</f>
        <v>3457182.7689988045</v>
      </c>
      <c r="O78" s="38" t="str">
        <f t="shared" si="21"/>
        <v/>
      </c>
    </row>
    <row r="79" spans="1:15" s="31" customFormat="1" x14ac:dyDescent="0.2">
      <c r="A79" s="30">
        <v>1837</v>
      </c>
      <c r="B79" s="31" t="s">
        <v>294</v>
      </c>
      <c r="C79" s="33"/>
      <c r="D79" s="33"/>
      <c r="E79" s="34" t="str">
        <f t="shared" si="12"/>
        <v/>
      </c>
      <c r="F79" s="35" t="str">
        <f t="shared" si="13"/>
        <v/>
      </c>
      <c r="G79" s="34" t="str">
        <f t="shared" si="14"/>
        <v/>
      </c>
      <c r="H79" s="34" t="str">
        <f t="shared" si="15"/>
        <v/>
      </c>
      <c r="I79" s="34" t="str">
        <f t="shared" si="16"/>
        <v/>
      </c>
      <c r="J79" s="67" t="str">
        <f t="shared" si="17"/>
        <v/>
      </c>
      <c r="K79" s="34" t="str">
        <f t="shared" si="18"/>
        <v/>
      </c>
      <c r="L79" s="34" t="str">
        <f t="shared" si="19"/>
        <v/>
      </c>
      <c r="M79" s="34" t="str">
        <f t="shared" si="20"/>
        <v/>
      </c>
      <c r="N79" s="38">
        <f>'jan-mai'!M79</f>
        <v>-2404978.1764347539</v>
      </c>
      <c r="O79" s="38" t="str">
        <f t="shared" si="21"/>
        <v/>
      </c>
    </row>
    <row r="80" spans="1:15" s="31" customFormat="1" x14ac:dyDescent="0.2">
      <c r="A80" s="30">
        <v>1838</v>
      </c>
      <c r="B80" s="31" t="s">
        <v>295</v>
      </c>
      <c r="C80" s="33"/>
      <c r="D80" s="33"/>
      <c r="E80" s="34" t="str">
        <f t="shared" si="12"/>
        <v/>
      </c>
      <c r="F80" s="35" t="str">
        <f t="shared" si="13"/>
        <v/>
      </c>
      <c r="G80" s="34" t="str">
        <f t="shared" si="14"/>
        <v/>
      </c>
      <c r="H80" s="34" t="str">
        <f t="shared" si="15"/>
        <v/>
      </c>
      <c r="I80" s="34" t="str">
        <f t="shared" si="16"/>
        <v/>
      </c>
      <c r="J80" s="67" t="str">
        <f t="shared" si="17"/>
        <v/>
      </c>
      <c r="K80" s="34" t="str">
        <f t="shared" si="18"/>
        <v/>
      </c>
      <c r="L80" s="34" t="str">
        <f t="shared" si="19"/>
        <v/>
      </c>
      <c r="M80" s="34" t="str">
        <f t="shared" si="20"/>
        <v/>
      </c>
      <c r="N80" s="38">
        <f>'jan-mai'!M80</f>
        <v>2096516.8130813495</v>
      </c>
      <c r="O80" s="38" t="str">
        <f t="shared" si="21"/>
        <v/>
      </c>
    </row>
    <row r="81" spans="1:15" s="31" customFormat="1" x14ac:dyDescent="0.2">
      <c r="A81" s="30">
        <v>1839</v>
      </c>
      <c r="B81" s="31" t="s">
        <v>296</v>
      </c>
      <c r="C81" s="33"/>
      <c r="D81" s="33"/>
      <c r="E81" s="34" t="str">
        <f t="shared" si="12"/>
        <v/>
      </c>
      <c r="F81" s="35" t="str">
        <f t="shared" si="13"/>
        <v/>
      </c>
      <c r="G81" s="34" t="str">
        <f t="shared" si="14"/>
        <v/>
      </c>
      <c r="H81" s="34" t="str">
        <f t="shared" si="15"/>
        <v/>
      </c>
      <c r="I81" s="34" t="str">
        <f t="shared" si="16"/>
        <v/>
      </c>
      <c r="J81" s="67" t="str">
        <f t="shared" si="17"/>
        <v/>
      </c>
      <c r="K81" s="34" t="str">
        <f t="shared" si="18"/>
        <v/>
      </c>
      <c r="L81" s="34" t="str">
        <f t="shared" si="19"/>
        <v/>
      </c>
      <c r="M81" s="34" t="str">
        <f t="shared" si="20"/>
        <v/>
      </c>
      <c r="N81" s="38">
        <f>'jan-mai'!M81</f>
        <v>638756.66152529162</v>
      </c>
      <c r="O81" s="38" t="str">
        <f t="shared" si="21"/>
        <v/>
      </c>
    </row>
    <row r="82" spans="1:15" s="31" customFormat="1" x14ac:dyDescent="0.2">
      <c r="A82" s="30">
        <v>1840</v>
      </c>
      <c r="B82" s="31" t="s">
        <v>297</v>
      </c>
      <c r="C82" s="33"/>
      <c r="D82" s="33"/>
      <c r="E82" s="34" t="str">
        <f t="shared" si="12"/>
        <v/>
      </c>
      <c r="F82" s="35" t="str">
        <f t="shared" si="13"/>
        <v/>
      </c>
      <c r="G82" s="34" t="str">
        <f t="shared" si="14"/>
        <v/>
      </c>
      <c r="H82" s="34" t="str">
        <f t="shared" si="15"/>
        <v/>
      </c>
      <c r="I82" s="34" t="str">
        <f t="shared" si="16"/>
        <v/>
      </c>
      <c r="J82" s="67" t="str">
        <f t="shared" si="17"/>
        <v/>
      </c>
      <c r="K82" s="34" t="str">
        <f t="shared" si="18"/>
        <v/>
      </c>
      <c r="L82" s="34" t="str">
        <f t="shared" si="19"/>
        <v/>
      </c>
      <c r="M82" s="34" t="str">
        <f t="shared" si="20"/>
        <v/>
      </c>
      <c r="N82" s="38">
        <f>'jan-mai'!M82</f>
        <v>19402486.104972925</v>
      </c>
      <c r="O82" s="38" t="str">
        <f t="shared" si="21"/>
        <v/>
      </c>
    </row>
    <row r="83" spans="1:15" s="31" customFormat="1" x14ac:dyDescent="0.2">
      <c r="A83" s="30">
        <v>1841</v>
      </c>
      <c r="B83" s="31" t="s">
        <v>422</v>
      </c>
      <c r="C83" s="33"/>
      <c r="D83" s="33"/>
      <c r="E83" s="34" t="str">
        <f t="shared" si="12"/>
        <v/>
      </c>
      <c r="F83" s="35" t="str">
        <f t="shared" si="13"/>
        <v/>
      </c>
      <c r="G83" s="34" t="str">
        <f t="shared" si="14"/>
        <v/>
      </c>
      <c r="H83" s="34" t="str">
        <f t="shared" si="15"/>
        <v/>
      </c>
      <c r="I83" s="34" t="str">
        <f t="shared" si="16"/>
        <v/>
      </c>
      <c r="J83" s="67" t="str">
        <f t="shared" si="17"/>
        <v/>
      </c>
      <c r="K83" s="34" t="str">
        <f t="shared" si="18"/>
        <v/>
      </c>
      <c r="L83" s="34" t="str">
        <f t="shared" si="19"/>
        <v/>
      </c>
      <c r="M83" s="34" t="str">
        <f t="shared" si="20"/>
        <v/>
      </c>
      <c r="N83" s="38">
        <f>'jan-mai'!M83</f>
        <v>17947118.890475195</v>
      </c>
      <c r="O83" s="38" t="str">
        <f t="shared" si="21"/>
        <v/>
      </c>
    </row>
    <row r="84" spans="1:15" s="31" customFormat="1" x14ac:dyDescent="0.2">
      <c r="A84" s="30">
        <v>1845</v>
      </c>
      <c r="B84" s="31" t="s">
        <v>298</v>
      </c>
      <c r="C84" s="33"/>
      <c r="D84" s="33"/>
      <c r="E84" s="34" t="str">
        <f t="shared" si="12"/>
        <v/>
      </c>
      <c r="F84" s="35" t="str">
        <f t="shared" si="13"/>
        <v/>
      </c>
      <c r="G84" s="34" t="str">
        <f t="shared" si="14"/>
        <v/>
      </c>
      <c r="H84" s="34" t="str">
        <f t="shared" si="15"/>
        <v/>
      </c>
      <c r="I84" s="34" t="str">
        <f t="shared" si="16"/>
        <v/>
      </c>
      <c r="J84" s="67" t="str">
        <f t="shared" si="17"/>
        <v/>
      </c>
      <c r="K84" s="34" t="str">
        <f t="shared" si="18"/>
        <v/>
      </c>
      <c r="L84" s="34" t="str">
        <f t="shared" si="19"/>
        <v/>
      </c>
      <c r="M84" s="34" t="str">
        <f t="shared" si="20"/>
        <v/>
      </c>
      <c r="N84" s="38">
        <f>'jan-mai'!M84</f>
        <v>-4479960.4057307038</v>
      </c>
      <c r="O84" s="38" t="str">
        <f t="shared" si="21"/>
        <v/>
      </c>
    </row>
    <row r="85" spans="1:15" s="31" customFormat="1" x14ac:dyDescent="0.2">
      <c r="A85" s="30">
        <v>1848</v>
      </c>
      <c r="B85" s="31" t="s">
        <v>299</v>
      </c>
      <c r="C85" s="33"/>
      <c r="D85" s="33"/>
      <c r="E85" s="34" t="str">
        <f t="shared" si="12"/>
        <v/>
      </c>
      <c r="F85" s="35" t="str">
        <f t="shared" si="13"/>
        <v/>
      </c>
      <c r="G85" s="34" t="str">
        <f t="shared" si="14"/>
        <v/>
      </c>
      <c r="H85" s="34" t="str">
        <f t="shared" si="15"/>
        <v/>
      </c>
      <c r="I85" s="34" t="str">
        <f t="shared" si="16"/>
        <v/>
      </c>
      <c r="J85" s="67" t="str">
        <f t="shared" si="17"/>
        <v/>
      </c>
      <c r="K85" s="34" t="str">
        <f t="shared" si="18"/>
        <v/>
      </c>
      <c r="L85" s="34" t="str">
        <f t="shared" si="19"/>
        <v/>
      </c>
      <c r="M85" s="34" t="str">
        <f t="shared" si="20"/>
        <v/>
      </c>
      <c r="N85" s="38">
        <f>'jan-mai'!M85</f>
        <v>8446875.963050751</v>
      </c>
      <c r="O85" s="38" t="str">
        <f t="shared" si="21"/>
        <v/>
      </c>
    </row>
    <row r="86" spans="1:15" s="31" customFormat="1" x14ac:dyDescent="0.2">
      <c r="A86" s="30">
        <v>1851</v>
      </c>
      <c r="B86" s="31" t="s">
        <v>300</v>
      </c>
      <c r="C86" s="33"/>
      <c r="D86" s="33"/>
      <c r="E86" s="34" t="str">
        <f t="shared" si="12"/>
        <v/>
      </c>
      <c r="F86" s="35" t="str">
        <f t="shared" si="13"/>
        <v/>
      </c>
      <c r="G86" s="34" t="str">
        <f t="shared" si="14"/>
        <v/>
      </c>
      <c r="H86" s="34" t="str">
        <f t="shared" si="15"/>
        <v/>
      </c>
      <c r="I86" s="34" t="str">
        <f t="shared" si="16"/>
        <v/>
      </c>
      <c r="J86" s="67" t="str">
        <f t="shared" si="17"/>
        <v/>
      </c>
      <c r="K86" s="34" t="str">
        <f t="shared" si="18"/>
        <v/>
      </c>
      <c r="L86" s="34" t="str">
        <f t="shared" si="19"/>
        <v/>
      </c>
      <c r="M86" s="34" t="str">
        <f t="shared" si="20"/>
        <v/>
      </c>
      <c r="N86" s="38">
        <f>'jan-mai'!M86</f>
        <v>7119593.4416484088</v>
      </c>
      <c r="O86" s="38" t="str">
        <f t="shared" si="21"/>
        <v/>
      </c>
    </row>
    <row r="87" spans="1:15" s="31" customFormat="1" x14ac:dyDescent="0.2">
      <c r="A87" s="30">
        <v>1853</v>
      </c>
      <c r="B87" s="31" t="s">
        <v>423</v>
      </c>
      <c r="C87" s="33"/>
      <c r="D87" s="33"/>
      <c r="E87" s="34" t="str">
        <f t="shared" si="12"/>
        <v/>
      </c>
      <c r="F87" s="35" t="str">
        <f t="shared" si="13"/>
        <v/>
      </c>
      <c r="G87" s="34" t="str">
        <f t="shared" si="14"/>
        <v/>
      </c>
      <c r="H87" s="34" t="str">
        <f t="shared" si="15"/>
        <v/>
      </c>
      <c r="I87" s="34" t="str">
        <f t="shared" si="16"/>
        <v/>
      </c>
      <c r="J87" s="67" t="str">
        <f t="shared" si="17"/>
        <v/>
      </c>
      <c r="K87" s="34" t="str">
        <f t="shared" si="18"/>
        <v/>
      </c>
      <c r="L87" s="34" t="str">
        <f t="shared" si="19"/>
        <v/>
      </c>
      <c r="M87" s="34" t="str">
        <f t="shared" si="20"/>
        <v/>
      </c>
      <c r="N87" s="38">
        <f>'jan-mai'!M87</f>
        <v>3549801.2754331953</v>
      </c>
      <c r="O87" s="38" t="str">
        <f t="shared" si="21"/>
        <v/>
      </c>
    </row>
    <row r="88" spans="1:15" s="31" customFormat="1" x14ac:dyDescent="0.2">
      <c r="A88" s="30">
        <v>1856</v>
      </c>
      <c r="B88" s="31" t="s">
        <v>302</v>
      </c>
      <c r="C88" s="33"/>
      <c r="D88" s="33"/>
      <c r="E88" s="34" t="str">
        <f t="shared" si="12"/>
        <v/>
      </c>
      <c r="F88" s="35" t="str">
        <f t="shared" si="13"/>
        <v/>
      </c>
      <c r="G88" s="34" t="str">
        <f t="shared" si="14"/>
        <v/>
      </c>
      <c r="H88" s="34" t="str">
        <f t="shared" si="15"/>
        <v/>
      </c>
      <c r="I88" s="34" t="str">
        <f t="shared" si="16"/>
        <v/>
      </c>
      <c r="J88" s="67" t="str">
        <f t="shared" si="17"/>
        <v/>
      </c>
      <c r="K88" s="34" t="str">
        <f t="shared" si="18"/>
        <v/>
      </c>
      <c r="L88" s="34" t="str">
        <f t="shared" si="19"/>
        <v/>
      </c>
      <c r="M88" s="34" t="str">
        <f t="shared" si="20"/>
        <v/>
      </c>
      <c r="N88" s="38">
        <f>'jan-mai'!M88</f>
        <v>173658.52796764049</v>
      </c>
      <c r="O88" s="38" t="str">
        <f t="shared" si="21"/>
        <v/>
      </c>
    </row>
    <row r="89" spans="1:15" s="31" customFormat="1" x14ac:dyDescent="0.2">
      <c r="A89" s="30">
        <v>1857</v>
      </c>
      <c r="B89" s="31" t="s">
        <v>303</v>
      </c>
      <c r="C89" s="33"/>
      <c r="D89" s="33"/>
      <c r="E89" s="34" t="str">
        <f t="shared" si="12"/>
        <v/>
      </c>
      <c r="F89" s="35" t="str">
        <f t="shared" si="13"/>
        <v/>
      </c>
      <c r="G89" s="34" t="str">
        <f t="shared" si="14"/>
        <v/>
      </c>
      <c r="H89" s="34" t="str">
        <f t="shared" si="15"/>
        <v/>
      </c>
      <c r="I89" s="34" t="str">
        <f t="shared" si="16"/>
        <v/>
      </c>
      <c r="J89" s="67" t="str">
        <f t="shared" si="17"/>
        <v/>
      </c>
      <c r="K89" s="34" t="str">
        <f t="shared" si="18"/>
        <v/>
      </c>
      <c r="L89" s="34" t="str">
        <f t="shared" si="19"/>
        <v/>
      </c>
      <c r="M89" s="34" t="str">
        <f t="shared" si="20"/>
        <v/>
      </c>
      <c r="N89" s="38">
        <f>'jan-mai'!M89</f>
        <v>325351.60435195197</v>
      </c>
      <c r="O89" s="38" t="str">
        <f t="shared" si="21"/>
        <v/>
      </c>
    </row>
    <row r="90" spans="1:15" s="31" customFormat="1" x14ac:dyDescent="0.2">
      <c r="A90" s="30">
        <v>1859</v>
      </c>
      <c r="B90" s="31" t="s">
        <v>304</v>
      </c>
      <c r="C90" s="33"/>
      <c r="D90" s="33"/>
      <c r="E90" s="34" t="str">
        <f t="shared" si="12"/>
        <v/>
      </c>
      <c r="F90" s="35" t="str">
        <f t="shared" si="13"/>
        <v/>
      </c>
      <c r="G90" s="34" t="str">
        <f t="shared" si="14"/>
        <v/>
      </c>
      <c r="H90" s="34" t="str">
        <f t="shared" si="15"/>
        <v/>
      </c>
      <c r="I90" s="34" t="str">
        <f t="shared" si="16"/>
        <v/>
      </c>
      <c r="J90" s="67" t="str">
        <f t="shared" si="17"/>
        <v/>
      </c>
      <c r="K90" s="34" t="str">
        <f t="shared" si="18"/>
        <v/>
      </c>
      <c r="L90" s="34" t="str">
        <f t="shared" si="19"/>
        <v/>
      </c>
      <c r="M90" s="34" t="str">
        <f t="shared" si="20"/>
        <v/>
      </c>
      <c r="N90" s="38">
        <f>'jan-mai'!M90</f>
        <v>1709866.3353815028</v>
      </c>
      <c r="O90" s="38" t="str">
        <f t="shared" si="21"/>
        <v/>
      </c>
    </row>
    <row r="91" spans="1:15" s="31" customFormat="1" x14ac:dyDescent="0.2">
      <c r="A91" s="30">
        <v>1860</v>
      </c>
      <c r="B91" s="31" t="s">
        <v>305</v>
      </c>
      <c r="C91" s="33"/>
      <c r="D91" s="33"/>
      <c r="E91" s="34" t="str">
        <f t="shared" si="12"/>
        <v/>
      </c>
      <c r="F91" s="35" t="str">
        <f t="shared" si="13"/>
        <v/>
      </c>
      <c r="G91" s="34" t="str">
        <f t="shared" si="14"/>
        <v/>
      </c>
      <c r="H91" s="34" t="str">
        <f t="shared" si="15"/>
        <v/>
      </c>
      <c r="I91" s="34" t="str">
        <f t="shared" si="16"/>
        <v/>
      </c>
      <c r="J91" s="67" t="str">
        <f t="shared" si="17"/>
        <v/>
      </c>
      <c r="K91" s="34" t="str">
        <f t="shared" si="18"/>
        <v/>
      </c>
      <c r="L91" s="34" t="str">
        <f t="shared" si="19"/>
        <v/>
      </c>
      <c r="M91" s="34" t="str">
        <f t="shared" si="20"/>
        <v/>
      </c>
      <c r="N91" s="38">
        <f>'jan-mai'!M91</f>
        <v>35430622.660006233</v>
      </c>
      <c r="O91" s="38" t="str">
        <f t="shared" si="21"/>
        <v/>
      </c>
    </row>
    <row r="92" spans="1:15" s="31" customFormat="1" x14ac:dyDescent="0.2">
      <c r="A92" s="30">
        <v>1865</v>
      </c>
      <c r="B92" s="31" t="s">
        <v>306</v>
      </c>
      <c r="C92" s="33"/>
      <c r="D92" s="33"/>
      <c r="E92" s="34" t="str">
        <f t="shared" si="12"/>
        <v/>
      </c>
      <c r="F92" s="35" t="str">
        <f t="shared" si="13"/>
        <v/>
      </c>
      <c r="G92" s="34" t="str">
        <f t="shared" si="14"/>
        <v/>
      </c>
      <c r="H92" s="34" t="str">
        <f t="shared" si="15"/>
        <v/>
      </c>
      <c r="I92" s="34" t="str">
        <f t="shared" si="16"/>
        <v/>
      </c>
      <c r="J92" s="67" t="str">
        <f t="shared" si="17"/>
        <v/>
      </c>
      <c r="K92" s="34" t="str">
        <f t="shared" si="18"/>
        <v/>
      </c>
      <c r="L92" s="34" t="str">
        <f t="shared" si="19"/>
        <v/>
      </c>
      <c r="M92" s="34" t="str">
        <f t="shared" si="20"/>
        <v/>
      </c>
      <c r="N92" s="38">
        <f>'jan-mai'!M92</f>
        <v>11721828.08095284</v>
      </c>
      <c r="O92" s="38" t="str">
        <f t="shared" si="21"/>
        <v/>
      </c>
    </row>
    <row r="93" spans="1:15" s="31" customFormat="1" x14ac:dyDescent="0.2">
      <c r="A93" s="30">
        <v>1866</v>
      </c>
      <c r="B93" s="31" t="s">
        <v>307</v>
      </c>
      <c r="C93" s="33"/>
      <c r="D93" s="33"/>
      <c r="E93" s="34" t="str">
        <f t="shared" si="12"/>
        <v/>
      </c>
      <c r="F93" s="35" t="str">
        <f t="shared" si="13"/>
        <v/>
      </c>
      <c r="G93" s="34" t="str">
        <f t="shared" si="14"/>
        <v/>
      </c>
      <c r="H93" s="34" t="str">
        <f t="shared" si="15"/>
        <v/>
      </c>
      <c r="I93" s="34" t="str">
        <f t="shared" si="16"/>
        <v/>
      </c>
      <c r="J93" s="67" t="str">
        <f t="shared" si="17"/>
        <v/>
      </c>
      <c r="K93" s="34" t="str">
        <f t="shared" si="18"/>
        <v/>
      </c>
      <c r="L93" s="34" t="str">
        <f t="shared" si="19"/>
        <v/>
      </c>
      <c r="M93" s="34" t="str">
        <f t="shared" si="20"/>
        <v/>
      </c>
      <c r="N93" s="38">
        <f>'jan-mai'!M93</f>
        <v>5902521.7242206084</v>
      </c>
      <c r="O93" s="38" t="str">
        <f t="shared" si="21"/>
        <v/>
      </c>
    </row>
    <row r="94" spans="1:15" s="31" customFormat="1" x14ac:dyDescent="0.2">
      <c r="A94" s="30">
        <v>1867</v>
      </c>
      <c r="B94" s="31" t="s">
        <v>430</v>
      </c>
      <c r="C94" s="33"/>
      <c r="D94" s="33"/>
      <c r="E94" s="34" t="str">
        <f t="shared" si="12"/>
        <v/>
      </c>
      <c r="F94" s="35" t="str">
        <f t="shared" si="13"/>
        <v/>
      </c>
      <c r="G94" s="34" t="str">
        <f t="shared" si="14"/>
        <v/>
      </c>
      <c r="H94" s="34" t="str">
        <f t="shared" si="15"/>
        <v/>
      </c>
      <c r="I94" s="34" t="str">
        <f t="shared" si="16"/>
        <v/>
      </c>
      <c r="J94" s="67" t="str">
        <f t="shared" si="17"/>
        <v/>
      </c>
      <c r="K94" s="34" t="str">
        <f t="shared" si="18"/>
        <v/>
      </c>
      <c r="L94" s="34" t="str">
        <f t="shared" si="19"/>
        <v/>
      </c>
      <c r="M94" s="34" t="str">
        <f t="shared" si="20"/>
        <v/>
      </c>
      <c r="N94" s="38">
        <f>'jan-mai'!M94</f>
        <v>-7191993.8089852957</v>
      </c>
      <c r="O94" s="38" t="str">
        <f t="shared" si="21"/>
        <v/>
      </c>
    </row>
    <row r="95" spans="1:15" s="31" customFormat="1" x14ac:dyDescent="0.2">
      <c r="A95" s="30">
        <v>1868</v>
      </c>
      <c r="B95" s="31" t="s">
        <v>308</v>
      </c>
      <c r="C95" s="33"/>
      <c r="D95" s="33"/>
      <c r="E95" s="34" t="str">
        <f t="shared" si="12"/>
        <v/>
      </c>
      <c r="F95" s="35" t="str">
        <f t="shared" si="13"/>
        <v/>
      </c>
      <c r="G95" s="34" t="str">
        <f t="shared" si="14"/>
        <v/>
      </c>
      <c r="H95" s="34" t="str">
        <f t="shared" si="15"/>
        <v/>
      </c>
      <c r="I95" s="34" t="str">
        <f t="shared" si="16"/>
        <v/>
      </c>
      <c r="J95" s="67" t="str">
        <f t="shared" si="17"/>
        <v/>
      </c>
      <c r="K95" s="34" t="str">
        <f t="shared" si="18"/>
        <v/>
      </c>
      <c r="L95" s="34" t="str">
        <f t="shared" si="19"/>
        <v/>
      </c>
      <c r="M95" s="34" t="str">
        <f t="shared" si="20"/>
        <v/>
      </c>
      <c r="N95" s="38">
        <f>'jan-mai'!M95</f>
        <v>7434991.6766949436</v>
      </c>
      <c r="O95" s="38" t="str">
        <f t="shared" si="21"/>
        <v/>
      </c>
    </row>
    <row r="96" spans="1:15" s="31" customFormat="1" x14ac:dyDescent="0.2">
      <c r="A96" s="30">
        <v>1870</v>
      </c>
      <c r="B96" s="31" t="s">
        <v>424</v>
      </c>
      <c r="C96" s="33"/>
      <c r="D96" s="33"/>
      <c r="E96" s="34" t="str">
        <f t="shared" si="12"/>
        <v/>
      </c>
      <c r="F96" s="35" t="str">
        <f t="shared" si="13"/>
        <v/>
      </c>
      <c r="G96" s="34" t="str">
        <f t="shared" si="14"/>
        <v/>
      </c>
      <c r="H96" s="34" t="str">
        <f t="shared" si="15"/>
        <v/>
      </c>
      <c r="I96" s="34" t="str">
        <f t="shared" si="16"/>
        <v/>
      </c>
      <c r="J96" s="67" t="str">
        <f t="shared" si="17"/>
        <v/>
      </c>
      <c r="K96" s="34" t="str">
        <f t="shared" si="18"/>
        <v/>
      </c>
      <c r="L96" s="34" t="str">
        <f t="shared" si="19"/>
        <v/>
      </c>
      <c r="M96" s="34" t="str">
        <f t="shared" si="20"/>
        <v/>
      </c>
      <c r="N96" s="38">
        <f>'jan-mai'!M96</f>
        <v>21833562.356127564</v>
      </c>
      <c r="O96" s="38" t="str">
        <f t="shared" si="21"/>
        <v/>
      </c>
    </row>
    <row r="97" spans="1:15" s="31" customFormat="1" x14ac:dyDescent="0.2">
      <c r="A97" s="30">
        <v>1871</v>
      </c>
      <c r="B97" s="31" t="s">
        <v>309</v>
      </c>
      <c r="C97" s="33"/>
      <c r="D97" s="33"/>
      <c r="E97" s="34" t="str">
        <f t="shared" si="12"/>
        <v/>
      </c>
      <c r="F97" s="35" t="str">
        <f t="shared" si="13"/>
        <v/>
      </c>
      <c r="G97" s="34" t="str">
        <f t="shared" si="14"/>
        <v/>
      </c>
      <c r="H97" s="34" t="str">
        <f t="shared" si="15"/>
        <v/>
      </c>
      <c r="I97" s="34" t="str">
        <f t="shared" si="16"/>
        <v/>
      </c>
      <c r="J97" s="67" t="str">
        <f t="shared" si="17"/>
        <v/>
      </c>
      <c r="K97" s="34" t="str">
        <f t="shared" si="18"/>
        <v/>
      </c>
      <c r="L97" s="34" t="str">
        <f t="shared" si="19"/>
        <v/>
      </c>
      <c r="M97" s="34" t="str">
        <f t="shared" si="20"/>
        <v/>
      </c>
      <c r="N97" s="38">
        <f>'jan-mai'!M97</f>
        <v>8073593.6604491295</v>
      </c>
      <c r="O97" s="38" t="str">
        <f t="shared" si="21"/>
        <v/>
      </c>
    </row>
    <row r="98" spans="1:15" s="31" customFormat="1" x14ac:dyDescent="0.2">
      <c r="A98" s="30">
        <v>1874</v>
      </c>
      <c r="B98" s="31" t="s">
        <v>310</v>
      </c>
      <c r="C98" s="33"/>
      <c r="D98" s="33"/>
      <c r="E98" s="34" t="str">
        <f t="shared" si="12"/>
        <v/>
      </c>
      <c r="F98" s="35" t="str">
        <f t="shared" si="13"/>
        <v/>
      </c>
      <c r="G98" s="34" t="str">
        <f t="shared" si="14"/>
        <v/>
      </c>
      <c r="H98" s="34" t="str">
        <f t="shared" si="15"/>
        <v/>
      </c>
      <c r="I98" s="34" t="str">
        <f t="shared" si="16"/>
        <v/>
      </c>
      <c r="J98" s="67" t="str">
        <f t="shared" si="17"/>
        <v/>
      </c>
      <c r="K98" s="34" t="str">
        <f t="shared" si="18"/>
        <v/>
      </c>
      <c r="L98" s="34" t="str">
        <f t="shared" si="19"/>
        <v/>
      </c>
      <c r="M98" s="34" t="str">
        <f t="shared" si="20"/>
        <v/>
      </c>
      <c r="N98" s="38">
        <f>'jan-mai'!M98</f>
        <v>-1062434.6328671114</v>
      </c>
      <c r="O98" s="38" t="str">
        <f t="shared" si="21"/>
        <v/>
      </c>
    </row>
    <row r="99" spans="1:15" s="31" customFormat="1" x14ac:dyDescent="0.2">
      <c r="A99" s="30">
        <v>1875</v>
      </c>
      <c r="B99" s="31" t="s">
        <v>371</v>
      </c>
      <c r="C99" s="33"/>
      <c r="D99" s="33"/>
      <c r="E99" s="34" t="str">
        <f t="shared" si="12"/>
        <v/>
      </c>
      <c r="F99" s="35" t="str">
        <f t="shared" si="13"/>
        <v/>
      </c>
      <c r="G99" s="34" t="str">
        <f t="shared" si="14"/>
        <v/>
      </c>
      <c r="H99" s="34" t="str">
        <f t="shared" si="15"/>
        <v/>
      </c>
      <c r="I99" s="34" t="str">
        <f t="shared" si="16"/>
        <v/>
      </c>
      <c r="J99" s="67" t="str">
        <f t="shared" si="17"/>
        <v/>
      </c>
      <c r="K99" s="34" t="str">
        <f t="shared" si="18"/>
        <v/>
      </c>
      <c r="L99" s="34" t="str">
        <f t="shared" si="19"/>
        <v/>
      </c>
      <c r="M99" s="34" t="str">
        <f t="shared" si="20"/>
        <v/>
      </c>
      <c r="N99" s="38">
        <f>'jan-mai'!M99</f>
        <v>1872689.4370080235</v>
      </c>
      <c r="O99" s="38" t="str">
        <f t="shared" si="21"/>
        <v/>
      </c>
    </row>
    <row r="100" spans="1:15" s="31" customFormat="1" x14ac:dyDescent="0.2">
      <c r="A100" s="30">
        <v>3101</v>
      </c>
      <c r="B100" s="31" t="s">
        <v>54</v>
      </c>
      <c r="C100" s="33"/>
      <c r="D100" s="33"/>
      <c r="E100" s="34" t="str">
        <f t="shared" si="12"/>
        <v/>
      </c>
      <c r="F100" s="35" t="str">
        <f t="shared" si="13"/>
        <v/>
      </c>
      <c r="G100" s="34" t="str">
        <f t="shared" si="14"/>
        <v/>
      </c>
      <c r="H100" s="34" t="str">
        <f t="shared" si="15"/>
        <v/>
      </c>
      <c r="I100" s="34" t="str">
        <f t="shared" si="16"/>
        <v/>
      </c>
      <c r="J100" s="67" t="str">
        <f t="shared" si="17"/>
        <v/>
      </c>
      <c r="K100" s="34" t="str">
        <f t="shared" si="18"/>
        <v/>
      </c>
      <c r="L100" s="34" t="str">
        <f t="shared" si="19"/>
        <v/>
      </c>
      <c r="M100" s="34" t="str">
        <f t="shared" si="20"/>
        <v/>
      </c>
      <c r="N100" s="38">
        <f>'jan-mai'!M100</f>
        <v>107754592.68812715</v>
      </c>
      <c r="O100" s="38" t="str">
        <f t="shared" si="21"/>
        <v/>
      </c>
    </row>
    <row r="101" spans="1:15" s="31" customFormat="1" x14ac:dyDescent="0.2">
      <c r="A101" s="30">
        <v>3103</v>
      </c>
      <c r="B101" s="31" t="s">
        <v>55</v>
      </c>
      <c r="C101" s="33"/>
      <c r="D101" s="33"/>
      <c r="E101" s="34" t="str">
        <f t="shared" si="12"/>
        <v/>
      </c>
      <c r="F101" s="35" t="str">
        <f t="shared" si="13"/>
        <v/>
      </c>
      <c r="G101" s="34" t="str">
        <f t="shared" si="14"/>
        <v/>
      </c>
      <c r="H101" s="34" t="str">
        <f t="shared" si="15"/>
        <v/>
      </c>
      <c r="I101" s="34" t="str">
        <f t="shared" si="16"/>
        <v/>
      </c>
      <c r="J101" s="67" t="str">
        <f t="shared" si="17"/>
        <v/>
      </c>
      <c r="K101" s="34" t="str">
        <f t="shared" si="18"/>
        <v/>
      </c>
      <c r="L101" s="34" t="str">
        <f t="shared" si="19"/>
        <v/>
      </c>
      <c r="M101" s="34" t="str">
        <f t="shared" si="20"/>
        <v/>
      </c>
      <c r="N101" s="38">
        <f>'jan-mai'!M101</f>
        <v>28286135.863138288</v>
      </c>
      <c r="O101" s="38" t="str">
        <f t="shared" si="21"/>
        <v/>
      </c>
    </row>
    <row r="102" spans="1:15" s="31" customFormat="1" x14ac:dyDescent="0.2">
      <c r="A102" s="30">
        <v>3105</v>
      </c>
      <c r="B102" s="31" t="s">
        <v>56</v>
      </c>
      <c r="C102" s="33"/>
      <c r="D102" s="33"/>
      <c r="E102" s="34" t="str">
        <f t="shared" si="12"/>
        <v/>
      </c>
      <c r="F102" s="35" t="str">
        <f t="shared" si="13"/>
        <v/>
      </c>
      <c r="G102" s="34" t="str">
        <f t="shared" si="14"/>
        <v/>
      </c>
      <c r="H102" s="34" t="str">
        <f t="shared" si="15"/>
        <v/>
      </c>
      <c r="I102" s="34" t="str">
        <f t="shared" si="16"/>
        <v/>
      </c>
      <c r="J102" s="67" t="str">
        <f t="shared" si="17"/>
        <v/>
      </c>
      <c r="K102" s="34" t="str">
        <f t="shared" si="18"/>
        <v/>
      </c>
      <c r="L102" s="34" t="str">
        <f t="shared" si="19"/>
        <v/>
      </c>
      <c r="M102" s="34" t="str">
        <f t="shared" si="20"/>
        <v/>
      </c>
      <c r="N102" s="38">
        <f>'jan-mai'!M102</f>
        <v>187517170.25178006</v>
      </c>
      <c r="O102" s="38" t="str">
        <f t="shared" si="21"/>
        <v/>
      </c>
    </row>
    <row r="103" spans="1:15" s="31" customFormat="1" x14ac:dyDescent="0.2">
      <c r="A103" s="30">
        <v>3107</v>
      </c>
      <c r="B103" s="31" t="s">
        <v>57</v>
      </c>
      <c r="C103" s="33"/>
      <c r="D103" s="33"/>
      <c r="E103" s="34" t="str">
        <f t="shared" si="12"/>
        <v/>
      </c>
      <c r="F103" s="35" t="str">
        <f t="shared" si="13"/>
        <v/>
      </c>
      <c r="G103" s="34" t="str">
        <f t="shared" si="14"/>
        <v/>
      </c>
      <c r="H103" s="34" t="str">
        <f t="shared" si="15"/>
        <v/>
      </c>
      <c r="I103" s="34" t="str">
        <f t="shared" si="16"/>
        <v/>
      </c>
      <c r="J103" s="67" t="str">
        <f t="shared" si="17"/>
        <v/>
      </c>
      <c r="K103" s="34" t="str">
        <f t="shared" si="18"/>
        <v/>
      </c>
      <c r="L103" s="34" t="str">
        <f t="shared" si="19"/>
        <v/>
      </c>
      <c r="M103" s="34" t="str">
        <f t="shared" si="20"/>
        <v/>
      </c>
      <c r="N103" s="38">
        <f>'jan-mai'!M103</f>
        <v>188598716.51441443</v>
      </c>
      <c r="O103" s="38" t="str">
        <f t="shared" si="21"/>
        <v/>
      </c>
    </row>
    <row r="104" spans="1:15" s="31" customFormat="1" x14ac:dyDescent="0.2">
      <c r="A104" s="30">
        <v>3110</v>
      </c>
      <c r="B104" s="31" t="s">
        <v>58</v>
      </c>
      <c r="C104" s="33"/>
      <c r="D104" s="33"/>
      <c r="E104" s="34" t="str">
        <f t="shared" si="12"/>
        <v/>
      </c>
      <c r="F104" s="35" t="str">
        <f t="shared" si="13"/>
        <v/>
      </c>
      <c r="G104" s="34" t="str">
        <f t="shared" si="14"/>
        <v/>
      </c>
      <c r="H104" s="34" t="str">
        <f t="shared" si="15"/>
        <v/>
      </c>
      <c r="I104" s="34" t="str">
        <f t="shared" si="16"/>
        <v/>
      </c>
      <c r="J104" s="67" t="str">
        <f t="shared" si="17"/>
        <v/>
      </c>
      <c r="K104" s="34" t="str">
        <f t="shared" si="18"/>
        <v/>
      </c>
      <c r="L104" s="34" t="str">
        <f t="shared" si="19"/>
        <v/>
      </c>
      <c r="M104" s="34" t="str">
        <f t="shared" si="20"/>
        <v/>
      </c>
      <c r="N104" s="38">
        <f>'jan-mai'!M104</f>
        <v>-2644093.808736756</v>
      </c>
      <c r="O104" s="38" t="str">
        <f t="shared" si="21"/>
        <v/>
      </c>
    </row>
    <row r="105" spans="1:15" s="31" customFormat="1" x14ac:dyDescent="0.2">
      <c r="A105" s="30">
        <v>3112</v>
      </c>
      <c r="B105" s="31" t="s">
        <v>63</v>
      </c>
      <c r="C105" s="33"/>
      <c r="D105" s="33"/>
      <c r="E105" s="34" t="str">
        <f t="shared" si="12"/>
        <v/>
      </c>
      <c r="F105" s="35" t="str">
        <f t="shared" si="13"/>
        <v/>
      </c>
      <c r="G105" s="34" t="str">
        <f t="shared" si="14"/>
        <v/>
      </c>
      <c r="H105" s="34" t="str">
        <f t="shared" si="15"/>
        <v/>
      </c>
      <c r="I105" s="34" t="str">
        <f t="shared" si="16"/>
        <v/>
      </c>
      <c r="J105" s="67" t="str">
        <f t="shared" si="17"/>
        <v/>
      </c>
      <c r="K105" s="34" t="str">
        <f t="shared" si="18"/>
        <v/>
      </c>
      <c r="L105" s="34" t="str">
        <f t="shared" si="19"/>
        <v/>
      </c>
      <c r="M105" s="34" t="str">
        <f t="shared" si="20"/>
        <v/>
      </c>
      <c r="N105" s="38">
        <f>'jan-mai'!M105</f>
        <v>14903672.916608939</v>
      </c>
      <c r="O105" s="38" t="str">
        <f t="shared" si="21"/>
        <v/>
      </c>
    </row>
    <row r="106" spans="1:15" s="31" customFormat="1" x14ac:dyDescent="0.2">
      <c r="A106" s="30">
        <v>3114</v>
      </c>
      <c r="B106" s="31" t="s">
        <v>427</v>
      </c>
      <c r="C106" s="33"/>
      <c r="D106" s="33"/>
      <c r="E106" s="34" t="str">
        <f t="shared" si="12"/>
        <v/>
      </c>
      <c r="F106" s="35" t="str">
        <f t="shared" si="13"/>
        <v/>
      </c>
      <c r="G106" s="34" t="str">
        <f t="shared" si="14"/>
        <v/>
      </c>
      <c r="H106" s="34" t="str">
        <f t="shared" si="15"/>
        <v/>
      </c>
      <c r="I106" s="34" t="str">
        <f t="shared" si="16"/>
        <v/>
      </c>
      <c r="J106" s="67" t="str">
        <f t="shared" si="17"/>
        <v/>
      </c>
      <c r="K106" s="34" t="str">
        <f t="shared" si="18"/>
        <v/>
      </c>
      <c r="L106" s="34" t="str">
        <f t="shared" si="19"/>
        <v/>
      </c>
      <c r="M106" s="34" t="str">
        <f t="shared" si="20"/>
        <v/>
      </c>
      <c r="N106" s="38">
        <f>'jan-mai'!M106</f>
        <v>18317191.776907504</v>
      </c>
      <c r="O106" s="38" t="str">
        <f t="shared" si="21"/>
        <v/>
      </c>
    </row>
    <row r="107" spans="1:15" s="31" customFormat="1" x14ac:dyDescent="0.2">
      <c r="A107" s="30">
        <v>3116</v>
      </c>
      <c r="B107" s="31" t="s">
        <v>61</v>
      </c>
      <c r="C107" s="33"/>
      <c r="D107" s="33"/>
      <c r="E107" s="34" t="str">
        <f t="shared" si="12"/>
        <v/>
      </c>
      <c r="F107" s="35" t="str">
        <f t="shared" si="13"/>
        <v/>
      </c>
      <c r="G107" s="34" t="str">
        <f t="shared" si="14"/>
        <v/>
      </c>
      <c r="H107" s="34" t="str">
        <f t="shared" si="15"/>
        <v/>
      </c>
      <c r="I107" s="34" t="str">
        <f t="shared" si="16"/>
        <v/>
      </c>
      <c r="J107" s="67" t="str">
        <f t="shared" si="17"/>
        <v/>
      </c>
      <c r="K107" s="34" t="str">
        <f t="shared" si="18"/>
        <v/>
      </c>
      <c r="L107" s="34" t="str">
        <f t="shared" si="19"/>
        <v/>
      </c>
      <c r="M107" s="34" t="str">
        <f t="shared" si="20"/>
        <v/>
      </c>
      <c r="N107" s="38">
        <f>'jan-mai'!M107</f>
        <v>10622337.591708792</v>
      </c>
      <c r="O107" s="38" t="str">
        <f t="shared" si="21"/>
        <v/>
      </c>
    </row>
    <row r="108" spans="1:15" s="31" customFormat="1" x14ac:dyDescent="0.2">
      <c r="A108" s="30">
        <v>3118</v>
      </c>
      <c r="B108" s="31" t="s">
        <v>382</v>
      </c>
      <c r="C108" s="33"/>
      <c r="D108" s="33"/>
      <c r="E108" s="34" t="str">
        <f t="shared" si="12"/>
        <v/>
      </c>
      <c r="F108" s="35" t="str">
        <f t="shared" si="13"/>
        <v/>
      </c>
      <c r="G108" s="34" t="str">
        <f t="shared" si="14"/>
        <v/>
      </c>
      <c r="H108" s="34" t="str">
        <f t="shared" si="15"/>
        <v/>
      </c>
      <c r="I108" s="34" t="str">
        <f t="shared" si="16"/>
        <v/>
      </c>
      <c r="J108" s="67" t="str">
        <f t="shared" si="17"/>
        <v/>
      </c>
      <c r="K108" s="34" t="str">
        <f t="shared" si="18"/>
        <v/>
      </c>
      <c r="L108" s="34" t="str">
        <f t="shared" si="19"/>
        <v/>
      </c>
      <c r="M108" s="34" t="str">
        <f t="shared" si="20"/>
        <v/>
      </c>
      <c r="N108" s="38">
        <f>'jan-mai'!M108</f>
        <v>115892613.50316754</v>
      </c>
      <c r="O108" s="38" t="str">
        <f t="shared" si="21"/>
        <v/>
      </c>
    </row>
    <row r="109" spans="1:15" s="31" customFormat="1" x14ac:dyDescent="0.2">
      <c r="A109" s="30">
        <v>3120</v>
      </c>
      <c r="B109" s="31" t="s">
        <v>62</v>
      </c>
      <c r="C109" s="33"/>
      <c r="D109" s="33"/>
      <c r="E109" s="34" t="str">
        <f t="shared" si="12"/>
        <v/>
      </c>
      <c r="F109" s="35" t="str">
        <f t="shared" si="13"/>
        <v/>
      </c>
      <c r="G109" s="34" t="str">
        <f t="shared" si="14"/>
        <v/>
      </c>
      <c r="H109" s="34" t="str">
        <f t="shared" si="15"/>
        <v/>
      </c>
      <c r="I109" s="34" t="str">
        <f t="shared" si="16"/>
        <v/>
      </c>
      <c r="J109" s="67" t="str">
        <f t="shared" si="17"/>
        <v/>
      </c>
      <c r="K109" s="34" t="str">
        <f t="shared" si="18"/>
        <v/>
      </c>
      <c r="L109" s="34" t="str">
        <f t="shared" si="19"/>
        <v/>
      </c>
      <c r="M109" s="34" t="str">
        <f t="shared" si="20"/>
        <v/>
      </c>
      <c r="N109" s="38">
        <f>'jan-mai'!M109</f>
        <v>26301150.54935902</v>
      </c>
      <c r="O109" s="38" t="str">
        <f t="shared" si="21"/>
        <v/>
      </c>
    </row>
    <row r="110" spans="1:15" s="31" customFormat="1" x14ac:dyDescent="0.2">
      <c r="A110" s="30">
        <v>3122</v>
      </c>
      <c r="B110" s="31" t="s">
        <v>60</v>
      </c>
      <c r="C110" s="33"/>
      <c r="D110" s="33"/>
      <c r="E110" s="34" t="str">
        <f t="shared" si="12"/>
        <v/>
      </c>
      <c r="F110" s="35" t="str">
        <f t="shared" si="13"/>
        <v/>
      </c>
      <c r="G110" s="34" t="str">
        <f t="shared" si="14"/>
        <v/>
      </c>
      <c r="H110" s="34" t="str">
        <f t="shared" si="15"/>
        <v/>
      </c>
      <c r="I110" s="34" t="str">
        <f t="shared" si="16"/>
        <v/>
      </c>
      <c r="J110" s="67" t="str">
        <f t="shared" si="17"/>
        <v/>
      </c>
      <c r="K110" s="34" t="str">
        <f t="shared" si="18"/>
        <v/>
      </c>
      <c r="L110" s="34" t="str">
        <f t="shared" si="19"/>
        <v/>
      </c>
      <c r="M110" s="34" t="str">
        <f t="shared" si="20"/>
        <v/>
      </c>
      <c r="N110" s="38">
        <f>'jan-mai'!M110</f>
        <v>12775325.939198967</v>
      </c>
      <c r="O110" s="38" t="str">
        <f t="shared" si="21"/>
        <v/>
      </c>
    </row>
    <row r="111" spans="1:15" s="31" customFormat="1" x14ac:dyDescent="0.2">
      <c r="A111" s="30">
        <v>3124</v>
      </c>
      <c r="B111" s="31" t="s">
        <v>59</v>
      </c>
      <c r="C111" s="33"/>
      <c r="D111" s="33"/>
      <c r="E111" s="34" t="str">
        <f t="shared" si="12"/>
        <v/>
      </c>
      <c r="F111" s="35" t="str">
        <f t="shared" si="13"/>
        <v/>
      </c>
      <c r="G111" s="34" t="str">
        <f t="shared" si="14"/>
        <v/>
      </c>
      <c r="H111" s="34" t="str">
        <f t="shared" si="15"/>
        <v/>
      </c>
      <c r="I111" s="34" t="str">
        <f t="shared" si="16"/>
        <v/>
      </c>
      <c r="J111" s="67" t="str">
        <f t="shared" si="17"/>
        <v/>
      </c>
      <c r="K111" s="34" t="str">
        <f t="shared" si="18"/>
        <v/>
      </c>
      <c r="L111" s="34" t="str">
        <f t="shared" si="19"/>
        <v/>
      </c>
      <c r="M111" s="34" t="str">
        <f t="shared" si="20"/>
        <v/>
      </c>
      <c r="N111" s="38">
        <f>'jan-mai'!M111</f>
        <v>4036678.9801943721</v>
      </c>
      <c r="O111" s="38" t="str">
        <f t="shared" si="21"/>
        <v/>
      </c>
    </row>
    <row r="112" spans="1:15" s="31" customFormat="1" x14ac:dyDescent="0.2">
      <c r="A112" s="30">
        <v>3201</v>
      </c>
      <c r="B112" s="31" t="s">
        <v>68</v>
      </c>
      <c r="C112" s="33"/>
      <c r="D112" s="33"/>
      <c r="E112" s="34" t="str">
        <f t="shared" si="12"/>
        <v/>
      </c>
      <c r="F112" s="35" t="str">
        <f t="shared" si="13"/>
        <v/>
      </c>
      <c r="G112" s="34" t="str">
        <f t="shared" si="14"/>
        <v/>
      </c>
      <c r="H112" s="34" t="str">
        <f t="shared" si="15"/>
        <v/>
      </c>
      <c r="I112" s="34" t="str">
        <f t="shared" si="16"/>
        <v/>
      </c>
      <c r="J112" s="67" t="str">
        <f t="shared" si="17"/>
        <v/>
      </c>
      <c r="K112" s="34" t="str">
        <f t="shared" si="18"/>
        <v/>
      </c>
      <c r="L112" s="34" t="str">
        <f t="shared" si="19"/>
        <v/>
      </c>
      <c r="M112" s="34" t="str">
        <f t="shared" si="20"/>
        <v/>
      </c>
      <c r="N112" s="38">
        <f>'jan-mai'!M112</f>
        <v>-1049783134.42641</v>
      </c>
      <c r="O112" s="38" t="str">
        <f t="shared" si="21"/>
        <v/>
      </c>
    </row>
    <row r="113" spans="1:15" s="31" customFormat="1" x14ac:dyDescent="0.2">
      <c r="A113" s="30">
        <v>3203</v>
      </c>
      <c r="B113" s="31" t="s">
        <v>69</v>
      </c>
      <c r="C113" s="33"/>
      <c r="D113" s="33"/>
      <c r="E113" s="34" t="str">
        <f t="shared" si="12"/>
        <v/>
      </c>
      <c r="F113" s="35" t="str">
        <f t="shared" si="13"/>
        <v/>
      </c>
      <c r="G113" s="34" t="str">
        <f t="shared" si="14"/>
        <v/>
      </c>
      <c r="H113" s="34" t="str">
        <f t="shared" si="15"/>
        <v/>
      </c>
      <c r="I113" s="34" t="str">
        <f t="shared" si="16"/>
        <v/>
      </c>
      <c r="J113" s="67" t="str">
        <f t="shared" si="17"/>
        <v/>
      </c>
      <c r="K113" s="34" t="str">
        <f t="shared" si="18"/>
        <v/>
      </c>
      <c r="L113" s="34" t="str">
        <f t="shared" si="19"/>
        <v/>
      </c>
      <c r="M113" s="34" t="str">
        <f t="shared" si="20"/>
        <v/>
      </c>
      <c r="N113" s="38">
        <f>'jan-mai'!M113</f>
        <v>-398974089.86495131</v>
      </c>
      <c r="O113" s="38" t="str">
        <f t="shared" si="21"/>
        <v/>
      </c>
    </row>
    <row r="114" spans="1:15" s="31" customFormat="1" x14ac:dyDescent="0.2">
      <c r="A114" s="30">
        <v>3205</v>
      </c>
      <c r="B114" s="31" t="s">
        <v>384</v>
      </c>
      <c r="C114" s="33"/>
      <c r="D114" s="33"/>
      <c r="E114" s="34" t="str">
        <f t="shared" si="12"/>
        <v/>
      </c>
      <c r="F114" s="35" t="str">
        <f t="shared" si="13"/>
        <v/>
      </c>
      <c r="G114" s="34" t="str">
        <f t="shared" si="14"/>
        <v/>
      </c>
      <c r="H114" s="34" t="str">
        <f t="shared" si="15"/>
        <v/>
      </c>
      <c r="I114" s="34" t="str">
        <f t="shared" si="16"/>
        <v/>
      </c>
      <c r="J114" s="67" t="str">
        <f t="shared" si="17"/>
        <v/>
      </c>
      <c r="K114" s="34" t="str">
        <f t="shared" si="18"/>
        <v/>
      </c>
      <c r="L114" s="34" t="str">
        <f t="shared" si="19"/>
        <v/>
      </c>
      <c r="M114" s="34" t="str">
        <f t="shared" si="20"/>
        <v/>
      </c>
      <c r="N114" s="38">
        <f>'jan-mai'!M114</f>
        <v>17124755.080173247</v>
      </c>
      <c r="O114" s="38" t="str">
        <f t="shared" si="21"/>
        <v/>
      </c>
    </row>
    <row r="115" spans="1:15" s="31" customFormat="1" x14ac:dyDescent="0.2">
      <c r="A115" s="30">
        <v>3207</v>
      </c>
      <c r="B115" s="31" t="s">
        <v>383</v>
      </c>
      <c r="C115" s="33"/>
      <c r="D115" s="33"/>
      <c r="E115" s="34" t="str">
        <f t="shared" si="12"/>
        <v/>
      </c>
      <c r="F115" s="35" t="str">
        <f t="shared" si="13"/>
        <v/>
      </c>
      <c r="G115" s="34" t="str">
        <f t="shared" si="14"/>
        <v/>
      </c>
      <c r="H115" s="34" t="str">
        <f t="shared" si="15"/>
        <v/>
      </c>
      <c r="I115" s="34" t="str">
        <f t="shared" si="16"/>
        <v/>
      </c>
      <c r="J115" s="67" t="str">
        <f t="shared" si="17"/>
        <v/>
      </c>
      <c r="K115" s="34" t="str">
        <f t="shared" si="18"/>
        <v/>
      </c>
      <c r="L115" s="34" t="str">
        <f t="shared" si="19"/>
        <v/>
      </c>
      <c r="M115" s="34" t="str">
        <f t="shared" si="20"/>
        <v/>
      </c>
      <c r="N115" s="38">
        <f>'jan-mai'!M115</f>
        <v>-78486808.396471277</v>
      </c>
      <c r="O115" s="38" t="str">
        <f t="shared" si="21"/>
        <v/>
      </c>
    </row>
    <row r="116" spans="1:15" s="31" customFormat="1" x14ac:dyDescent="0.2">
      <c r="A116" s="30">
        <v>3209</v>
      </c>
      <c r="B116" s="31" t="s">
        <v>76</v>
      </c>
      <c r="C116" s="33"/>
      <c r="D116" s="33"/>
      <c r="E116" s="34" t="str">
        <f t="shared" si="12"/>
        <v/>
      </c>
      <c r="F116" s="35" t="str">
        <f t="shared" si="13"/>
        <v/>
      </c>
      <c r="G116" s="34" t="str">
        <f t="shared" si="14"/>
        <v/>
      </c>
      <c r="H116" s="34" t="str">
        <f t="shared" si="15"/>
        <v/>
      </c>
      <c r="I116" s="34" t="str">
        <f t="shared" si="16"/>
        <v/>
      </c>
      <c r="J116" s="67" t="str">
        <f t="shared" si="17"/>
        <v/>
      </c>
      <c r="K116" s="34" t="str">
        <f t="shared" si="18"/>
        <v/>
      </c>
      <c r="L116" s="34" t="str">
        <f t="shared" si="19"/>
        <v/>
      </c>
      <c r="M116" s="34" t="str">
        <f t="shared" si="20"/>
        <v/>
      </c>
      <c r="N116" s="38">
        <f>'jan-mai'!M116</f>
        <v>81938820.812127888</v>
      </c>
      <c r="O116" s="38" t="str">
        <f t="shared" si="21"/>
        <v/>
      </c>
    </row>
    <row r="117" spans="1:15" s="31" customFormat="1" x14ac:dyDescent="0.2">
      <c r="A117" s="30">
        <v>3212</v>
      </c>
      <c r="B117" s="31" t="s">
        <v>67</v>
      </c>
      <c r="C117" s="33"/>
      <c r="D117" s="33"/>
      <c r="E117" s="34" t="str">
        <f t="shared" si="12"/>
        <v/>
      </c>
      <c r="F117" s="35" t="str">
        <f t="shared" si="13"/>
        <v/>
      </c>
      <c r="G117" s="34" t="str">
        <f t="shared" si="14"/>
        <v/>
      </c>
      <c r="H117" s="34" t="str">
        <f t="shared" si="15"/>
        <v/>
      </c>
      <c r="I117" s="34" t="str">
        <f t="shared" si="16"/>
        <v/>
      </c>
      <c r="J117" s="67" t="str">
        <f t="shared" si="17"/>
        <v/>
      </c>
      <c r="K117" s="34" t="str">
        <f t="shared" si="18"/>
        <v/>
      </c>
      <c r="L117" s="34" t="str">
        <f t="shared" si="19"/>
        <v/>
      </c>
      <c r="M117" s="34" t="str">
        <f t="shared" si="20"/>
        <v/>
      </c>
      <c r="N117" s="38">
        <f>'jan-mai'!M117</f>
        <v>-7963150.5386436153</v>
      </c>
      <c r="O117" s="38" t="str">
        <f t="shared" si="21"/>
        <v/>
      </c>
    </row>
    <row r="118" spans="1:15" s="31" customFormat="1" x14ac:dyDescent="0.2">
      <c r="A118" s="30">
        <v>3214</v>
      </c>
      <c r="B118" s="31" t="s">
        <v>66</v>
      </c>
      <c r="C118" s="33"/>
      <c r="D118" s="33"/>
      <c r="E118" s="34" t="str">
        <f t="shared" si="12"/>
        <v/>
      </c>
      <c r="F118" s="35" t="str">
        <f t="shared" si="13"/>
        <v/>
      </c>
      <c r="G118" s="34" t="str">
        <f t="shared" si="14"/>
        <v/>
      </c>
      <c r="H118" s="34" t="str">
        <f t="shared" si="15"/>
        <v/>
      </c>
      <c r="I118" s="34" t="str">
        <f t="shared" si="16"/>
        <v/>
      </c>
      <c r="J118" s="67" t="str">
        <f t="shared" si="17"/>
        <v/>
      </c>
      <c r="K118" s="34" t="str">
        <f t="shared" si="18"/>
        <v/>
      </c>
      <c r="L118" s="34" t="str">
        <f t="shared" si="19"/>
        <v/>
      </c>
      <c r="M118" s="34" t="str">
        <f t="shared" si="20"/>
        <v/>
      </c>
      <c r="N118" s="38">
        <f>'jan-mai'!M118</f>
        <v>-37175639.861942731</v>
      </c>
      <c r="O118" s="38" t="str">
        <f t="shared" si="21"/>
        <v/>
      </c>
    </row>
    <row r="119" spans="1:15" s="31" customFormat="1" x14ac:dyDescent="0.2">
      <c r="A119" s="30">
        <v>3216</v>
      </c>
      <c r="B119" s="31" t="s">
        <v>64</v>
      </c>
      <c r="C119" s="33"/>
      <c r="D119" s="33"/>
      <c r="E119" s="34" t="str">
        <f t="shared" si="12"/>
        <v/>
      </c>
      <c r="F119" s="35" t="str">
        <f t="shared" si="13"/>
        <v/>
      </c>
      <c r="G119" s="34" t="str">
        <f t="shared" si="14"/>
        <v/>
      </c>
      <c r="H119" s="34" t="str">
        <f t="shared" si="15"/>
        <v/>
      </c>
      <c r="I119" s="34" t="str">
        <f t="shared" si="16"/>
        <v/>
      </c>
      <c r="J119" s="67" t="str">
        <f t="shared" si="17"/>
        <v/>
      </c>
      <c r="K119" s="34" t="str">
        <f t="shared" si="18"/>
        <v/>
      </c>
      <c r="L119" s="34" t="str">
        <f t="shared" si="19"/>
        <v/>
      </c>
      <c r="M119" s="34" t="str">
        <f t="shared" si="20"/>
        <v/>
      </c>
      <c r="N119" s="38">
        <f>'jan-mai'!M119</f>
        <v>14366630.911028698</v>
      </c>
      <c r="O119" s="38" t="str">
        <f t="shared" si="21"/>
        <v/>
      </c>
    </row>
    <row r="120" spans="1:15" s="31" customFormat="1" x14ac:dyDescent="0.2">
      <c r="A120" s="30">
        <v>3218</v>
      </c>
      <c r="B120" s="31" t="s">
        <v>65</v>
      </c>
      <c r="C120" s="33"/>
      <c r="D120" s="33"/>
      <c r="E120" s="34" t="str">
        <f t="shared" si="12"/>
        <v/>
      </c>
      <c r="F120" s="35" t="str">
        <f t="shared" si="13"/>
        <v/>
      </c>
      <c r="G120" s="34" t="str">
        <f t="shared" si="14"/>
        <v/>
      </c>
      <c r="H120" s="34" t="str">
        <f t="shared" si="15"/>
        <v/>
      </c>
      <c r="I120" s="34" t="str">
        <f t="shared" si="16"/>
        <v/>
      </c>
      <c r="J120" s="67" t="str">
        <f t="shared" si="17"/>
        <v/>
      </c>
      <c r="K120" s="34" t="str">
        <f t="shared" si="18"/>
        <v/>
      </c>
      <c r="L120" s="34" t="str">
        <f t="shared" si="19"/>
        <v/>
      </c>
      <c r="M120" s="34" t="str">
        <f t="shared" si="20"/>
        <v/>
      </c>
      <c r="N120" s="38">
        <f>'jan-mai'!M120</f>
        <v>24577654.630569559</v>
      </c>
      <c r="O120" s="38" t="str">
        <f t="shared" si="21"/>
        <v/>
      </c>
    </row>
    <row r="121" spans="1:15" s="31" customFormat="1" x14ac:dyDescent="0.2">
      <c r="A121" s="30">
        <v>3220</v>
      </c>
      <c r="B121" s="31" t="s">
        <v>72</v>
      </c>
      <c r="C121" s="33"/>
      <c r="D121" s="33"/>
      <c r="E121" s="34" t="str">
        <f t="shared" si="12"/>
        <v/>
      </c>
      <c r="F121" s="35" t="str">
        <f t="shared" si="13"/>
        <v/>
      </c>
      <c r="G121" s="34" t="str">
        <f t="shared" si="14"/>
        <v/>
      </c>
      <c r="H121" s="34" t="str">
        <f t="shared" si="15"/>
        <v/>
      </c>
      <c r="I121" s="34" t="str">
        <f t="shared" si="16"/>
        <v/>
      </c>
      <c r="J121" s="67" t="str">
        <f t="shared" si="17"/>
        <v/>
      </c>
      <c r="K121" s="34" t="str">
        <f t="shared" si="18"/>
        <v/>
      </c>
      <c r="L121" s="34" t="str">
        <f t="shared" si="19"/>
        <v/>
      </c>
      <c r="M121" s="34" t="str">
        <f t="shared" si="20"/>
        <v/>
      </c>
      <c r="N121" s="38">
        <f>'jan-mai'!M121</f>
        <v>29967009.983401474</v>
      </c>
      <c r="O121" s="38" t="str">
        <f t="shared" si="21"/>
        <v/>
      </c>
    </row>
    <row r="122" spans="1:15" s="31" customFormat="1" x14ac:dyDescent="0.2">
      <c r="A122" s="30">
        <v>3222</v>
      </c>
      <c r="B122" s="31" t="s">
        <v>73</v>
      </c>
      <c r="C122" s="33"/>
      <c r="D122" s="33"/>
      <c r="E122" s="34" t="str">
        <f t="shared" si="12"/>
        <v/>
      </c>
      <c r="F122" s="35" t="str">
        <f t="shared" si="13"/>
        <v/>
      </c>
      <c r="G122" s="34" t="str">
        <f t="shared" si="14"/>
        <v/>
      </c>
      <c r="H122" s="34" t="str">
        <f t="shared" si="15"/>
        <v/>
      </c>
      <c r="I122" s="34" t="str">
        <f t="shared" si="16"/>
        <v/>
      </c>
      <c r="J122" s="67" t="str">
        <f t="shared" si="17"/>
        <v/>
      </c>
      <c r="K122" s="34" t="str">
        <f t="shared" si="18"/>
        <v/>
      </c>
      <c r="L122" s="34" t="str">
        <f t="shared" si="19"/>
        <v/>
      </c>
      <c r="M122" s="34" t="str">
        <f t="shared" si="20"/>
        <v/>
      </c>
      <c r="N122" s="38">
        <f>'jan-mai'!M122</f>
        <v>5630986.2350101136</v>
      </c>
      <c r="O122" s="38" t="str">
        <f t="shared" si="21"/>
        <v/>
      </c>
    </row>
    <row r="123" spans="1:15" s="31" customFormat="1" x14ac:dyDescent="0.2">
      <c r="A123" s="30">
        <v>3224</v>
      </c>
      <c r="B123" s="31" t="s">
        <v>71</v>
      </c>
      <c r="C123" s="33"/>
      <c r="D123" s="33"/>
      <c r="E123" s="34" t="str">
        <f t="shared" si="12"/>
        <v/>
      </c>
      <c r="F123" s="35" t="str">
        <f t="shared" si="13"/>
        <v/>
      </c>
      <c r="G123" s="34" t="str">
        <f t="shared" si="14"/>
        <v/>
      </c>
      <c r="H123" s="34" t="str">
        <f t="shared" si="15"/>
        <v/>
      </c>
      <c r="I123" s="34" t="str">
        <f t="shared" si="16"/>
        <v/>
      </c>
      <c r="J123" s="67" t="str">
        <f t="shared" si="17"/>
        <v/>
      </c>
      <c r="K123" s="34" t="str">
        <f t="shared" si="18"/>
        <v/>
      </c>
      <c r="L123" s="34" t="str">
        <f t="shared" si="19"/>
        <v/>
      </c>
      <c r="M123" s="34" t="str">
        <f t="shared" si="20"/>
        <v/>
      </c>
      <c r="N123" s="38">
        <f>'jan-mai'!M123</f>
        <v>9384663.551786093</v>
      </c>
      <c r="O123" s="38" t="str">
        <f t="shared" si="21"/>
        <v/>
      </c>
    </row>
    <row r="124" spans="1:15" s="31" customFormat="1" x14ac:dyDescent="0.2">
      <c r="A124" s="30">
        <v>3226</v>
      </c>
      <c r="B124" s="31" t="s">
        <v>70</v>
      </c>
      <c r="C124" s="33"/>
      <c r="D124" s="33"/>
      <c r="E124" s="34" t="str">
        <f t="shared" si="12"/>
        <v/>
      </c>
      <c r="F124" s="35" t="str">
        <f t="shared" si="13"/>
        <v/>
      </c>
      <c r="G124" s="34" t="str">
        <f t="shared" si="14"/>
        <v/>
      </c>
      <c r="H124" s="34" t="str">
        <f t="shared" si="15"/>
        <v/>
      </c>
      <c r="I124" s="34" t="str">
        <f t="shared" si="16"/>
        <v/>
      </c>
      <c r="J124" s="67" t="str">
        <f t="shared" si="17"/>
        <v/>
      </c>
      <c r="K124" s="34" t="str">
        <f t="shared" si="18"/>
        <v/>
      </c>
      <c r="L124" s="34" t="str">
        <f t="shared" si="19"/>
        <v/>
      </c>
      <c r="M124" s="34" t="str">
        <f t="shared" si="20"/>
        <v/>
      </c>
      <c r="N124" s="38">
        <f>'jan-mai'!M124</f>
        <v>62967477.710430555</v>
      </c>
      <c r="O124" s="38" t="str">
        <f t="shared" si="21"/>
        <v/>
      </c>
    </row>
    <row r="125" spans="1:15" s="31" customFormat="1" x14ac:dyDescent="0.2">
      <c r="A125" s="30">
        <v>3228</v>
      </c>
      <c r="B125" s="31" t="s">
        <v>77</v>
      </c>
      <c r="C125" s="33"/>
      <c r="D125" s="33"/>
      <c r="E125" s="34" t="str">
        <f t="shared" si="12"/>
        <v/>
      </c>
      <c r="F125" s="35" t="str">
        <f t="shared" si="13"/>
        <v/>
      </c>
      <c r="G125" s="34" t="str">
        <f t="shared" si="14"/>
        <v/>
      </c>
      <c r="H125" s="34" t="str">
        <f t="shared" si="15"/>
        <v/>
      </c>
      <c r="I125" s="34" t="str">
        <f t="shared" si="16"/>
        <v/>
      </c>
      <c r="J125" s="67" t="str">
        <f t="shared" si="17"/>
        <v/>
      </c>
      <c r="K125" s="34" t="str">
        <f t="shared" si="18"/>
        <v/>
      </c>
      <c r="L125" s="34" t="str">
        <f t="shared" si="19"/>
        <v/>
      </c>
      <c r="M125" s="34" t="str">
        <f t="shared" si="20"/>
        <v/>
      </c>
      <c r="N125" s="38">
        <f>'jan-mai'!M125</f>
        <v>66097302.611128636</v>
      </c>
      <c r="O125" s="38" t="str">
        <f t="shared" si="21"/>
        <v/>
      </c>
    </row>
    <row r="126" spans="1:15" s="31" customFormat="1" x14ac:dyDescent="0.2">
      <c r="A126" s="30">
        <v>3230</v>
      </c>
      <c r="B126" s="31" t="s">
        <v>75</v>
      </c>
      <c r="C126" s="33"/>
      <c r="D126" s="33"/>
      <c r="E126" s="34" t="str">
        <f t="shared" si="12"/>
        <v/>
      </c>
      <c r="F126" s="35" t="str">
        <f t="shared" si="13"/>
        <v/>
      </c>
      <c r="G126" s="34" t="str">
        <f t="shared" si="14"/>
        <v/>
      </c>
      <c r="H126" s="34" t="str">
        <f t="shared" si="15"/>
        <v/>
      </c>
      <c r="I126" s="34" t="str">
        <f t="shared" si="16"/>
        <v/>
      </c>
      <c r="J126" s="67" t="str">
        <f t="shared" si="17"/>
        <v/>
      </c>
      <c r="K126" s="34" t="str">
        <f t="shared" si="18"/>
        <v/>
      </c>
      <c r="L126" s="34" t="str">
        <f t="shared" si="19"/>
        <v/>
      </c>
      <c r="M126" s="34" t="str">
        <f t="shared" si="20"/>
        <v/>
      </c>
      <c r="N126" s="38">
        <f>'jan-mai'!M126</f>
        <v>-4720164.9341204371</v>
      </c>
      <c r="O126" s="38" t="str">
        <f t="shared" si="21"/>
        <v/>
      </c>
    </row>
    <row r="127" spans="1:15" s="31" customFormat="1" x14ac:dyDescent="0.2">
      <c r="A127" s="30">
        <v>3232</v>
      </c>
      <c r="B127" s="31" t="s">
        <v>74</v>
      </c>
      <c r="C127" s="33"/>
      <c r="D127" s="33"/>
      <c r="E127" s="34" t="str">
        <f t="shared" si="12"/>
        <v/>
      </c>
      <c r="F127" s="35" t="str">
        <f t="shared" si="13"/>
        <v/>
      </c>
      <c r="G127" s="34" t="str">
        <f t="shared" si="14"/>
        <v/>
      </c>
      <c r="H127" s="34" t="str">
        <f t="shared" si="15"/>
        <v/>
      </c>
      <c r="I127" s="34" t="str">
        <f t="shared" si="16"/>
        <v/>
      </c>
      <c r="J127" s="67" t="str">
        <f t="shared" si="17"/>
        <v/>
      </c>
      <c r="K127" s="34" t="str">
        <f t="shared" si="18"/>
        <v/>
      </c>
      <c r="L127" s="34" t="str">
        <f t="shared" si="19"/>
        <v/>
      </c>
      <c r="M127" s="34" t="str">
        <f t="shared" si="20"/>
        <v/>
      </c>
      <c r="N127" s="38">
        <f>'jan-mai'!M127</f>
        <v>-6098166.3642207254</v>
      </c>
      <c r="O127" s="38" t="str">
        <f t="shared" si="21"/>
        <v/>
      </c>
    </row>
    <row r="128" spans="1:15" s="31" customFormat="1" x14ac:dyDescent="0.2">
      <c r="A128" s="30">
        <v>3234</v>
      </c>
      <c r="B128" s="31" t="s">
        <v>119</v>
      </c>
      <c r="C128" s="33"/>
      <c r="D128" s="33"/>
      <c r="E128" s="34" t="str">
        <f t="shared" si="12"/>
        <v/>
      </c>
      <c r="F128" s="35" t="str">
        <f t="shared" si="13"/>
        <v/>
      </c>
      <c r="G128" s="34" t="str">
        <f t="shared" si="14"/>
        <v/>
      </c>
      <c r="H128" s="34" t="str">
        <f t="shared" si="15"/>
        <v/>
      </c>
      <c r="I128" s="34" t="str">
        <f t="shared" si="16"/>
        <v/>
      </c>
      <c r="J128" s="67" t="str">
        <f t="shared" si="17"/>
        <v/>
      </c>
      <c r="K128" s="34" t="str">
        <f t="shared" si="18"/>
        <v/>
      </c>
      <c r="L128" s="34" t="str">
        <f t="shared" si="19"/>
        <v/>
      </c>
      <c r="M128" s="34" t="str">
        <f t="shared" si="20"/>
        <v/>
      </c>
      <c r="N128" s="38">
        <f>'jan-mai'!M128</f>
        <v>20210112.03825444</v>
      </c>
      <c r="O128" s="38" t="str">
        <f t="shared" si="21"/>
        <v/>
      </c>
    </row>
    <row r="129" spans="1:15" s="31" customFormat="1" x14ac:dyDescent="0.2">
      <c r="A129" s="30">
        <v>3236</v>
      </c>
      <c r="B129" s="31" t="s">
        <v>118</v>
      </c>
      <c r="C129" s="33"/>
      <c r="D129" s="33"/>
      <c r="E129" s="34" t="str">
        <f t="shared" si="12"/>
        <v/>
      </c>
      <c r="F129" s="35" t="str">
        <f t="shared" si="13"/>
        <v/>
      </c>
      <c r="G129" s="34" t="str">
        <f t="shared" si="14"/>
        <v/>
      </c>
      <c r="H129" s="34" t="str">
        <f t="shared" si="15"/>
        <v/>
      </c>
      <c r="I129" s="34" t="str">
        <f t="shared" si="16"/>
        <v/>
      </c>
      <c r="J129" s="67" t="str">
        <f t="shared" si="17"/>
        <v/>
      </c>
      <c r="K129" s="34" t="str">
        <f t="shared" si="18"/>
        <v/>
      </c>
      <c r="L129" s="34" t="str">
        <f t="shared" si="19"/>
        <v/>
      </c>
      <c r="M129" s="34" t="str">
        <f t="shared" si="20"/>
        <v/>
      </c>
      <c r="N129" s="38">
        <f>'jan-mai'!M129</f>
        <v>18307059.782611575</v>
      </c>
      <c r="O129" s="38" t="str">
        <f t="shared" si="21"/>
        <v/>
      </c>
    </row>
    <row r="130" spans="1:15" s="31" customFormat="1" x14ac:dyDescent="0.2">
      <c r="A130" s="30">
        <v>3238</v>
      </c>
      <c r="B130" s="31" t="s">
        <v>79</v>
      </c>
      <c r="C130" s="33"/>
      <c r="D130" s="33"/>
      <c r="E130" s="34" t="str">
        <f t="shared" si="12"/>
        <v/>
      </c>
      <c r="F130" s="35" t="str">
        <f t="shared" si="13"/>
        <v/>
      </c>
      <c r="G130" s="34" t="str">
        <f t="shared" si="14"/>
        <v/>
      </c>
      <c r="H130" s="34" t="str">
        <f t="shared" si="15"/>
        <v/>
      </c>
      <c r="I130" s="34" t="str">
        <f t="shared" si="16"/>
        <v/>
      </c>
      <c r="J130" s="67" t="str">
        <f t="shared" si="17"/>
        <v/>
      </c>
      <c r="K130" s="34" t="str">
        <f t="shared" si="18"/>
        <v/>
      </c>
      <c r="L130" s="34" t="str">
        <f t="shared" si="19"/>
        <v/>
      </c>
      <c r="M130" s="34" t="str">
        <f t="shared" si="20"/>
        <v/>
      </c>
      <c r="N130" s="38">
        <f>'jan-mai'!M130</f>
        <v>52777738.948748656</v>
      </c>
      <c r="O130" s="38" t="str">
        <f t="shared" si="21"/>
        <v/>
      </c>
    </row>
    <row r="131" spans="1:15" s="31" customFormat="1" x14ac:dyDescent="0.2">
      <c r="A131" s="30">
        <v>3240</v>
      </c>
      <c r="B131" s="31" t="s">
        <v>78</v>
      </c>
      <c r="C131" s="33"/>
      <c r="D131" s="33"/>
      <c r="E131" s="34" t="str">
        <f t="shared" si="12"/>
        <v/>
      </c>
      <c r="F131" s="35" t="str">
        <f t="shared" si="13"/>
        <v/>
      </c>
      <c r="G131" s="34" t="str">
        <f t="shared" si="14"/>
        <v/>
      </c>
      <c r="H131" s="34" t="str">
        <f t="shared" si="15"/>
        <v/>
      </c>
      <c r="I131" s="34" t="str">
        <f t="shared" si="16"/>
        <v/>
      </c>
      <c r="J131" s="67" t="str">
        <f t="shared" si="17"/>
        <v/>
      </c>
      <c r="K131" s="34" t="str">
        <f t="shared" si="18"/>
        <v/>
      </c>
      <c r="L131" s="34" t="str">
        <f t="shared" si="19"/>
        <v/>
      </c>
      <c r="M131" s="34" t="str">
        <f t="shared" si="20"/>
        <v/>
      </c>
      <c r="N131" s="38">
        <f>'jan-mai'!M131</f>
        <v>92211850.594882041</v>
      </c>
      <c r="O131" s="38" t="str">
        <f t="shared" si="21"/>
        <v/>
      </c>
    </row>
    <row r="132" spans="1:15" s="31" customFormat="1" x14ac:dyDescent="0.2">
      <c r="A132" s="30">
        <v>3242</v>
      </c>
      <c r="B132" s="31" t="s">
        <v>80</v>
      </c>
      <c r="C132" s="33"/>
      <c r="D132" s="33"/>
      <c r="E132" s="34" t="str">
        <f t="shared" si="12"/>
        <v/>
      </c>
      <c r="F132" s="35" t="str">
        <f t="shared" si="13"/>
        <v/>
      </c>
      <c r="G132" s="34" t="str">
        <f t="shared" si="14"/>
        <v/>
      </c>
      <c r="H132" s="34" t="str">
        <f t="shared" si="15"/>
        <v/>
      </c>
      <c r="I132" s="34" t="str">
        <f t="shared" si="16"/>
        <v/>
      </c>
      <c r="J132" s="67" t="str">
        <f t="shared" si="17"/>
        <v/>
      </c>
      <c r="K132" s="34" t="str">
        <f t="shared" si="18"/>
        <v/>
      </c>
      <c r="L132" s="34" t="str">
        <f t="shared" si="19"/>
        <v/>
      </c>
      <c r="M132" s="34" t="str">
        <f t="shared" si="20"/>
        <v/>
      </c>
      <c r="N132" s="38">
        <f>'jan-mai'!M132</f>
        <v>13527602.625219807</v>
      </c>
      <c r="O132" s="38" t="str">
        <f t="shared" si="21"/>
        <v/>
      </c>
    </row>
    <row r="133" spans="1:15" s="31" customFormat="1" x14ac:dyDescent="0.2">
      <c r="A133" s="30">
        <v>3301</v>
      </c>
      <c r="B133" s="31" t="s">
        <v>129</v>
      </c>
      <c r="C133" s="33"/>
      <c r="D133" s="33"/>
      <c r="E133" s="34" t="str">
        <f t="shared" si="12"/>
        <v/>
      </c>
      <c r="F133" s="35" t="str">
        <f t="shared" si="13"/>
        <v/>
      </c>
      <c r="G133" s="34" t="str">
        <f t="shared" si="14"/>
        <v/>
      </c>
      <c r="H133" s="34" t="str">
        <f t="shared" si="15"/>
        <v/>
      </c>
      <c r="I133" s="34" t="str">
        <f t="shared" si="16"/>
        <v/>
      </c>
      <c r="J133" s="67" t="str">
        <f t="shared" si="17"/>
        <v/>
      </c>
      <c r="K133" s="34" t="str">
        <f t="shared" si="18"/>
        <v/>
      </c>
      <c r="L133" s="34" t="str">
        <f t="shared" si="19"/>
        <v/>
      </c>
      <c r="M133" s="34" t="str">
        <f t="shared" si="20"/>
        <v/>
      </c>
      <c r="N133" s="38">
        <f>'jan-mai'!M133</f>
        <v>110674121.90476549</v>
      </c>
      <c r="O133" s="38" t="str">
        <f t="shared" si="21"/>
        <v/>
      </c>
    </row>
    <row r="134" spans="1:15" s="31" customFormat="1" x14ac:dyDescent="0.2">
      <c r="A134" s="30">
        <v>3303</v>
      </c>
      <c r="B134" s="31" t="s">
        <v>130</v>
      </c>
      <c r="C134" s="33"/>
      <c r="D134" s="33"/>
      <c r="E134" s="34" t="str">
        <f t="shared" si="12"/>
        <v/>
      </c>
      <c r="F134" s="35" t="str">
        <f t="shared" si="13"/>
        <v/>
      </c>
      <c r="G134" s="34" t="str">
        <f t="shared" si="14"/>
        <v/>
      </c>
      <c r="H134" s="34" t="str">
        <f t="shared" si="15"/>
        <v/>
      </c>
      <c r="I134" s="34" t="str">
        <f t="shared" si="16"/>
        <v/>
      </c>
      <c r="J134" s="67" t="str">
        <f t="shared" si="17"/>
        <v/>
      </c>
      <c r="K134" s="34" t="str">
        <f t="shared" si="18"/>
        <v/>
      </c>
      <c r="L134" s="34" t="str">
        <f t="shared" si="19"/>
        <v/>
      </c>
      <c r="M134" s="34" t="str">
        <f t="shared" si="20"/>
        <v/>
      </c>
      <c r="N134" s="38">
        <f>'jan-mai'!M134</f>
        <v>-10411743.875629416</v>
      </c>
      <c r="O134" s="38" t="str">
        <f t="shared" si="21"/>
        <v/>
      </c>
    </row>
    <row r="135" spans="1:15" s="31" customFormat="1" x14ac:dyDescent="0.2">
      <c r="A135" s="30">
        <v>3305</v>
      </c>
      <c r="B135" s="31" t="s">
        <v>131</v>
      </c>
      <c r="C135" s="33"/>
      <c r="D135" s="33"/>
      <c r="E135" s="34" t="str">
        <f t="shared" si="12"/>
        <v/>
      </c>
      <c r="F135" s="35" t="str">
        <f t="shared" si="13"/>
        <v/>
      </c>
      <c r="G135" s="34" t="str">
        <f t="shared" si="14"/>
        <v/>
      </c>
      <c r="H135" s="34" t="str">
        <f t="shared" si="15"/>
        <v/>
      </c>
      <c r="I135" s="34" t="str">
        <f t="shared" si="16"/>
        <v/>
      </c>
      <c r="J135" s="67" t="str">
        <f t="shared" si="17"/>
        <v/>
      </c>
      <c r="K135" s="34" t="str">
        <f t="shared" si="18"/>
        <v/>
      </c>
      <c r="L135" s="34" t="str">
        <f t="shared" si="19"/>
        <v/>
      </c>
      <c r="M135" s="34" t="str">
        <f t="shared" si="20"/>
        <v/>
      </c>
      <c r="N135" s="38">
        <f>'jan-mai'!M135</f>
        <v>49185963.70368854</v>
      </c>
      <c r="O135" s="38" t="str">
        <f t="shared" si="21"/>
        <v/>
      </c>
    </row>
    <row r="136" spans="1:15" s="31" customFormat="1" x14ac:dyDescent="0.2">
      <c r="A136" s="30">
        <v>3310</v>
      </c>
      <c r="B136" s="31" t="s">
        <v>132</v>
      </c>
      <c r="C136" s="33"/>
      <c r="D136" s="33"/>
      <c r="E136" s="34" t="str">
        <f t="shared" si="12"/>
        <v/>
      </c>
      <c r="F136" s="35" t="str">
        <f t="shared" si="13"/>
        <v/>
      </c>
      <c r="G136" s="34" t="str">
        <f t="shared" si="14"/>
        <v/>
      </c>
      <c r="H136" s="34" t="str">
        <f t="shared" si="15"/>
        <v/>
      </c>
      <c r="I136" s="34" t="str">
        <f t="shared" si="16"/>
        <v/>
      </c>
      <c r="J136" s="67" t="str">
        <f t="shared" si="17"/>
        <v/>
      </c>
      <c r="K136" s="34" t="str">
        <f t="shared" si="18"/>
        <v/>
      </c>
      <c r="L136" s="34" t="str">
        <f t="shared" si="19"/>
        <v/>
      </c>
      <c r="M136" s="34" t="str">
        <f t="shared" si="20"/>
        <v/>
      </c>
      <c r="N136" s="38">
        <f>'jan-mai'!M136</f>
        <v>-10061362.595291659</v>
      </c>
      <c r="O136" s="38" t="str">
        <f t="shared" si="21"/>
        <v/>
      </c>
    </row>
    <row r="137" spans="1:15" s="31" customFormat="1" x14ac:dyDescent="0.2">
      <c r="A137" s="30">
        <v>3312</v>
      </c>
      <c r="B137" s="31" t="s">
        <v>142</v>
      </c>
      <c r="C137" s="33"/>
      <c r="D137" s="33"/>
      <c r="E137" s="34" t="str">
        <f t="shared" ref="E137:E200" si="22">IF(ISNUMBER(C137),(C137)/D137,"")</f>
        <v/>
      </c>
      <c r="F137" s="35" t="str">
        <f t="shared" ref="F137:F200" si="23">IF(ISNUMBER(C137),E137/E$366,"")</f>
        <v/>
      </c>
      <c r="G137" s="34" t="str">
        <f t="shared" ref="G137:G200" si="24">IF(ISNUMBER(D137),(E$366-E137)*0.6,"")</f>
        <v/>
      </c>
      <c r="H137" s="34" t="str">
        <f t="shared" ref="H137:H200" si="25">IF(ISNUMBER(D137),(IF(E137&gt;=E$366*0.9,0,IF(E137&lt;0.9*E$366,(E$366*0.9-E137)*0.35))),"")</f>
        <v/>
      </c>
      <c r="I137" s="34" t="str">
        <f t="shared" ref="I137:I200" si="26">IF(ISNUMBER(C137),G137+H137,"")</f>
        <v/>
      </c>
      <c r="J137" s="67" t="str">
        <f t="shared" ref="J137:J200" si="27">IF(ISNUMBER(D137),I$368,"")</f>
        <v/>
      </c>
      <c r="K137" s="34" t="str">
        <f t="shared" ref="K137:K200" si="28">IF(ISNUMBER(I137),I137+J137,"")</f>
        <v/>
      </c>
      <c r="L137" s="34" t="str">
        <f t="shared" ref="L137:L200" si="29">IF(ISNUMBER(I137),(I137*D137),"")</f>
        <v/>
      </c>
      <c r="M137" s="34" t="str">
        <f t="shared" ref="M137:M200" si="30">IF(ISNUMBER(K137),(K137*D137),"")</f>
        <v/>
      </c>
      <c r="N137" s="38">
        <f>'jan-mai'!M137</f>
        <v>-28138251.206002764</v>
      </c>
      <c r="O137" s="38" t="str">
        <f t="shared" ref="O137:O200" si="31">IF(ISNUMBER(M137),(M137-N137),"")</f>
        <v/>
      </c>
    </row>
    <row r="138" spans="1:15" s="31" customFormat="1" x14ac:dyDescent="0.2">
      <c r="A138" s="30">
        <v>3314</v>
      </c>
      <c r="B138" s="31" t="s">
        <v>141</v>
      </c>
      <c r="C138" s="33"/>
      <c r="D138" s="33"/>
      <c r="E138" s="34" t="str">
        <f t="shared" si="22"/>
        <v/>
      </c>
      <c r="F138" s="35" t="str">
        <f t="shared" si="23"/>
        <v/>
      </c>
      <c r="G138" s="34" t="str">
        <f t="shared" si="24"/>
        <v/>
      </c>
      <c r="H138" s="34" t="str">
        <f t="shared" si="25"/>
        <v/>
      </c>
      <c r="I138" s="34" t="str">
        <f t="shared" si="26"/>
        <v/>
      </c>
      <c r="J138" s="67" t="str">
        <f t="shared" si="27"/>
        <v/>
      </c>
      <c r="K138" s="34" t="str">
        <f t="shared" si="28"/>
        <v/>
      </c>
      <c r="L138" s="34" t="str">
        <f t="shared" si="29"/>
        <v/>
      </c>
      <c r="M138" s="34" t="str">
        <f t="shared" si="30"/>
        <v/>
      </c>
      <c r="N138" s="38">
        <f>'jan-mai'!M138</f>
        <v>25613106.260734085</v>
      </c>
      <c r="O138" s="38" t="str">
        <f t="shared" si="31"/>
        <v/>
      </c>
    </row>
    <row r="139" spans="1:15" s="31" customFormat="1" x14ac:dyDescent="0.2">
      <c r="A139" s="30">
        <v>3316</v>
      </c>
      <c r="B139" s="31" t="s">
        <v>140</v>
      </c>
      <c r="C139" s="33"/>
      <c r="D139" s="33"/>
      <c r="E139" s="34" t="str">
        <f t="shared" si="22"/>
        <v/>
      </c>
      <c r="F139" s="35" t="str">
        <f t="shared" si="23"/>
        <v/>
      </c>
      <c r="G139" s="34" t="str">
        <f t="shared" si="24"/>
        <v/>
      </c>
      <c r="H139" s="34" t="str">
        <f t="shared" si="25"/>
        <v/>
      </c>
      <c r="I139" s="34" t="str">
        <f t="shared" si="26"/>
        <v/>
      </c>
      <c r="J139" s="67" t="str">
        <f t="shared" si="27"/>
        <v/>
      </c>
      <c r="K139" s="34" t="str">
        <f t="shared" si="28"/>
        <v/>
      </c>
      <c r="L139" s="34" t="str">
        <f t="shared" si="29"/>
        <v/>
      </c>
      <c r="M139" s="34" t="str">
        <f t="shared" si="30"/>
        <v/>
      </c>
      <c r="N139" s="38">
        <f>'jan-mai'!M139</f>
        <v>48314827.627802871</v>
      </c>
      <c r="O139" s="38" t="str">
        <f t="shared" si="31"/>
        <v/>
      </c>
    </row>
    <row r="140" spans="1:15" s="31" customFormat="1" x14ac:dyDescent="0.2">
      <c r="A140" s="30">
        <v>3318</v>
      </c>
      <c r="B140" s="31" t="s">
        <v>139</v>
      </c>
      <c r="C140" s="33"/>
      <c r="D140" s="33"/>
      <c r="E140" s="34" t="str">
        <f t="shared" si="22"/>
        <v/>
      </c>
      <c r="F140" s="35" t="str">
        <f t="shared" si="23"/>
        <v/>
      </c>
      <c r="G140" s="34" t="str">
        <f t="shared" si="24"/>
        <v/>
      </c>
      <c r="H140" s="34" t="str">
        <f t="shared" si="25"/>
        <v/>
      </c>
      <c r="I140" s="34" t="str">
        <f t="shared" si="26"/>
        <v/>
      </c>
      <c r="J140" s="67" t="str">
        <f t="shared" si="27"/>
        <v/>
      </c>
      <c r="K140" s="34" t="str">
        <f t="shared" si="28"/>
        <v/>
      </c>
      <c r="L140" s="34" t="str">
        <f t="shared" si="29"/>
        <v/>
      </c>
      <c r="M140" s="34" t="str">
        <f t="shared" si="30"/>
        <v/>
      </c>
      <c r="N140" s="38">
        <f>'jan-mai'!M140</f>
        <v>331833.95864234975</v>
      </c>
      <c r="O140" s="38" t="str">
        <f t="shared" si="31"/>
        <v/>
      </c>
    </row>
    <row r="141" spans="1:15" s="31" customFormat="1" x14ac:dyDescent="0.2">
      <c r="A141" s="30">
        <v>3320</v>
      </c>
      <c r="B141" s="31" t="s">
        <v>133</v>
      </c>
      <c r="C141" s="33"/>
      <c r="D141" s="33"/>
      <c r="E141" s="34" t="str">
        <f t="shared" si="22"/>
        <v/>
      </c>
      <c r="F141" s="35" t="str">
        <f t="shared" si="23"/>
        <v/>
      </c>
      <c r="G141" s="34" t="str">
        <f t="shared" si="24"/>
        <v/>
      </c>
      <c r="H141" s="34" t="str">
        <f t="shared" si="25"/>
        <v/>
      </c>
      <c r="I141" s="34" t="str">
        <f t="shared" si="26"/>
        <v/>
      </c>
      <c r="J141" s="67" t="str">
        <f t="shared" si="27"/>
        <v/>
      </c>
      <c r="K141" s="34" t="str">
        <f t="shared" si="28"/>
        <v/>
      </c>
      <c r="L141" s="34" t="str">
        <f t="shared" si="29"/>
        <v/>
      </c>
      <c r="M141" s="34" t="str">
        <f t="shared" si="30"/>
        <v/>
      </c>
      <c r="N141" s="38">
        <f>'jan-mai'!M141</f>
        <v>-534936.61807843763</v>
      </c>
      <c r="O141" s="38" t="str">
        <f t="shared" si="31"/>
        <v/>
      </c>
    </row>
    <row r="142" spans="1:15" s="31" customFormat="1" x14ac:dyDescent="0.2">
      <c r="A142" s="30">
        <v>3322</v>
      </c>
      <c r="B142" s="31" t="s">
        <v>385</v>
      </c>
      <c r="C142" s="33"/>
      <c r="D142" s="33"/>
      <c r="E142" s="34" t="str">
        <f t="shared" si="22"/>
        <v/>
      </c>
      <c r="F142" s="35" t="str">
        <f t="shared" si="23"/>
        <v/>
      </c>
      <c r="G142" s="34" t="str">
        <f t="shared" si="24"/>
        <v/>
      </c>
      <c r="H142" s="34" t="str">
        <f t="shared" si="25"/>
        <v/>
      </c>
      <c r="I142" s="34" t="str">
        <f t="shared" si="26"/>
        <v/>
      </c>
      <c r="J142" s="67" t="str">
        <f t="shared" si="27"/>
        <v/>
      </c>
      <c r="K142" s="34" t="str">
        <f t="shared" si="28"/>
        <v/>
      </c>
      <c r="L142" s="34" t="str">
        <f t="shared" si="29"/>
        <v/>
      </c>
      <c r="M142" s="34" t="str">
        <f t="shared" si="30"/>
        <v/>
      </c>
      <c r="N142" s="38">
        <f>'jan-mai'!M142</f>
        <v>-3201520.0334322145</v>
      </c>
      <c r="O142" s="38" t="str">
        <f t="shared" si="31"/>
        <v/>
      </c>
    </row>
    <row r="143" spans="1:15" s="31" customFormat="1" x14ac:dyDescent="0.2">
      <c r="A143" s="30">
        <v>3324</v>
      </c>
      <c r="B143" s="31" t="s">
        <v>134</v>
      </c>
      <c r="C143" s="33"/>
      <c r="D143" s="33"/>
      <c r="E143" s="34" t="str">
        <f t="shared" si="22"/>
        <v/>
      </c>
      <c r="F143" s="35" t="str">
        <f t="shared" si="23"/>
        <v/>
      </c>
      <c r="G143" s="34" t="str">
        <f t="shared" si="24"/>
        <v/>
      </c>
      <c r="H143" s="34" t="str">
        <f t="shared" si="25"/>
        <v/>
      </c>
      <c r="I143" s="34" t="str">
        <f t="shared" si="26"/>
        <v/>
      </c>
      <c r="J143" s="67" t="str">
        <f t="shared" si="27"/>
        <v/>
      </c>
      <c r="K143" s="34" t="str">
        <f t="shared" si="28"/>
        <v/>
      </c>
      <c r="L143" s="34" t="str">
        <f t="shared" si="29"/>
        <v/>
      </c>
      <c r="M143" s="34" t="str">
        <f t="shared" si="30"/>
        <v/>
      </c>
      <c r="N143" s="38">
        <f>'jan-mai'!M143</f>
        <v>-70009.975550753617</v>
      </c>
      <c r="O143" s="38" t="str">
        <f t="shared" si="31"/>
        <v/>
      </c>
    </row>
    <row r="144" spans="1:15" s="31" customFormat="1" x14ac:dyDescent="0.2">
      <c r="A144" s="30">
        <v>3326</v>
      </c>
      <c r="B144" s="31" t="s">
        <v>135</v>
      </c>
      <c r="C144" s="33"/>
      <c r="D144" s="33"/>
      <c r="E144" s="34" t="str">
        <f t="shared" si="22"/>
        <v/>
      </c>
      <c r="F144" s="35" t="str">
        <f t="shared" si="23"/>
        <v/>
      </c>
      <c r="G144" s="34" t="str">
        <f t="shared" si="24"/>
        <v/>
      </c>
      <c r="H144" s="34" t="str">
        <f t="shared" si="25"/>
        <v/>
      </c>
      <c r="I144" s="34" t="str">
        <f t="shared" si="26"/>
        <v/>
      </c>
      <c r="J144" s="67" t="str">
        <f t="shared" si="27"/>
        <v/>
      </c>
      <c r="K144" s="34" t="str">
        <f t="shared" si="28"/>
        <v/>
      </c>
      <c r="L144" s="34" t="str">
        <f t="shared" si="29"/>
        <v/>
      </c>
      <c r="M144" s="34" t="str">
        <f t="shared" si="30"/>
        <v/>
      </c>
      <c r="N144" s="38">
        <f>'jan-mai'!M144</f>
        <v>-6595539.1513875453</v>
      </c>
      <c r="O144" s="38" t="str">
        <f t="shared" si="31"/>
        <v/>
      </c>
    </row>
    <row r="145" spans="1:15" s="31" customFormat="1" x14ac:dyDescent="0.2">
      <c r="A145" s="30">
        <v>3328</v>
      </c>
      <c r="B145" s="31" t="s">
        <v>136</v>
      </c>
      <c r="C145" s="33"/>
      <c r="D145" s="33"/>
      <c r="E145" s="34" t="str">
        <f t="shared" si="22"/>
        <v/>
      </c>
      <c r="F145" s="35" t="str">
        <f t="shared" si="23"/>
        <v/>
      </c>
      <c r="G145" s="34" t="str">
        <f t="shared" si="24"/>
        <v/>
      </c>
      <c r="H145" s="34" t="str">
        <f t="shared" si="25"/>
        <v/>
      </c>
      <c r="I145" s="34" t="str">
        <f t="shared" si="26"/>
        <v/>
      </c>
      <c r="J145" s="67" t="str">
        <f t="shared" si="27"/>
        <v/>
      </c>
      <c r="K145" s="34" t="str">
        <f t="shared" si="28"/>
        <v/>
      </c>
      <c r="L145" s="34" t="str">
        <f t="shared" si="29"/>
        <v/>
      </c>
      <c r="M145" s="34" t="str">
        <f t="shared" si="30"/>
        <v/>
      </c>
      <c r="N145" s="38">
        <f>'jan-mai'!M145</f>
        <v>-981274.11275222839</v>
      </c>
      <c r="O145" s="38" t="str">
        <f t="shared" si="31"/>
        <v/>
      </c>
    </row>
    <row r="146" spans="1:15" s="31" customFormat="1" x14ac:dyDescent="0.2">
      <c r="A146" s="30">
        <v>3330</v>
      </c>
      <c r="B146" s="31" t="s">
        <v>137</v>
      </c>
      <c r="C146" s="33"/>
      <c r="D146" s="33"/>
      <c r="E146" s="34" t="str">
        <f t="shared" si="22"/>
        <v/>
      </c>
      <c r="F146" s="35" t="str">
        <f t="shared" si="23"/>
        <v/>
      </c>
      <c r="G146" s="34" t="str">
        <f t="shared" si="24"/>
        <v/>
      </c>
      <c r="H146" s="34" t="str">
        <f t="shared" si="25"/>
        <v/>
      </c>
      <c r="I146" s="34" t="str">
        <f t="shared" si="26"/>
        <v/>
      </c>
      <c r="J146" s="67" t="str">
        <f t="shared" si="27"/>
        <v/>
      </c>
      <c r="K146" s="34" t="str">
        <f t="shared" si="28"/>
        <v/>
      </c>
      <c r="L146" s="34" t="str">
        <f t="shared" si="29"/>
        <v/>
      </c>
      <c r="M146" s="34" t="str">
        <f t="shared" si="30"/>
        <v/>
      </c>
      <c r="N146" s="38">
        <f>'jan-mai'!M146</f>
        <v>-23733572.707516287</v>
      </c>
      <c r="O146" s="38" t="str">
        <f t="shared" si="31"/>
        <v/>
      </c>
    </row>
    <row r="147" spans="1:15" s="31" customFormat="1" x14ac:dyDescent="0.2">
      <c r="A147" s="30">
        <v>3332</v>
      </c>
      <c r="B147" s="31" t="s">
        <v>138</v>
      </c>
      <c r="C147" s="33"/>
      <c r="D147" s="33"/>
      <c r="E147" s="34" t="str">
        <f t="shared" si="22"/>
        <v/>
      </c>
      <c r="F147" s="35" t="str">
        <f t="shared" si="23"/>
        <v/>
      </c>
      <c r="G147" s="34" t="str">
        <f t="shared" si="24"/>
        <v/>
      </c>
      <c r="H147" s="34" t="str">
        <f t="shared" si="25"/>
        <v/>
      </c>
      <c r="I147" s="34" t="str">
        <f t="shared" si="26"/>
        <v/>
      </c>
      <c r="J147" s="67" t="str">
        <f t="shared" si="27"/>
        <v/>
      </c>
      <c r="K147" s="34" t="str">
        <f t="shared" si="28"/>
        <v/>
      </c>
      <c r="L147" s="34" t="str">
        <f t="shared" si="29"/>
        <v/>
      </c>
      <c r="M147" s="34" t="str">
        <f t="shared" si="30"/>
        <v/>
      </c>
      <c r="N147" s="38">
        <f>'jan-mai'!M147</f>
        <v>3970669.0051710117</v>
      </c>
      <c r="O147" s="38" t="str">
        <f t="shared" si="31"/>
        <v/>
      </c>
    </row>
    <row r="148" spans="1:15" s="31" customFormat="1" x14ac:dyDescent="0.2">
      <c r="A148" s="30">
        <v>3334</v>
      </c>
      <c r="B148" s="31" t="s">
        <v>143</v>
      </c>
      <c r="C148" s="33"/>
      <c r="D148" s="33"/>
      <c r="E148" s="34" t="str">
        <f t="shared" si="22"/>
        <v/>
      </c>
      <c r="F148" s="35" t="str">
        <f t="shared" si="23"/>
        <v/>
      </c>
      <c r="G148" s="34" t="str">
        <f t="shared" si="24"/>
        <v/>
      </c>
      <c r="H148" s="34" t="str">
        <f t="shared" si="25"/>
        <v/>
      </c>
      <c r="I148" s="34" t="str">
        <f t="shared" si="26"/>
        <v/>
      </c>
      <c r="J148" s="67" t="str">
        <f t="shared" si="27"/>
        <v/>
      </c>
      <c r="K148" s="34" t="str">
        <f t="shared" si="28"/>
        <v/>
      </c>
      <c r="L148" s="34" t="str">
        <f t="shared" si="29"/>
        <v/>
      </c>
      <c r="M148" s="34" t="str">
        <f t="shared" si="30"/>
        <v/>
      </c>
      <c r="N148" s="38">
        <f>'jan-mai'!M148</f>
        <v>3275621.5612253533</v>
      </c>
      <c r="O148" s="38" t="str">
        <f t="shared" si="31"/>
        <v/>
      </c>
    </row>
    <row r="149" spans="1:15" s="31" customFormat="1" x14ac:dyDescent="0.2">
      <c r="A149" s="30">
        <v>3336</v>
      </c>
      <c r="B149" s="31" t="s">
        <v>144</v>
      </c>
      <c r="C149" s="33"/>
      <c r="D149" s="33"/>
      <c r="E149" s="34" t="str">
        <f t="shared" si="22"/>
        <v/>
      </c>
      <c r="F149" s="35" t="str">
        <f t="shared" si="23"/>
        <v/>
      </c>
      <c r="G149" s="34" t="str">
        <f t="shared" si="24"/>
        <v/>
      </c>
      <c r="H149" s="34" t="str">
        <f t="shared" si="25"/>
        <v/>
      </c>
      <c r="I149" s="34" t="str">
        <f t="shared" si="26"/>
        <v/>
      </c>
      <c r="J149" s="67" t="str">
        <f t="shared" si="27"/>
        <v/>
      </c>
      <c r="K149" s="34" t="str">
        <f t="shared" si="28"/>
        <v/>
      </c>
      <c r="L149" s="34" t="str">
        <f t="shared" si="29"/>
        <v/>
      </c>
      <c r="M149" s="34" t="str">
        <f t="shared" si="30"/>
        <v/>
      </c>
      <c r="N149" s="38">
        <f>'jan-mai'!M149</f>
        <v>4751438.2289318116</v>
      </c>
      <c r="O149" s="38" t="str">
        <f t="shared" si="31"/>
        <v/>
      </c>
    </row>
    <row r="150" spans="1:15" s="31" customFormat="1" x14ac:dyDescent="0.2">
      <c r="A150" s="30">
        <v>3338</v>
      </c>
      <c r="B150" s="31" t="s">
        <v>145</v>
      </c>
      <c r="C150" s="33"/>
      <c r="D150" s="33"/>
      <c r="E150" s="34" t="str">
        <f t="shared" si="22"/>
        <v/>
      </c>
      <c r="F150" s="35" t="str">
        <f t="shared" si="23"/>
        <v/>
      </c>
      <c r="G150" s="34" t="str">
        <f t="shared" si="24"/>
        <v/>
      </c>
      <c r="H150" s="34" t="str">
        <f t="shared" si="25"/>
        <v/>
      </c>
      <c r="I150" s="34" t="str">
        <f t="shared" si="26"/>
        <v/>
      </c>
      <c r="J150" s="67" t="str">
        <f t="shared" si="27"/>
        <v/>
      </c>
      <c r="K150" s="34" t="str">
        <f t="shared" si="28"/>
        <v/>
      </c>
      <c r="L150" s="34" t="str">
        <f t="shared" si="29"/>
        <v/>
      </c>
      <c r="M150" s="34" t="str">
        <f t="shared" si="30"/>
        <v/>
      </c>
      <c r="N150" s="38">
        <f>'jan-mai'!M150</f>
        <v>-8993979.1753748842</v>
      </c>
      <c r="O150" s="38" t="str">
        <f t="shared" si="31"/>
        <v/>
      </c>
    </row>
    <row r="151" spans="1:15" s="31" customFormat="1" x14ac:dyDescent="0.2">
      <c r="A151" s="30">
        <v>3401</v>
      </c>
      <c r="B151" s="31" t="s">
        <v>82</v>
      </c>
      <c r="C151" s="33"/>
      <c r="D151" s="33"/>
      <c r="E151" s="34" t="str">
        <f t="shared" si="22"/>
        <v/>
      </c>
      <c r="F151" s="35" t="str">
        <f t="shared" si="23"/>
        <v/>
      </c>
      <c r="G151" s="34" t="str">
        <f t="shared" si="24"/>
        <v/>
      </c>
      <c r="H151" s="34" t="str">
        <f t="shared" si="25"/>
        <v/>
      </c>
      <c r="I151" s="34" t="str">
        <f t="shared" si="26"/>
        <v/>
      </c>
      <c r="J151" s="67" t="str">
        <f t="shared" si="27"/>
        <v/>
      </c>
      <c r="K151" s="34" t="str">
        <f t="shared" si="28"/>
        <v/>
      </c>
      <c r="L151" s="34" t="str">
        <f t="shared" si="29"/>
        <v/>
      </c>
      <c r="M151" s="34" t="str">
        <f t="shared" si="30"/>
        <v/>
      </c>
      <c r="N151" s="38">
        <f>'jan-mai'!M151</f>
        <v>44601559.010430574</v>
      </c>
      <c r="O151" s="38" t="str">
        <f t="shared" si="31"/>
        <v/>
      </c>
    </row>
    <row r="152" spans="1:15" s="31" customFormat="1" x14ac:dyDescent="0.2">
      <c r="A152" s="30">
        <v>3403</v>
      </c>
      <c r="B152" s="31" t="s">
        <v>83</v>
      </c>
      <c r="C152" s="33"/>
      <c r="D152" s="33"/>
      <c r="E152" s="34" t="str">
        <f t="shared" si="22"/>
        <v/>
      </c>
      <c r="F152" s="35" t="str">
        <f t="shared" si="23"/>
        <v/>
      </c>
      <c r="G152" s="34" t="str">
        <f t="shared" si="24"/>
        <v/>
      </c>
      <c r="H152" s="34" t="str">
        <f t="shared" si="25"/>
        <v/>
      </c>
      <c r="I152" s="34" t="str">
        <f t="shared" si="26"/>
        <v/>
      </c>
      <c r="J152" s="67" t="str">
        <f t="shared" si="27"/>
        <v/>
      </c>
      <c r="K152" s="34" t="str">
        <f t="shared" si="28"/>
        <v/>
      </c>
      <c r="L152" s="34" t="str">
        <f t="shared" si="29"/>
        <v/>
      </c>
      <c r="M152" s="34" t="str">
        <f t="shared" si="30"/>
        <v/>
      </c>
      <c r="N152" s="38">
        <f>'jan-mai'!M152</f>
        <v>26216221.654887062</v>
      </c>
      <c r="O152" s="38" t="str">
        <f t="shared" si="31"/>
        <v/>
      </c>
    </row>
    <row r="153" spans="1:15" s="31" customFormat="1" x14ac:dyDescent="0.2">
      <c r="A153" s="30">
        <v>3405</v>
      </c>
      <c r="B153" s="31" t="s">
        <v>103</v>
      </c>
      <c r="C153" s="33"/>
      <c r="D153" s="33"/>
      <c r="E153" s="34" t="str">
        <f t="shared" si="22"/>
        <v/>
      </c>
      <c r="F153" s="35" t="str">
        <f t="shared" si="23"/>
        <v/>
      </c>
      <c r="G153" s="34" t="str">
        <f t="shared" si="24"/>
        <v/>
      </c>
      <c r="H153" s="34" t="str">
        <f t="shared" si="25"/>
        <v/>
      </c>
      <c r="I153" s="34" t="str">
        <f t="shared" si="26"/>
        <v/>
      </c>
      <c r="J153" s="67" t="str">
        <f t="shared" si="27"/>
        <v/>
      </c>
      <c r="K153" s="34" t="str">
        <f t="shared" si="28"/>
        <v/>
      </c>
      <c r="L153" s="34" t="str">
        <f t="shared" si="29"/>
        <v/>
      </c>
      <c r="M153" s="34" t="str">
        <f t="shared" si="30"/>
        <v/>
      </c>
      <c r="N153" s="38">
        <f>'jan-mai'!M153</f>
        <v>20215783.980376258</v>
      </c>
      <c r="O153" s="38" t="str">
        <f t="shared" si="31"/>
        <v/>
      </c>
    </row>
    <row r="154" spans="1:15" s="31" customFormat="1" x14ac:dyDescent="0.2">
      <c r="A154" s="30">
        <v>3407</v>
      </c>
      <c r="B154" s="31" t="s">
        <v>104</v>
      </c>
      <c r="C154" s="33"/>
      <c r="D154" s="33"/>
      <c r="E154" s="34" t="str">
        <f t="shared" si="22"/>
        <v/>
      </c>
      <c r="F154" s="35" t="str">
        <f t="shared" si="23"/>
        <v/>
      </c>
      <c r="G154" s="34" t="str">
        <f t="shared" si="24"/>
        <v/>
      </c>
      <c r="H154" s="34" t="str">
        <f t="shared" si="25"/>
        <v/>
      </c>
      <c r="I154" s="34" t="str">
        <f t="shared" si="26"/>
        <v/>
      </c>
      <c r="J154" s="67" t="str">
        <f t="shared" si="27"/>
        <v/>
      </c>
      <c r="K154" s="34" t="str">
        <f t="shared" si="28"/>
        <v/>
      </c>
      <c r="L154" s="34" t="str">
        <f t="shared" si="29"/>
        <v/>
      </c>
      <c r="M154" s="34" t="str">
        <f t="shared" si="30"/>
        <v/>
      </c>
      <c r="N154" s="38">
        <f>'jan-mai'!M154</f>
        <v>81759007.040272206</v>
      </c>
      <c r="O154" s="38" t="str">
        <f t="shared" si="31"/>
        <v/>
      </c>
    </row>
    <row r="155" spans="1:15" s="31" customFormat="1" x14ac:dyDescent="0.2">
      <c r="A155" s="30">
        <v>3411</v>
      </c>
      <c r="B155" s="31" t="s">
        <v>84</v>
      </c>
      <c r="C155" s="33"/>
      <c r="D155" s="33"/>
      <c r="E155" s="34" t="str">
        <f t="shared" si="22"/>
        <v/>
      </c>
      <c r="F155" s="35" t="str">
        <f t="shared" si="23"/>
        <v/>
      </c>
      <c r="G155" s="34" t="str">
        <f t="shared" si="24"/>
        <v/>
      </c>
      <c r="H155" s="34" t="str">
        <f t="shared" si="25"/>
        <v/>
      </c>
      <c r="I155" s="34" t="str">
        <f t="shared" si="26"/>
        <v/>
      </c>
      <c r="J155" s="67" t="str">
        <f t="shared" si="27"/>
        <v/>
      </c>
      <c r="K155" s="34" t="str">
        <f t="shared" si="28"/>
        <v/>
      </c>
      <c r="L155" s="34" t="str">
        <f t="shared" si="29"/>
        <v/>
      </c>
      <c r="M155" s="34" t="str">
        <f t="shared" si="30"/>
        <v/>
      </c>
      <c r="N155" s="38">
        <f>'jan-mai'!M155</f>
        <v>111027936.70911799</v>
      </c>
      <c r="O155" s="38" t="str">
        <f t="shared" si="31"/>
        <v/>
      </c>
    </row>
    <row r="156" spans="1:15" s="31" customFormat="1" x14ac:dyDescent="0.2">
      <c r="A156" s="30">
        <v>3412</v>
      </c>
      <c r="B156" s="31" t="s">
        <v>85</v>
      </c>
      <c r="C156" s="33"/>
      <c r="D156" s="33"/>
      <c r="E156" s="34" t="str">
        <f t="shared" si="22"/>
        <v/>
      </c>
      <c r="F156" s="35" t="str">
        <f t="shared" si="23"/>
        <v/>
      </c>
      <c r="G156" s="34" t="str">
        <f t="shared" si="24"/>
        <v/>
      </c>
      <c r="H156" s="34" t="str">
        <f t="shared" si="25"/>
        <v/>
      </c>
      <c r="I156" s="34" t="str">
        <f t="shared" si="26"/>
        <v/>
      </c>
      <c r="J156" s="67" t="str">
        <f t="shared" si="27"/>
        <v/>
      </c>
      <c r="K156" s="34" t="str">
        <f t="shared" si="28"/>
        <v/>
      </c>
      <c r="L156" s="34" t="str">
        <f t="shared" si="29"/>
        <v/>
      </c>
      <c r="M156" s="34" t="str">
        <f t="shared" si="30"/>
        <v/>
      </c>
      <c r="N156" s="38">
        <f>'jan-mai'!M156</f>
        <v>38628937.988315649</v>
      </c>
      <c r="O156" s="38" t="str">
        <f t="shared" si="31"/>
        <v/>
      </c>
    </row>
    <row r="157" spans="1:15" s="31" customFormat="1" x14ac:dyDescent="0.2">
      <c r="A157" s="30">
        <v>3413</v>
      </c>
      <c r="B157" s="31" t="s">
        <v>86</v>
      </c>
      <c r="C157" s="33"/>
      <c r="D157" s="33"/>
      <c r="E157" s="34" t="str">
        <f t="shared" si="22"/>
        <v/>
      </c>
      <c r="F157" s="35" t="str">
        <f t="shared" si="23"/>
        <v/>
      </c>
      <c r="G157" s="34" t="str">
        <f t="shared" si="24"/>
        <v/>
      </c>
      <c r="H157" s="34" t="str">
        <f t="shared" si="25"/>
        <v/>
      </c>
      <c r="I157" s="34" t="str">
        <f t="shared" si="26"/>
        <v/>
      </c>
      <c r="J157" s="67" t="str">
        <f t="shared" si="27"/>
        <v/>
      </c>
      <c r="K157" s="34" t="str">
        <f t="shared" si="28"/>
        <v/>
      </c>
      <c r="L157" s="34" t="str">
        <f t="shared" si="29"/>
        <v/>
      </c>
      <c r="M157" s="34" t="str">
        <f t="shared" si="30"/>
        <v/>
      </c>
      <c r="N157" s="38">
        <f>'jan-mai'!M157</f>
        <v>75908985.974424198</v>
      </c>
      <c r="O157" s="38" t="str">
        <f t="shared" si="31"/>
        <v/>
      </c>
    </row>
    <row r="158" spans="1:15" s="31" customFormat="1" x14ac:dyDescent="0.2">
      <c r="A158" s="30">
        <v>3414</v>
      </c>
      <c r="B158" s="31" t="s">
        <v>87</v>
      </c>
      <c r="C158" s="33"/>
      <c r="D158" s="33"/>
      <c r="E158" s="34" t="str">
        <f t="shared" si="22"/>
        <v/>
      </c>
      <c r="F158" s="35" t="str">
        <f t="shared" si="23"/>
        <v/>
      </c>
      <c r="G158" s="34" t="str">
        <f t="shared" si="24"/>
        <v/>
      </c>
      <c r="H158" s="34" t="str">
        <f t="shared" si="25"/>
        <v/>
      </c>
      <c r="I158" s="34" t="str">
        <f t="shared" si="26"/>
        <v/>
      </c>
      <c r="J158" s="67" t="str">
        <f t="shared" si="27"/>
        <v/>
      </c>
      <c r="K158" s="34" t="str">
        <f t="shared" si="28"/>
        <v/>
      </c>
      <c r="L158" s="34" t="str">
        <f t="shared" si="29"/>
        <v/>
      </c>
      <c r="M158" s="34" t="str">
        <f t="shared" si="30"/>
        <v/>
      </c>
      <c r="N158" s="38">
        <f>'jan-mai'!M158</f>
        <v>22827407.768693611</v>
      </c>
      <c r="O158" s="38" t="str">
        <f t="shared" si="31"/>
        <v/>
      </c>
    </row>
    <row r="159" spans="1:15" s="31" customFormat="1" x14ac:dyDescent="0.2">
      <c r="A159" s="30">
        <v>3415</v>
      </c>
      <c r="B159" s="31" t="s">
        <v>88</v>
      </c>
      <c r="C159" s="33"/>
      <c r="D159" s="33"/>
      <c r="E159" s="34" t="str">
        <f t="shared" si="22"/>
        <v/>
      </c>
      <c r="F159" s="35" t="str">
        <f t="shared" si="23"/>
        <v/>
      </c>
      <c r="G159" s="34" t="str">
        <f t="shared" si="24"/>
        <v/>
      </c>
      <c r="H159" s="34" t="str">
        <f t="shared" si="25"/>
        <v/>
      </c>
      <c r="I159" s="34" t="str">
        <f t="shared" si="26"/>
        <v/>
      </c>
      <c r="J159" s="67" t="str">
        <f t="shared" si="27"/>
        <v/>
      </c>
      <c r="K159" s="34" t="str">
        <f t="shared" si="28"/>
        <v/>
      </c>
      <c r="L159" s="34" t="str">
        <f t="shared" si="29"/>
        <v/>
      </c>
      <c r="M159" s="34" t="str">
        <f t="shared" si="30"/>
        <v/>
      </c>
      <c r="N159" s="38">
        <f>'jan-mai'!M159</f>
        <v>24740625.286627132</v>
      </c>
      <c r="O159" s="38" t="str">
        <f t="shared" si="31"/>
        <v/>
      </c>
    </row>
    <row r="160" spans="1:15" s="31" customFormat="1" x14ac:dyDescent="0.2">
      <c r="A160" s="30">
        <v>3416</v>
      </c>
      <c r="B160" s="31" t="s">
        <v>89</v>
      </c>
      <c r="C160" s="33"/>
      <c r="D160" s="33"/>
      <c r="E160" s="34" t="str">
        <f t="shared" si="22"/>
        <v/>
      </c>
      <c r="F160" s="35" t="str">
        <f t="shared" si="23"/>
        <v/>
      </c>
      <c r="G160" s="34" t="str">
        <f t="shared" si="24"/>
        <v/>
      </c>
      <c r="H160" s="34" t="str">
        <f t="shared" si="25"/>
        <v/>
      </c>
      <c r="I160" s="34" t="str">
        <f t="shared" si="26"/>
        <v/>
      </c>
      <c r="J160" s="67" t="str">
        <f t="shared" si="27"/>
        <v/>
      </c>
      <c r="K160" s="34" t="str">
        <f t="shared" si="28"/>
        <v/>
      </c>
      <c r="L160" s="34" t="str">
        <f t="shared" si="29"/>
        <v/>
      </c>
      <c r="M160" s="34" t="str">
        <f t="shared" si="30"/>
        <v/>
      </c>
      <c r="N160" s="38">
        <f>'jan-mai'!M160</f>
        <v>30654918.28279436</v>
      </c>
      <c r="O160" s="38" t="str">
        <f t="shared" si="31"/>
        <v/>
      </c>
    </row>
    <row r="161" spans="1:15" s="31" customFormat="1" x14ac:dyDescent="0.2">
      <c r="A161" s="30">
        <v>3417</v>
      </c>
      <c r="B161" s="31" t="s">
        <v>90</v>
      </c>
      <c r="C161" s="33"/>
      <c r="D161" s="33"/>
      <c r="E161" s="34" t="str">
        <f t="shared" si="22"/>
        <v/>
      </c>
      <c r="F161" s="35" t="str">
        <f t="shared" si="23"/>
        <v/>
      </c>
      <c r="G161" s="34" t="str">
        <f t="shared" si="24"/>
        <v/>
      </c>
      <c r="H161" s="34" t="str">
        <f t="shared" si="25"/>
        <v/>
      </c>
      <c r="I161" s="34" t="str">
        <f t="shared" si="26"/>
        <v/>
      </c>
      <c r="J161" s="67" t="str">
        <f t="shared" si="27"/>
        <v/>
      </c>
      <c r="K161" s="34" t="str">
        <f t="shared" si="28"/>
        <v/>
      </c>
      <c r="L161" s="34" t="str">
        <f t="shared" si="29"/>
        <v/>
      </c>
      <c r="M161" s="34" t="str">
        <f t="shared" si="30"/>
        <v/>
      </c>
      <c r="N161" s="38">
        <f>'jan-mai'!M161</f>
        <v>16914469.701626498</v>
      </c>
      <c r="O161" s="38" t="str">
        <f t="shared" si="31"/>
        <v/>
      </c>
    </row>
    <row r="162" spans="1:15" s="31" customFormat="1" x14ac:dyDescent="0.2">
      <c r="A162" s="30">
        <v>3418</v>
      </c>
      <c r="B162" s="31" t="s">
        <v>91</v>
      </c>
      <c r="C162" s="33"/>
      <c r="D162" s="33"/>
      <c r="E162" s="34" t="str">
        <f t="shared" si="22"/>
        <v/>
      </c>
      <c r="F162" s="35" t="str">
        <f t="shared" si="23"/>
        <v/>
      </c>
      <c r="G162" s="34" t="str">
        <f t="shared" si="24"/>
        <v/>
      </c>
      <c r="H162" s="34" t="str">
        <f t="shared" si="25"/>
        <v/>
      </c>
      <c r="I162" s="34" t="str">
        <f t="shared" si="26"/>
        <v/>
      </c>
      <c r="J162" s="67" t="str">
        <f t="shared" si="27"/>
        <v/>
      </c>
      <c r="K162" s="34" t="str">
        <f t="shared" si="28"/>
        <v/>
      </c>
      <c r="L162" s="34" t="str">
        <f t="shared" si="29"/>
        <v/>
      </c>
      <c r="M162" s="34" t="str">
        <f t="shared" si="30"/>
        <v/>
      </c>
      <c r="N162" s="38">
        <f>'jan-mai'!M162</f>
        <v>38238669.114251286</v>
      </c>
      <c r="O162" s="38" t="str">
        <f t="shared" si="31"/>
        <v/>
      </c>
    </row>
    <row r="163" spans="1:15" s="31" customFormat="1" x14ac:dyDescent="0.2">
      <c r="A163" s="30">
        <v>3419</v>
      </c>
      <c r="B163" s="31" t="s">
        <v>386</v>
      </c>
      <c r="C163" s="33"/>
      <c r="D163" s="33"/>
      <c r="E163" s="34" t="str">
        <f t="shared" si="22"/>
        <v/>
      </c>
      <c r="F163" s="35" t="str">
        <f t="shared" si="23"/>
        <v/>
      </c>
      <c r="G163" s="34" t="str">
        <f t="shared" si="24"/>
        <v/>
      </c>
      <c r="H163" s="34" t="str">
        <f t="shared" si="25"/>
        <v/>
      </c>
      <c r="I163" s="34" t="str">
        <f t="shared" si="26"/>
        <v/>
      </c>
      <c r="J163" s="67" t="str">
        <f t="shared" si="27"/>
        <v/>
      </c>
      <c r="K163" s="34" t="str">
        <f t="shared" si="28"/>
        <v/>
      </c>
      <c r="L163" s="34" t="str">
        <f t="shared" si="29"/>
        <v/>
      </c>
      <c r="M163" s="34" t="str">
        <f t="shared" si="30"/>
        <v/>
      </c>
      <c r="N163" s="38">
        <f>'jan-mai'!M163</f>
        <v>18512267.783038344</v>
      </c>
      <c r="O163" s="38" t="str">
        <f t="shared" si="31"/>
        <v/>
      </c>
    </row>
    <row r="164" spans="1:15" s="31" customFormat="1" x14ac:dyDescent="0.2">
      <c r="A164" s="30">
        <v>3420</v>
      </c>
      <c r="B164" s="31" t="s">
        <v>92</v>
      </c>
      <c r="C164" s="33"/>
      <c r="D164" s="33"/>
      <c r="E164" s="34" t="str">
        <f t="shared" si="22"/>
        <v/>
      </c>
      <c r="F164" s="35" t="str">
        <f t="shared" si="23"/>
        <v/>
      </c>
      <c r="G164" s="34" t="str">
        <f t="shared" si="24"/>
        <v/>
      </c>
      <c r="H164" s="34" t="str">
        <f t="shared" si="25"/>
        <v/>
      </c>
      <c r="I164" s="34" t="str">
        <f t="shared" si="26"/>
        <v/>
      </c>
      <c r="J164" s="67" t="str">
        <f t="shared" si="27"/>
        <v/>
      </c>
      <c r="K164" s="34" t="str">
        <f t="shared" si="28"/>
        <v/>
      </c>
      <c r="L164" s="34" t="str">
        <f t="shared" si="29"/>
        <v/>
      </c>
      <c r="M164" s="34" t="str">
        <f t="shared" si="30"/>
        <v/>
      </c>
      <c r="N164" s="38">
        <f>'jan-mai'!M164</f>
        <v>68801402.332820877</v>
      </c>
      <c r="O164" s="38" t="str">
        <f t="shared" si="31"/>
        <v/>
      </c>
    </row>
    <row r="165" spans="1:15" s="31" customFormat="1" x14ac:dyDescent="0.2">
      <c r="A165" s="30">
        <v>3421</v>
      </c>
      <c r="B165" s="31" t="s">
        <v>93</v>
      </c>
      <c r="C165" s="33"/>
      <c r="D165" s="33"/>
      <c r="E165" s="34" t="str">
        <f t="shared" si="22"/>
        <v/>
      </c>
      <c r="F165" s="35" t="str">
        <f t="shared" si="23"/>
        <v/>
      </c>
      <c r="G165" s="34" t="str">
        <f t="shared" si="24"/>
        <v/>
      </c>
      <c r="H165" s="34" t="str">
        <f t="shared" si="25"/>
        <v/>
      </c>
      <c r="I165" s="34" t="str">
        <f t="shared" si="26"/>
        <v/>
      </c>
      <c r="J165" s="67" t="str">
        <f t="shared" si="27"/>
        <v/>
      </c>
      <c r="K165" s="34" t="str">
        <f t="shared" si="28"/>
        <v/>
      </c>
      <c r="L165" s="34" t="str">
        <f t="shared" si="29"/>
        <v/>
      </c>
      <c r="M165" s="34" t="str">
        <f t="shared" si="30"/>
        <v/>
      </c>
      <c r="N165" s="38">
        <f>'jan-mai'!M165</f>
        <v>19058143.641875464</v>
      </c>
      <c r="O165" s="38" t="str">
        <f t="shared" si="31"/>
        <v/>
      </c>
    </row>
    <row r="166" spans="1:15" s="31" customFormat="1" x14ac:dyDescent="0.2">
      <c r="A166" s="30">
        <v>3422</v>
      </c>
      <c r="B166" s="31" t="s">
        <v>94</v>
      </c>
      <c r="C166" s="33"/>
      <c r="D166" s="33"/>
      <c r="E166" s="34" t="str">
        <f t="shared" si="22"/>
        <v/>
      </c>
      <c r="F166" s="35" t="str">
        <f t="shared" si="23"/>
        <v/>
      </c>
      <c r="G166" s="34" t="str">
        <f t="shared" si="24"/>
        <v/>
      </c>
      <c r="H166" s="34" t="str">
        <f t="shared" si="25"/>
        <v/>
      </c>
      <c r="I166" s="34" t="str">
        <f t="shared" si="26"/>
        <v/>
      </c>
      <c r="J166" s="67" t="str">
        <f t="shared" si="27"/>
        <v/>
      </c>
      <c r="K166" s="34" t="str">
        <f t="shared" si="28"/>
        <v/>
      </c>
      <c r="L166" s="34" t="str">
        <f t="shared" si="29"/>
        <v/>
      </c>
      <c r="M166" s="34" t="str">
        <f t="shared" si="30"/>
        <v/>
      </c>
      <c r="N166" s="38">
        <f>'jan-mai'!M166</f>
        <v>6074157.2923932141</v>
      </c>
      <c r="O166" s="38" t="str">
        <f t="shared" si="31"/>
        <v/>
      </c>
    </row>
    <row r="167" spans="1:15" s="31" customFormat="1" x14ac:dyDescent="0.2">
      <c r="A167" s="30">
        <v>3423</v>
      </c>
      <c r="B167" s="31" t="s">
        <v>95</v>
      </c>
      <c r="C167" s="33"/>
      <c r="D167" s="33"/>
      <c r="E167" s="34" t="str">
        <f t="shared" si="22"/>
        <v/>
      </c>
      <c r="F167" s="35" t="str">
        <f t="shared" si="23"/>
        <v/>
      </c>
      <c r="G167" s="34" t="str">
        <f t="shared" si="24"/>
        <v/>
      </c>
      <c r="H167" s="34" t="str">
        <f t="shared" si="25"/>
        <v/>
      </c>
      <c r="I167" s="34" t="str">
        <f t="shared" si="26"/>
        <v/>
      </c>
      <c r="J167" s="67" t="str">
        <f t="shared" si="27"/>
        <v/>
      </c>
      <c r="K167" s="34" t="str">
        <f t="shared" si="28"/>
        <v/>
      </c>
      <c r="L167" s="34" t="str">
        <f t="shared" si="29"/>
        <v/>
      </c>
      <c r="M167" s="34" t="str">
        <f t="shared" si="30"/>
        <v/>
      </c>
      <c r="N167" s="38">
        <f>'jan-mai'!M167</f>
        <v>10025451.260966882</v>
      </c>
      <c r="O167" s="38" t="str">
        <f t="shared" si="31"/>
        <v/>
      </c>
    </row>
    <row r="168" spans="1:15" s="31" customFormat="1" x14ac:dyDescent="0.2">
      <c r="A168" s="30">
        <v>3424</v>
      </c>
      <c r="B168" s="31" t="s">
        <v>96</v>
      </c>
      <c r="C168" s="33"/>
      <c r="D168" s="33"/>
      <c r="E168" s="34" t="str">
        <f t="shared" si="22"/>
        <v/>
      </c>
      <c r="F168" s="35" t="str">
        <f t="shared" si="23"/>
        <v/>
      </c>
      <c r="G168" s="34" t="str">
        <f t="shared" si="24"/>
        <v/>
      </c>
      <c r="H168" s="34" t="str">
        <f t="shared" si="25"/>
        <v/>
      </c>
      <c r="I168" s="34" t="str">
        <f t="shared" si="26"/>
        <v/>
      </c>
      <c r="J168" s="67" t="str">
        <f t="shared" si="27"/>
        <v/>
      </c>
      <c r="K168" s="34" t="str">
        <f t="shared" si="28"/>
        <v/>
      </c>
      <c r="L168" s="34" t="str">
        <f t="shared" si="29"/>
        <v/>
      </c>
      <c r="M168" s="34" t="str">
        <f t="shared" si="30"/>
        <v/>
      </c>
      <c r="N168" s="38">
        <f>'jan-mai'!M168</f>
        <v>5658055.5527223926</v>
      </c>
      <c r="O168" s="38" t="str">
        <f t="shared" si="31"/>
        <v/>
      </c>
    </row>
    <row r="169" spans="1:15" s="31" customFormat="1" x14ac:dyDescent="0.2">
      <c r="A169" s="30">
        <v>3425</v>
      </c>
      <c r="B169" s="31" t="s">
        <v>97</v>
      </c>
      <c r="C169" s="33"/>
      <c r="D169" s="33"/>
      <c r="E169" s="34" t="str">
        <f t="shared" si="22"/>
        <v/>
      </c>
      <c r="F169" s="35" t="str">
        <f t="shared" si="23"/>
        <v/>
      </c>
      <c r="G169" s="34" t="str">
        <f t="shared" si="24"/>
        <v/>
      </c>
      <c r="H169" s="34" t="str">
        <f t="shared" si="25"/>
        <v/>
      </c>
      <c r="I169" s="34" t="str">
        <f t="shared" si="26"/>
        <v/>
      </c>
      <c r="J169" s="67" t="str">
        <f t="shared" si="27"/>
        <v/>
      </c>
      <c r="K169" s="34" t="str">
        <f t="shared" si="28"/>
        <v/>
      </c>
      <c r="L169" s="34" t="str">
        <f t="shared" si="29"/>
        <v/>
      </c>
      <c r="M169" s="34" t="str">
        <f t="shared" si="30"/>
        <v/>
      </c>
      <c r="N169" s="38">
        <f>'jan-mai'!M169</f>
        <v>7766919.0194094582</v>
      </c>
      <c r="O169" s="38" t="str">
        <f t="shared" si="31"/>
        <v/>
      </c>
    </row>
    <row r="170" spans="1:15" s="31" customFormat="1" x14ac:dyDescent="0.2">
      <c r="A170" s="30">
        <v>3426</v>
      </c>
      <c r="B170" s="31" t="s">
        <v>98</v>
      </c>
      <c r="C170" s="33"/>
      <c r="D170" s="33"/>
      <c r="E170" s="34" t="str">
        <f t="shared" si="22"/>
        <v/>
      </c>
      <c r="F170" s="35" t="str">
        <f t="shared" si="23"/>
        <v/>
      </c>
      <c r="G170" s="34" t="str">
        <f t="shared" si="24"/>
        <v/>
      </c>
      <c r="H170" s="34" t="str">
        <f t="shared" si="25"/>
        <v/>
      </c>
      <c r="I170" s="34" t="str">
        <f t="shared" si="26"/>
        <v/>
      </c>
      <c r="J170" s="67" t="str">
        <f t="shared" si="27"/>
        <v/>
      </c>
      <c r="K170" s="34" t="str">
        <f t="shared" si="28"/>
        <v/>
      </c>
      <c r="L170" s="34" t="str">
        <f t="shared" si="29"/>
        <v/>
      </c>
      <c r="M170" s="34" t="str">
        <f t="shared" si="30"/>
        <v/>
      </c>
      <c r="N170" s="38">
        <f>'jan-mai'!M170</f>
        <v>8517679.4786427412</v>
      </c>
      <c r="O170" s="38" t="str">
        <f t="shared" si="31"/>
        <v/>
      </c>
    </row>
    <row r="171" spans="1:15" s="31" customFormat="1" x14ac:dyDescent="0.2">
      <c r="A171" s="30">
        <v>3427</v>
      </c>
      <c r="B171" s="31" t="s">
        <v>99</v>
      </c>
      <c r="C171" s="33"/>
      <c r="D171" s="33"/>
      <c r="E171" s="34" t="str">
        <f t="shared" si="22"/>
        <v/>
      </c>
      <c r="F171" s="35" t="str">
        <f t="shared" si="23"/>
        <v/>
      </c>
      <c r="G171" s="34" t="str">
        <f t="shared" si="24"/>
        <v/>
      </c>
      <c r="H171" s="34" t="str">
        <f t="shared" si="25"/>
        <v/>
      </c>
      <c r="I171" s="34" t="str">
        <f t="shared" si="26"/>
        <v/>
      </c>
      <c r="J171" s="67" t="str">
        <f t="shared" si="27"/>
        <v/>
      </c>
      <c r="K171" s="34" t="str">
        <f t="shared" si="28"/>
        <v/>
      </c>
      <c r="L171" s="34" t="str">
        <f t="shared" si="29"/>
        <v/>
      </c>
      <c r="M171" s="34" t="str">
        <f t="shared" si="30"/>
        <v/>
      </c>
      <c r="N171" s="38">
        <f>'jan-mai'!M171</f>
        <v>18815815.329447929</v>
      </c>
      <c r="O171" s="38" t="str">
        <f t="shared" si="31"/>
        <v/>
      </c>
    </row>
    <row r="172" spans="1:15" s="31" customFormat="1" x14ac:dyDescent="0.2">
      <c r="A172" s="30">
        <v>3428</v>
      </c>
      <c r="B172" s="31" t="s">
        <v>100</v>
      </c>
      <c r="C172" s="33"/>
      <c r="D172" s="33"/>
      <c r="E172" s="34" t="str">
        <f t="shared" si="22"/>
        <v/>
      </c>
      <c r="F172" s="35" t="str">
        <f t="shared" si="23"/>
        <v/>
      </c>
      <c r="G172" s="34" t="str">
        <f t="shared" si="24"/>
        <v/>
      </c>
      <c r="H172" s="34" t="str">
        <f t="shared" si="25"/>
        <v/>
      </c>
      <c r="I172" s="34" t="str">
        <f t="shared" si="26"/>
        <v/>
      </c>
      <c r="J172" s="67" t="str">
        <f t="shared" si="27"/>
        <v/>
      </c>
      <c r="K172" s="34" t="str">
        <f t="shared" si="28"/>
        <v/>
      </c>
      <c r="L172" s="34" t="str">
        <f t="shared" si="29"/>
        <v/>
      </c>
      <c r="M172" s="34" t="str">
        <f t="shared" si="30"/>
        <v/>
      </c>
      <c r="N172" s="38">
        <f>'jan-mai'!M172</f>
        <v>7469904.1398077095</v>
      </c>
      <c r="O172" s="38" t="str">
        <f t="shared" si="31"/>
        <v/>
      </c>
    </row>
    <row r="173" spans="1:15" s="31" customFormat="1" x14ac:dyDescent="0.2">
      <c r="A173" s="30">
        <v>3429</v>
      </c>
      <c r="B173" s="31" t="s">
        <v>101</v>
      </c>
      <c r="C173" s="33"/>
      <c r="D173" s="33"/>
      <c r="E173" s="34" t="str">
        <f t="shared" si="22"/>
        <v/>
      </c>
      <c r="F173" s="35" t="str">
        <f t="shared" si="23"/>
        <v/>
      </c>
      <c r="G173" s="34" t="str">
        <f t="shared" si="24"/>
        <v/>
      </c>
      <c r="H173" s="34" t="str">
        <f t="shared" si="25"/>
        <v/>
      </c>
      <c r="I173" s="34" t="str">
        <f t="shared" si="26"/>
        <v/>
      </c>
      <c r="J173" s="67" t="str">
        <f t="shared" si="27"/>
        <v/>
      </c>
      <c r="K173" s="34" t="str">
        <f t="shared" si="28"/>
        <v/>
      </c>
      <c r="L173" s="34" t="str">
        <f t="shared" si="29"/>
        <v/>
      </c>
      <c r="M173" s="34" t="str">
        <f t="shared" si="30"/>
        <v/>
      </c>
      <c r="N173" s="38">
        <f>'jan-mai'!M173</f>
        <v>6622199.3555365838</v>
      </c>
      <c r="O173" s="38" t="str">
        <f t="shared" si="31"/>
        <v/>
      </c>
    </row>
    <row r="174" spans="1:15" s="31" customFormat="1" x14ac:dyDescent="0.2">
      <c r="A174" s="30">
        <v>3430</v>
      </c>
      <c r="B174" s="31" t="s">
        <v>102</v>
      </c>
      <c r="C174" s="33"/>
      <c r="D174" s="33"/>
      <c r="E174" s="34" t="str">
        <f t="shared" si="22"/>
        <v/>
      </c>
      <c r="F174" s="35" t="str">
        <f t="shared" si="23"/>
        <v/>
      </c>
      <c r="G174" s="34" t="str">
        <f t="shared" si="24"/>
        <v/>
      </c>
      <c r="H174" s="34" t="str">
        <f t="shared" si="25"/>
        <v/>
      </c>
      <c r="I174" s="34" t="str">
        <f t="shared" si="26"/>
        <v/>
      </c>
      <c r="J174" s="67" t="str">
        <f t="shared" si="27"/>
        <v/>
      </c>
      <c r="K174" s="34" t="str">
        <f t="shared" si="28"/>
        <v/>
      </c>
      <c r="L174" s="34" t="str">
        <f t="shared" si="29"/>
        <v/>
      </c>
      <c r="M174" s="34" t="str">
        <f t="shared" si="30"/>
        <v/>
      </c>
      <c r="N174" s="38">
        <f>'jan-mai'!M174</f>
        <v>8544160.2325520106</v>
      </c>
      <c r="O174" s="38" t="str">
        <f t="shared" si="31"/>
        <v/>
      </c>
    </row>
    <row r="175" spans="1:15" s="31" customFormat="1" x14ac:dyDescent="0.2">
      <c r="A175" s="30">
        <v>3431</v>
      </c>
      <c r="B175" s="31" t="s">
        <v>105</v>
      </c>
      <c r="C175" s="33"/>
      <c r="D175" s="33"/>
      <c r="E175" s="34" t="str">
        <f t="shared" si="22"/>
        <v/>
      </c>
      <c r="F175" s="35" t="str">
        <f t="shared" si="23"/>
        <v/>
      </c>
      <c r="G175" s="34" t="str">
        <f t="shared" si="24"/>
        <v/>
      </c>
      <c r="H175" s="34" t="str">
        <f t="shared" si="25"/>
        <v/>
      </c>
      <c r="I175" s="34" t="str">
        <f t="shared" si="26"/>
        <v/>
      </c>
      <c r="J175" s="67" t="str">
        <f t="shared" si="27"/>
        <v/>
      </c>
      <c r="K175" s="34" t="str">
        <f t="shared" si="28"/>
        <v/>
      </c>
      <c r="L175" s="34" t="str">
        <f t="shared" si="29"/>
        <v/>
      </c>
      <c r="M175" s="34" t="str">
        <f t="shared" si="30"/>
        <v/>
      </c>
      <c r="N175" s="38">
        <f>'jan-mai'!M175</f>
        <v>11748515.45395435</v>
      </c>
      <c r="O175" s="38" t="str">
        <f t="shared" si="31"/>
        <v/>
      </c>
    </row>
    <row r="176" spans="1:15" s="31" customFormat="1" x14ac:dyDescent="0.2">
      <c r="A176" s="30">
        <v>3432</v>
      </c>
      <c r="B176" s="31" t="s">
        <v>106</v>
      </c>
      <c r="C176" s="33"/>
      <c r="D176" s="33"/>
      <c r="E176" s="34" t="str">
        <f t="shared" si="22"/>
        <v/>
      </c>
      <c r="F176" s="35" t="str">
        <f t="shared" si="23"/>
        <v/>
      </c>
      <c r="G176" s="34" t="str">
        <f t="shared" si="24"/>
        <v/>
      </c>
      <c r="H176" s="34" t="str">
        <f t="shared" si="25"/>
        <v/>
      </c>
      <c r="I176" s="34" t="str">
        <f t="shared" si="26"/>
        <v/>
      </c>
      <c r="J176" s="67" t="str">
        <f t="shared" si="27"/>
        <v/>
      </c>
      <c r="K176" s="34" t="str">
        <f t="shared" si="28"/>
        <v/>
      </c>
      <c r="L176" s="34" t="str">
        <f t="shared" si="29"/>
        <v/>
      </c>
      <c r="M176" s="34" t="str">
        <f t="shared" si="30"/>
        <v/>
      </c>
      <c r="N176" s="38">
        <f>'jan-mai'!M176</f>
        <v>5779274.0259654354</v>
      </c>
      <c r="O176" s="38" t="str">
        <f t="shared" si="31"/>
        <v/>
      </c>
    </row>
    <row r="177" spans="1:15" s="31" customFormat="1" x14ac:dyDescent="0.2">
      <c r="A177" s="30">
        <v>3433</v>
      </c>
      <c r="B177" s="31" t="s">
        <v>107</v>
      </c>
      <c r="C177" s="33"/>
      <c r="D177" s="33"/>
      <c r="E177" s="34" t="str">
        <f t="shared" si="22"/>
        <v/>
      </c>
      <c r="F177" s="35" t="str">
        <f t="shared" si="23"/>
        <v/>
      </c>
      <c r="G177" s="34" t="str">
        <f t="shared" si="24"/>
        <v/>
      </c>
      <c r="H177" s="34" t="str">
        <f t="shared" si="25"/>
        <v/>
      </c>
      <c r="I177" s="34" t="str">
        <f t="shared" si="26"/>
        <v/>
      </c>
      <c r="J177" s="67" t="str">
        <f t="shared" si="27"/>
        <v/>
      </c>
      <c r="K177" s="34" t="str">
        <f t="shared" si="28"/>
        <v/>
      </c>
      <c r="L177" s="34" t="str">
        <f t="shared" si="29"/>
        <v/>
      </c>
      <c r="M177" s="34" t="str">
        <f t="shared" si="30"/>
        <v/>
      </c>
      <c r="N177" s="38">
        <f>'jan-mai'!M177</f>
        <v>-2313226.9213506146</v>
      </c>
      <c r="O177" s="38" t="str">
        <f t="shared" si="31"/>
        <v/>
      </c>
    </row>
    <row r="178" spans="1:15" s="31" customFormat="1" x14ac:dyDescent="0.2">
      <c r="A178" s="30">
        <v>3434</v>
      </c>
      <c r="B178" s="31" t="s">
        <v>108</v>
      </c>
      <c r="C178" s="33"/>
      <c r="D178" s="33"/>
      <c r="E178" s="34" t="str">
        <f t="shared" si="22"/>
        <v/>
      </c>
      <c r="F178" s="35" t="str">
        <f t="shared" si="23"/>
        <v/>
      </c>
      <c r="G178" s="34" t="str">
        <f t="shared" si="24"/>
        <v/>
      </c>
      <c r="H178" s="34" t="str">
        <f t="shared" si="25"/>
        <v/>
      </c>
      <c r="I178" s="34" t="str">
        <f t="shared" si="26"/>
        <v/>
      </c>
      <c r="J178" s="67" t="str">
        <f t="shared" si="27"/>
        <v/>
      </c>
      <c r="K178" s="34" t="str">
        <f t="shared" si="28"/>
        <v/>
      </c>
      <c r="L178" s="34" t="str">
        <f t="shared" si="29"/>
        <v/>
      </c>
      <c r="M178" s="34" t="str">
        <f t="shared" si="30"/>
        <v/>
      </c>
      <c r="N178" s="38">
        <f>'jan-mai'!M178</f>
        <v>6966206.5959836328</v>
      </c>
      <c r="O178" s="38" t="str">
        <f t="shared" si="31"/>
        <v/>
      </c>
    </row>
    <row r="179" spans="1:15" s="31" customFormat="1" x14ac:dyDescent="0.2">
      <c r="A179" s="30">
        <v>3435</v>
      </c>
      <c r="B179" s="31" t="s">
        <v>109</v>
      </c>
      <c r="C179" s="33"/>
      <c r="D179" s="33"/>
      <c r="E179" s="34" t="str">
        <f t="shared" si="22"/>
        <v/>
      </c>
      <c r="F179" s="35" t="str">
        <f t="shared" si="23"/>
        <v/>
      </c>
      <c r="G179" s="34" t="str">
        <f t="shared" si="24"/>
        <v/>
      </c>
      <c r="H179" s="34" t="str">
        <f t="shared" si="25"/>
        <v/>
      </c>
      <c r="I179" s="34" t="str">
        <f t="shared" si="26"/>
        <v/>
      </c>
      <c r="J179" s="67" t="str">
        <f t="shared" si="27"/>
        <v/>
      </c>
      <c r="K179" s="34" t="str">
        <f t="shared" si="28"/>
        <v/>
      </c>
      <c r="L179" s="34" t="str">
        <f t="shared" si="29"/>
        <v/>
      </c>
      <c r="M179" s="34" t="str">
        <f t="shared" si="30"/>
        <v/>
      </c>
      <c r="N179" s="38">
        <f>'jan-mai'!M179</f>
        <v>13978134.597747831</v>
      </c>
      <c r="O179" s="38" t="str">
        <f t="shared" si="31"/>
        <v/>
      </c>
    </row>
    <row r="180" spans="1:15" s="31" customFormat="1" x14ac:dyDescent="0.2">
      <c r="A180" s="30">
        <v>3436</v>
      </c>
      <c r="B180" s="31" t="s">
        <v>110</v>
      </c>
      <c r="C180" s="33"/>
      <c r="D180" s="33"/>
      <c r="E180" s="34" t="str">
        <f t="shared" si="22"/>
        <v/>
      </c>
      <c r="F180" s="35" t="str">
        <f t="shared" si="23"/>
        <v/>
      </c>
      <c r="G180" s="34" t="str">
        <f t="shared" si="24"/>
        <v/>
      </c>
      <c r="H180" s="34" t="str">
        <f t="shared" si="25"/>
        <v/>
      </c>
      <c r="I180" s="34" t="str">
        <f t="shared" si="26"/>
        <v/>
      </c>
      <c r="J180" s="67" t="str">
        <f t="shared" si="27"/>
        <v/>
      </c>
      <c r="K180" s="34" t="str">
        <f t="shared" si="28"/>
        <v/>
      </c>
      <c r="L180" s="34" t="str">
        <f t="shared" si="29"/>
        <v/>
      </c>
      <c r="M180" s="34" t="str">
        <f t="shared" si="30"/>
        <v/>
      </c>
      <c r="N180" s="38">
        <f>'jan-mai'!M180</f>
        <v>3892836.9044070351</v>
      </c>
      <c r="O180" s="38" t="str">
        <f t="shared" si="31"/>
        <v/>
      </c>
    </row>
    <row r="181" spans="1:15" s="31" customFormat="1" x14ac:dyDescent="0.2">
      <c r="A181" s="30">
        <v>3437</v>
      </c>
      <c r="B181" s="31" t="s">
        <v>111</v>
      </c>
      <c r="C181" s="33"/>
      <c r="D181" s="33"/>
      <c r="E181" s="34" t="str">
        <f t="shared" si="22"/>
        <v/>
      </c>
      <c r="F181" s="35" t="str">
        <f t="shared" si="23"/>
        <v/>
      </c>
      <c r="G181" s="34" t="str">
        <f t="shared" si="24"/>
        <v/>
      </c>
      <c r="H181" s="34" t="str">
        <f t="shared" si="25"/>
        <v/>
      </c>
      <c r="I181" s="34" t="str">
        <f t="shared" si="26"/>
        <v/>
      </c>
      <c r="J181" s="67" t="str">
        <f t="shared" si="27"/>
        <v/>
      </c>
      <c r="K181" s="34" t="str">
        <f t="shared" si="28"/>
        <v/>
      </c>
      <c r="L181" s="34" t="str">
        <f t="shared" si="29"/>
        <v/>
      </c>
      <c r="M181" s="34" t="str">
        <f t="shared" si="30"/>
        <v/>
      </c>
      <c r="N181" s="38">
        <f>'jan-mai'!M181</f>
        <v>30703850.794431176</v>
      </c>
      <c r="O181" s="38" t="str">
        <f t="shared" si="31"/>
        <v/>
      </c>
    </row>
    <row r="182" spans="1:15" s="31" customFormat="1" x14ac:dyDescent="0.2">
      <c r="A182" s="30">
        <v>3438</v>
      </c>
      <c r="B182" s="31" t="s">
        <v>112</v>
      </c>
      <c r="C182" s="33"/>
      <c r="D182" s="33"/>
      <c r="E182" s="34" t="str">
        <f t="shared" si="22"/>
        <v/>
      </c>
      <c r="F182" s="35" t="str">
        <f t="shared" si="23"/>
        <v/>
      </c>
      <c r="G182" s="34" t="str">
        <f t="shared" si="24"/>
        <v/>
      </c>
      <c r="H182" s="34" t="str">
        <f t="shared" si="25"/>
        <v/>
      </c>
      <c r="I182" s="34" t="str">
        <f t="shared" si="26"/>
        <v/>
      </c>
      <c r="J182" s="67" t="str">
        <f t="shared" si="27"/>
        <v/>
      </c>
      <c r="K182" s="34" t="str">
        <f t="shared" si="28"/>
        <v/>
      </c>
      <c r="L182" s="34" t="str">
        <f t="shared" si="29"/>
        <v/>
      </c>
      <c r="M182" s="34" t="str">
        <f t="shared" si="30"/>
        <v/>
      </c>
      <c r="N182" s="38">
        <f>'jan-mai'!M182</f>
        <v>4710400.8794181487</v>
      </c>
      <c r="O182" s="38" t="str">
        <f t="shared" si="31"/>
        <v/>
      </c>
    </row>
    <row r="183" spans="1:15" s="31" customFormat="1" x14ac:dyDescent="0.2">
      <c r="A183" s="30">
        <v>3439</v>
      </c>
      <c r="B183" s="31" t="s">
        <v>113</v>
      </c>
      <c r="C183" s="33"/>
      <c r="D183" s="33"/>
      <c r="E183" s="34" t="str">
        <f t="shared" si="22"/>
        <v/>
      </c>
      <c r="F183" s="35" t="str">
        <f t="shared" si="23"/>
        <v/>
      </c>
      <c r="G183" s="34" t="str">
        <f t="shared" si="24"/>
        <v/>
      </c>
      <c r="H183" s="34" t="str">
        <f t="shared" si="25"/>
        <v/>
      </c>
      <c r="I183" s="34" t="str">
        <f t="shared" si="26"/>
        <v/>
      </c>
      <c r="J183" s="67" t="str">
        <f t="shared" si="27"/>
        <v/>
      </c>
      <c r="K183" s="34" t="str">
        <f t="shared" si="28"/>
        <v/>
      </c>
      <c r="L183" s="34" t="str">
        <f t="shared" si="29"/>
        <v/>
      </c>
      <c r="M183" s="34" t="str">
        <f t="shared" si="30"/>
        <v/>
      </c>
      <c r="N183" s="38">
        <f>'jan-mai'!M183</f>
        <v>13282192.268298265</v>
      </c>
      <c r="O183" s="38" t="str">
        <f t="shared" si="31"/>
        <v/>
      </c>
    </row>
    <row r="184" spans="1:15" s="31" customFormat="1" x14ac:dyDescent="0.2">
      <c r="A184" s="30">
        <v>3440</v>
      </c>
      <c r="B184" s="31" t="s">
        <v>114</v>
      </c>
      <c r="C184" s="33"/>
      <c r="D184" s="33"/>
      <c r="E184" s="34" t="str">
        <f t="shared" si="22"/>
        <v/>
      </c>
      <c r="F184" s="35" t="str">
        <f t="shared" si="23"/>
        <v/>
      </c>
      <c r="G184" s="34" t="str">
        <f t="shared" si="24"/>
        <v/>
      </c>
      <c r="H184" s="34" t="str">
        <f t="shared" si="25"/>
        <v/>
      </c>
      <c r="I184" s="34" t="str">
        <f t="shared" si="26"/>
        <v/>
      </c>
      <c r="J184" s="67" t="str">
        <f t="shared" si="27"/>
        <v/>
      </c>
      <c r="K184" s="34" t="str">
        <f t="shared" si="28"/>
        <v/>
      </c>
      <c r="L184" s="34" t="str">
        <f t="shared" si="29"/>
        <v/>
      </c>
      <c r="M184" s="34" t="str">
        <f t="shared" si="30"/>
        <v/>
      </c>
      <c r="N184" s="38">
        <f>'jan-mai'!M184</f>
        <v>4218574.7228395389</v>
      </c>
      <c r="O184" s="38" t="str">
        <f t="shared" si="31"/>
        <v/>
      </c>
    </row>
    <row r="185" spans="1:15" s="31" customFormat="1" x14ac:dyDescent="0.2">
      <c r="A185" s="30">
        <v>3441</v>
      </c>
      <c r="B185" s="31" t="s">
        <v>115</v>
      </c>
      <c r="C185" s="33"/>
      <c r="D185" s="33"/>
      <c r="E185" s="34" t="str">
        <f t="shared" si="22"/>
        <v/>
      </c>
      <c r="F185" s="35" t="str">
        <f t="shared" si="23"/>
        <v/>
      </c>
      <c r="G185" s="34" t="str">
        <f t="shared" si="24"/>
        <v/>
      </c>
      <c r="H185" s="34" t="str">
        <f t="shared" si="25"/>
        <v/>
      </c>
      <c r="I185" s="34" t="str">
        <f t="shared" si="26"/>
        <v/>
      </c>
      <c r="J185" s="67" t="str">
        <f t="shared" si="27"/>
        <v/>
      </c>
      <c r="K185" s="34" t="str">
        <f t="shared" si="28"/>
        <v/>
      </c>
      <c r="L185" s="34" t="str">
        <f t="shared" si="29"/>
        <v/>
      </c>
      <c r="M185" s="34" t="str">
        <f t="shared" si="30"/>
        <v/>
      </c>
      <c r="N185" s="38">
        <f>'jan-mai'!M185</f>
        <v>14654540.659399137</v>
      </c>
      <c r="O185" s="38" t="str">
        <f t="shared" si="31"/>
        <v/>
      </c>
    </row>
    <row r="186" spans="1:15" s="31" customFormat="1" x14ac:dyDescent="0.2">
      <c r="A186" s="30">
        <v>3442</v>
      </c>
      <c r="B186" s="31" t="s">
        <v>116</v>
      </c>
      <c r="C186" s="33"/>
      <c r="D186" s="33"/>
      <c r="E186" s="34" t="str">
        <f t="shared" si="22"/>
        <v/>
      </c>
      <c r="F186" s="35" t="str">
        <f t="shared" si="23"/>
        <v/>
      </c>
      <c r="G186" s="34" t="str">
        <f t="shared" si="24"/>
        <v/>
      </c>
      <c r="H186" s="34" t="str">
        <f t="shared" si="25"/>
        <v/>
      </c>
      <c r="I186" s="34" t="str">
        <f t="shared" si="26"/>
        <v/>
      </c>
      <c r="J186" s="67" t="str">
        <f t="shared" si="27"/>
        <v/>
      </c>
      <c r="K186" s="34" t="str">
        <f t="shared" si="28"/>
        <v/>
      </c>
      <c r="L186" s="34" t="str">
        <f t="shared" si="29"/>
        <v/>
      </c>
      <c r="M186" s="34" t="str">
        <f t="shared" si="30"/>
        <v/>
      </c>
      <c r="N186" s="38">
        <f>'jan-mai'!M186</f>
        <v>47360845.967991449</v>
      </c>
      <c r="O186" s="38" t="str">
        <f t="shared" si="31"/>
        <v/>
      </c>
    </row>
    <row r="187" spans="1:15" s="31" customFormat="1" x14ac:dyDescent="0.2">
      <c r="A187" s="30">
        <v>3443</v>
      </c>
      <c r="B187" s="31" t="s">
        <v>117</v>
      </c>
      <c r="C187" s="33"/>
      <c r="D187" s="33"/>
      <c r="E187" s="34" t="str">
        <f t="shared" si="22"/>
        <v/>
      </c>
      <c r="F187" s="35" t="str">
        <f t="shared" si="23"/>
        <v/>
      </c>
      <c r="G187" s="34" t="str">
        <f t="shared" si="24"/>
        <v/>
      </c>
      <c r="H187" s="34" t="str">
        <f t="shared" si="25"/>
        <v/>
      </c>
      <c r="I187" s="34" t="str">
        <f t="shared" si="26"/>
        <v/>
      </c>
      <c r="J187" s="67" t="str">
        <f t="shared" si="27"/>
        <v/>
      </c>
      <c r="K187" s="34" t="str">
        <f t="shared" si="28"/>
        <v/>
      </c>
      <c r="L187" s="34" t="str">
        <f t="shared" si="29"/>
        <v/>
      </c>
      <c r="M187" s="34" t="str">
        <f t="shared" si="30"/>
        <v/>
      </c>
      <c r="N187" s="38">
        <f>'jan-mai'!M187</f>
        <v>52638444.263839006</v>
      </c>
      <c r="O187" s="38" t="str">
        <f t="shared" si="31"/>
        <v/>
      </c>
    </row>
    <row r="188" spans="1:15" s="31" customFormat="1" x14ac:dyDescent="0.2">
      <c r="A188" s="30">
        <v>3446</v>
      </c>
      <c r="B188" s="31" t="s">
        <v>120</v>
      </c>
      <c r="C188" s="33"/>
      <c r="D188" s="33"/>
      <c r="E188" s="34" t="str">
        <f t="shared" si="22"/>
        <v/>
      </c>
      <c r="F188" s="35" t="str">
        <f t="shared" si="23"/>
        <v/>
      </c>
      <c r="G188" s="34" t="str">
        <f t="shared" si="24"/>
        <v/>
      </c>
      <c r="H188" s="34" t="str">
        <f t="shared" si="25"/>
        <v/>
      </c>
      <c r="I188" s="34" t="str">
        <f t="shared" si="26"/>
        <v/>
      </c>
      <c r="J188" s="67" t="str">
        <f t="shared" si="27"/>
        <v/>
      </c>
      <c r="K188" s="34" t="str">
        <f t="shared" si="28"/>
        <v/>
      </c>
      <c r="L188" s="34" t="str">
        <f t="shared" si="29"/>
        <v/>
      </c>
      <c r="M188" s="34" t="str">
        <f t="shared" si="30"/>
        <v/>
      </c>
      <c r="N188" s="38">
        <f>'jan-mai'!M188</f>
        <v>29837768.589333419</v>
      </c>
      <c r="O188" s="38" t="str">
        <f t="shared" si="31"/>
        <v/>
      </c>
    </row>
    <row r="189" spans="1:15" s="31" customFormat="1" x14ac:dyDescent="0.2">
      <c r="A189" s="30">
        <v>3447</v>
      </c>
      <c r="B189" s="31" t="s">
        <v>121</v>
      </c>
      <c r="C189" s="33"/>
      <c r="D189" s="33"/>
      <c r="E189" s="34" t="str">
        <f t="shared" si="22"/>
        <v/>
      </c>
      <c r="F189" s="35" t="str">
        <f t="shared" si="23"/>
        <v/>
      </c>
      <c r="G189" s="34" t="str">
        <f t="shared" si="24"/>
        <v/>
      </c>
      <c r="H189" s="34" t="str">
        <f t="shared" si="25"/>
        <v/>
      </c>
      <c r="I189" s="34" t="str">
        <f t="shared" si="26"/>
        <v/>
      </c>
      <c r="J189" s="67" t="str">
        <f t="shared" si="27"/>
        <v/>
      </c>
      <c r="K189" s="34" t="str">
        <f t="shared" si="28"/>
        <v/>
      </c>
      <c r="L189" s="34" t="str">
        <f t="shared" si="29"/>
        <v/>
      </c>
      <c r="M189" s="34" t="str">
        <f t="shared" si="30"/>
        <v/>
      </c>
      <c r="N189" s="38">
        <f>'jan-mai'!M189</f>
        <v>29605201.435334779</v>
      </c>
      <c r="O189" s="38" t="str">
        <f t="shared" si="31"/>
        <v/>
      </c>
    </row>
    <row r="190" spans="1:15" s="31" customFormat="1" x14ac:dyDescent="0.2">
      <c r="A190" s="30">
        <v>3448</v>
      </c>
      <c r="B190" s="31" t="s">
        <v>122</v>
      </c>
      <c r="C190" s="33"/>
      <c r="D190" s="33"/>
      <c r="E190" s="34" t="str">
        <f t="shared" si="22"/>
        <v/>
      </c>
      <c r="F190" s="35" t="str">
        <f t="shared" si="23"/>
        <v/>
      </c>
      <c r="G190" s="34" t="str">
        <f t="shared" si="24"/>
        <v/>
      </c>
      <c r="H190" s="34" t="str">
        <f t="shared" si="25"/>
        <v/>
      </c>
      <c r="I190" s="34" t="str">
        <f t="shared" si="26"/>
        <v/>
      </c>
      <c r="J190" s="67" t="str">
        <f t="shared" si="27"/>
        <v/>
      </c>
      <c r="K190" s="34" t="str">
        <f t="shared" si="28"/>
        <v/>
      </c>
      <c r="L190" s="34" t="str">
        <f t="shared" si="29"/>
        <v/>
      </c>
      <c r="M190" s="34" t="str">
        <f t="shared" si="30"/>
        <v/>
      </c>
      <c r="N190" s="38">
        <f>'jan-mai'!M190</f>
        <v>27095562.735015117</v>
      </c>
      <c r="O190" s="38" t="str">
        <f t="shared" si="31"/>
        <v/>
      </c>
    </row>
    <row r="191" spans="1:15" s="31" customFormat="1" x14ac:dyDescent="0.2">
      <c r="A191" s="30">
        <v>3449</v>
      </c>
      <c r="B191" s="31" t="s">
        <v>123</v>
      </c>
      <c r="C191" s="33"/>
      <c r="D191" s="33"/>
      <c r="E191" s="34" t="str">
        <f t="shared" si="22"/>
        <v/>
      </c>
      <c r="F191" s="35" t="str">
        <f t="shared" si="23"/>
        <v/>
      </c>
      <c r="G191" s="34" t="str">
        <f t="shared" si="24"/>
        <v/>
      </c>
      <c r="H191" s="34" t="str">
        <f t="shared" si="25"/>
        <v/>
      </c>
      <c r="I191" s="34" t="str">
        <f t="shared" si="26"/>
        <v/>
      </c>
      <c r="J191" s="67" t="str">
        <f t="shared" si="27"/>
        <v/>
      </c>
      <c r="K191" s="34" t="str">
        <f t="shared" si="28"/>
        <v/>
      </c>
      <c r="L191" s="34" t="str">
        <f t="shared" si="29"/>
        <v/>
      </c>
      <c r="M191" s="34" t="str">
        <f t="shared" si="30"/>
        <v/>
      </c>
      <c r="N191" s="38">
        <f>'jan-mai'!M191</f>
        <v>6041507.0295703318</v>
      </c>
      <c r="O191" s="38" t="str">
        <f t="shared" si="31"/>
        <v/>
      </c>
    </row>
    <row r="192" spans="1:15" s="31" customFormat="1" x14ac:dyDescent="0.2">
      <c r="A192" s="30">
        <v>3450</v>
      </c>
      <c r="B192" s="31" t="s">
        <v>124</v>
      </c>
      <c r="C192" s="33"/>
      <c r="D192" s="33"/>
      <c r="E192" s="34" t="str">
        <f t="shared" si="22"/>
        <v/>
      </c>
      <c r="F192" s="35" t="str">
        <f t="shared" si="23"/>
        <v/>
      </c>
      <c r="G192" s="34" t="str">
        <f t="shared" si="24"/>
        <v/>
      </c>
      <c r="H192" s="34" t="str">
        <f t="shared" si="25"/>
        <v/>
      </c>
      <c r="I192" s="34" t="str">
        <f t="shared" si="26"/>
        <v/>
      </c>
      <c r="J192" s="67" t="str">
        <f t="shared" si="27"/>
        <v/>
      </c>
      <c r="K192" s="34" t="str">
        <f t="shared" si="28"/>
        <v/>
      </c>
      <c r="L192" s="34" t="str">
        <f t="shared" si="29"/>
        <v/>
      </c>
      <c r="M192" s="34" t="str">
        <f t="shared" si="30"/>
        <v/>
      </c>
      <c r="N192" s="38">
        <f>'jan-mai'!M192</f>
        <v>7172410.2619862733</v>
      </c>
      <c r="O192" s="38" t="str">
        <f t="shared" si="31"/>
        <v/>
      </c>
    </row>
    <row r="193" spans="1:15" s="31" customFormat="1" x14ac:dyDescent="0.2">
      <c r="A193" s="30">
        <v>3451</v>
      </c>
      <c r="B193" s="31" t="s">
        <v>125</v>
      </c>
      <c r="C193" s="33"/>
      <c r="D193" s="33"/>
      <c r="E193" s="34" t="str">
        <f t="shared" si="22"/>
        <v/>
      </c>
      <c r="F193" s="35" t="str">
        <f t="shared" si="23"/>
        <v/>
      </c>
      <c r="G193" s="34" t="str">
        <f t="shared" si="24"/>
        <v/>
      </c>
      <c r="H193" s="34" t="str">
        <f t="shared" si="25"/>
        <v/>
      </c>
      <c r="I193" s="34" t="str">
        <f t="shared" si="26"/>
        <v/>
      </c>
      <c r="J193" s="67" t="str">
        <f t="shared" si="27"/>
        <v/>
      </c>
      <c r="K193" s="34" t="str">
        <f t="shared" si="28"/>
        <v/>
      </c>
      <c r="L193" s="34" t="str">
        <f t="shared" si="29"/>
        <v/>
      </c>
      <c r="M193" s="34" t="str">
        <f t="shared" si="30"/>
        <v/>
      </c>
      <c r="N193" s="38">
        <f>'jan-mai'!M193</f>
        <v>14229436.287814008</v>
      </c>
      <c r="O193" s="38" t="str">
        <f t="shared" si="31"/>
        <v/>
      </c>
    </row>
    <row r="194" spans="1:15" s="31" customFormat="1" x14ac:dyDescent="0.2">
      <c r="A194" s="30">
        <v>3452</v>
      </c>
      <c r="B194" s="31" t="s">
        <v>126</v>
      </c>
      <c r="C194" s="33"/>
      <c r="D194" s="33"/>
      <c r="E194" s="34" t="str">
        <f t="shared" si="22"/>
        <v/>
      </c>
      <c r="F194" s="35" t="str">
        <f t="shared" si="23"/>
        <v/>
      </c>
      <c r="G194" s="34" t="str">
        <f t="shared" si="24"/>
        <v/>
      </c>
      <c r="H194" s="34" t="str">
        <f t="shared" si="25"/>
        <v/>
      </c>
      <c r="I194" s="34" t="str">
        <f t="shared" si="26"/>
        <v/>
      </c>
      <c r="J194" s="67" t="str">
        <f t="shared" si="27"/>
        <v/>
      </c>
      <c r="K194" s="34" t="str">
        <f t="shared" si="28"/>
        <v/>
      </c>
      <c r="L194" s="34" t="str">
        <f t="shared" si="29"/>
        <v/>
      </c>
      <c r="M194" s="34" t="str">
        <f t="shared" si="30"/>
        <v/>
      </c>
      <c r="N194" s="38">
        <f>'jan-mai'!M194</f>
        <v>2808152.394447302</v>
      </c>
      <c r="O194" s="38" t="str">
        <f t="shared" si="31"/>
        <v/>
      </c>
    </row>
    <row r="195" spans="1:15" s="31" customFormat="1" x14ac:dyDescent="0.2">
      <c r="A195" s="30">
        <v>3453</v>
      </c>
      <c r="B195" s="31" t="s">
        <v>127</v>
      </c>
      <c r="C195" s="33"/>
      <c r="D195" s="33"/>
      <c r="E195" s="34" t="str">
        <f t="shared" si="22"/>
        <v/>
      </c>
      <c r="F195" s="35" t="str">
        <f t="shared" si="23"/>
        <v/>
      </c>
      <c r="G195" s="34" t="str">
        <f t="shared" si="24"/>
        <v/>
      </c>
      <c r="H195" s="34" t="str">
        <f t="shared" si="25"/>
        <v/>
      </c>
      <c r="I195" s="34" t="str">
        <f t="shared" si="26"/>
        <v/>
      </c>
      <c r="J195" s="67" t="str">
        <f t="shared" si="27"/>
        <v/>
      </c>
      <c r="K195" s="34" t="str">
        <f t="shared" si="28"/>
        <v/>
      </c>
      <c r="L195" s="34" t="str">
        <f t="shared" si="29"/>
        <v/>
      </c>
      <c r="M195" s="34" t="str">
        <f t="shared" si="30"/>
        <v/>
      </c>
      <c r="N195" s="38">
        <f>'jan-mai'!M195</f>
        <v>1931127.386167994</v>
      </c>
      <c r="O195" s="38" t="str">
        <f t="shared" si="31"/>
        <v/>
      </c>
    </row>
    <row r="196" spans="1:15" s="31" customFormat="1" x14ac:dyDescent="0.2">
      <c r="A196" s="30">
        <v>3454</v>
      </c>
      <c r="B196" s="31" t="s">
        <v>128</v>
      </c>
      <c r="C196" s="33"/>
      <c r="D196" s="33"/>
      <c r="E196" s="34" t="str">
        <f t="shared" si="22"/>
        <v/>
      </c>
      <c r="F196" s="35" t="str">
        <f t="shared" si="23"/>
        <v/>
      </c>
      <c r="G196" s="34" t="str">
        <f t="shared" si="24"/>
        <v/>
      </c>
      <c r="H196" s="34" t="str">
        <f t="shared" si="25"/>
        <v/>
      </c>
      <c r="I196" s="34" t="str">
        <f t="shared" si="26"/>
        <v/>
      </c>
      <c r="J196" s="67" t="str">
        <f t="shared" si="27"/>
        <v/>
      </c>
      <c r="K196" s="34" t="str">
        <f t="shared" si="28"/>
        <v/>
      </c>
      <c r="L196" s="34" t="str">
        <f t="shared" si="29"/>
        <v/>
      </c>
      <c r="M196" s="34" t="str">
        <f t="shared" si="30"/>
        <v/>
      </c>
      <c r="N196" s="38">
        <f>'jan-mai'!M196</f>
        <v>-454992.41411572101</v>
      </c>
      <c r="O196" s="38" t="str">
        <f t="shared" si="31"/>
        <v/>
      </c>
    </row>
    <row r="197" spans="1:15" s="31" customFormat="1" x14ac:dyDescent="0.2">
      <c r="A197" s="30">
        <v>3901</v>
      </c>
      <c r="B197" s="31" t="s">
        <v>146</v>
      </c>
      <c r="C197" s="33"/>
      <c r="D197" s="33"/>
      <c r="E197" s="34" t="str">
        <f t="shared" si="22"/>
        <v/>
      </c>
      <c r="F197" s="35" t="str">
        <f t="shared" si="23"/>
        <v/>
      </c>
      <c r="G197" s="34" t="str">
        <f t="shared" si="24"/>
        <v/>
      </c>
      <c r="H197" s="34" t="str">
        <f t="shared" si="25"/>
        <v/>
      </c>
      <c r="I197" s="34" t="str">
        <f t="shared" si="26"/>
        <v/>
      </c>
      <c r="J197" s="67" t="str">
        <f t="shared" si="27"/>
        <v/>
      </c>
      <c r="K197" s="34" t="str">
        <f t="shared" si="28"/>
        <v/>
      </c>
      <c r="L197" s="34" t="str">
        <f t="shared" si="29"/>
        <v/>
      </c>
      <c r="M197" s="34" t="str">
        <f t="shared" si="30"/>
        <v/>
      </c>
      <c r="N197" s="38">
        <f>'jan-mai'!M197</f>
        <v>73505427.780735403</v>
      </c>
      <c r="O197" s="38" t="str">
        <f t="shared" si="31"/>
        <v/>
      </c>
    </row>
    <row r="198" spans="1:15" s="31" customFormat="1" x14ac:dyDescent="0.2">
      <c r="A198" s="30">
        <v>3903</v>
      </c>
      <c r="B198" s="31" t="s">
        <v>150</v>
      </c>
      <c r="C198" s="33"/>
      <c r="D198" s="33"/>
      <c r="E198" s="34" t="str">
        <f t="shared" si="22"/>
        <v/>
      </c>
      <c r="F198" s="35" t="str">
        <f t="shared" si="23"/>
        <v/>
      </c>
      <c r="G198" s="34" t="str">
        <f t="shared" si="24"/>
        <v/>
      </c>
      <c r="H198" s="34" t="str">
        <f t="shared" si="25"/>
        <v/>
      </c>
      <c r="I198" s="34" t="str">
        <f t="shared" si="26"/>
        <v/>
      </c>
      <c r="J198" s="67" t="str">
        <f t="shared" si="27"/>
        <v/>
      </c>
      <c r="K198" s="34" t="str">
        <f t="shared" si="28"/>
        <v/>
      </c>
      <c r="L198" s="34" t="str">
        <f t="shared" si="29"/>
        <v/>
      </c>
      <c r="M198" s="34" t="str">
        <f t="shared" si="30"/>
        <v/>
      </c>
      <c r="N198" s="38">
        <f>'jan-mai'!M198</f>
        <v>41868939.584842719</v>
      </c>
      <c r="O198" s="38" t="str">
        <f t="shared" si="31"/>
        <v/>
      </c>
    </row>
    <row r="199" spans="1:15" s="31" customFormat="1" x14ac:dyDescent="0.2">
      <c r="A199" s="30">
        <v>3905</v>
      </c>
      <c r="B199" s="31" t="s">
        <v>147</v>
      </c>
      <c r="C199" s="33"/>
      <c r="D199" s="33"/>
      <c r="E199" s="34" t="str">
        <f t="shared" si="22"/>
        <v/>
      </c>
      <c r="F199" s="35" t="str">
        <f t="shared" si="23"/>
        <v/>
      </c>
      <c r="G199" s="34" t="str">
        <f t="shared" si="24"/>
        <v/>
      </c>
      <c r="H199" s="34" t="str">
        <f t="shared" si="25"/>
        <v/>
      </c>
      <c r="I199" s="34" t="str">
        <f t="shared" si="26"/>
        <v/>
      </c>
      <c r="J199" s="67" t="str">
        <f t="shared" si="27"/>
        <v/>
      </c>
      <c r="K199" s="34" t="str">
        <f t="shared" si="28"/>
        <v/>
      </c>
      <c r="L199" s="34" t="str">
        <f t="shared" si="29"/>
        <v/>
      </c>
      <c r="M199" s="34" t="str">
        <f t="shared" si="30"/>
        <v/>
      </c>
      <c r="N199" s="38">
        <f>'jan-mai'!M199</f>
        <v>26868043.659037236</v>
      </c>
      <c r="O199" s="38" t="str">
        <f t="shared" si="31"/>
        <v/>
      </c>
    </row>
    <row r="200" spans="1:15" s="31" customFormat="1" x14ac:dyDescent="0.2">
      <c r="A200" s="30">
        <v>3907</v>
      </c>
      <c r="B200" s="31" t="s">
        <v>148</v>
      </c>
      <c r="C200" s="33"/>
      <c r="D200" s="33"/>
      <c r="E200" s="34" t="str">
        <f t="shared" si="22"/>
        <v/>
      </c>
      <c r="F200" s="35" t="str">
        <f t="shared" si="23"/>
        <v/>
      </c>
      <c r="G200" s="34" t="str">
        <f t="shared" si="24"/>
        <v/>
      </c>
      <c r="H200" s="34" t="str">
        <f t="shared" si="25"/>
        <v/>
      </c>
      <c r="I200" s="34" t="str">
        <f t="shared" si="26"/>
        <v/>
      </c>
      <c r="J200" s="67" t="str">
        <f t="shared" si="27"/>
        <v/>
      </c>
      <c r="K200" s="34" t="str">
        <f t="shared" si="28"/>
        <v/>
      </c>
      <c r="L200" s="34" t="str">
        <f t="shared" si="29"/>
        <v/>
      </c>
      <c r="M200" s="34" t="str">
        <f t="shared" si="30"/>
        <v/>
      </c>
      <c r="N200" s="38">
        <f>'jan-mai'!M200</f>
        <v>90778177.111027062</v>
      </c>
      <c r="O200" s="38" t="str">
        <f t="shared" si="31"/>
        <v/>
      </c>
    </row>
    <row r="201" spans="1:15" s="31" customFormat="1" x14ac:dyDescent="0.2">
      <c r="A201" s="30">
        <v>3909</v>
      </c>
      <c r="B201" s="31" t="s">
        <v>149</v>
      </c>
      <c r="C201" s="33"/>
      <c r="D201" s="33"/>
      <c r="E201" s="34" t="str">
        <f t="shared" ref="E201:E264" si="32">IF(ISNUMBER(C201),(C201)/D201,"")</f>
        <v/>
      </c>
      <c r="F201" s="35" t="str">
        <f t="shared" ref="F201:F264" si="33">IF(ISNUMBER(C201),E201/E$366,"")</f>
        <v/>
      </c>
      <c r="G201" s="34" t="str">
        <f t="shared" ref="G201:G264" si="34">IF(ISNUMBER(D201),(E$366-E201)*0.6,"")</f>
        <v/>
      </c>
      <c r="H201" s="34" t="str">
        <f t="shared" ref="H201:H264" si="35">IF(ISNUMBER(D201),(IF(E201&gt;=E$366*0.9,0,IF(E201&lt;0.9*E$366,(E$366*0.9-E201)*0.35))),"")</f>
        <v/>
      </c>
      <c r="I201" s="34" t="str">
        <f t="shared" ref="I201:I264" si="36">IF(ISNUMBER(C201),G201+H201,"")</f>
        <v/>
      </c>
      <c r="J201" s="67" t="str">
        <f t="shared" ref="J201:J264" si="37">IF(ISNUMBER(D201),I$368,"")</f>
        <v/>
      </c>
      <c r="K201" s="34" t="str">
        <f t="shared" ref="K201:K264" si="38">IF(ISNUMBER(I201),I201+J201,"")</f>
        <v/>
      </c>
      <c r="L201" s="34" t="str">
        <f t="shared" ref="L201:L264" si="39">IF(ISNUMBER(I201),(I201*D201),"")</f>
        <v/>
      </c>
      <c r="M201" s="34" t="str">
        <f t="shared" ref="M201:M264" si="40">IF(ISNUMBER(K201),(K201*D201),"")</f>
        <v/>
      </c>
      <c r="N201" s="38">
        <f>'jan-mai'!M201</f>
        <v>78983854.625923425</v>
      </c>
      <c r="O201" s="38" t="str">
        <f t="shared" ref="O201:O264" si="41">IF(ISNUMBER(M201),(M201-N201),"")</f>
        <v/>
      </c>
    </row>
    <row r="202" spans="1:15" s="31" customFormat="1" x14ac:dyDescent="0.2">
      <c r="A202" s="30">
        <v>3911</v>
      </c>
      <c r="B202" s="31" t="s">
        <v>151</v>
      </c>
      <c r="C202" s="33"/>
      <c r="D202" s="33"/>
      <c r="E202" s="34" t="str">
        <f t="shared" si="32"/>
        <v/>
      </c>
      <c r="F202" s="35" t="str">
        <f t="shared" si="33"/>
        <v/>
      </c>
      <c r="G202" s="34" t="str">
        <f t="shared" si="34"/>
        <v/>
      </c>
      <c r="H202" s="34" t="str">
        <f t="shared" si="35"/>
        <v/>
      </c>
      <c r="I202" s="34" t="str">
        <f t="shared" si="36"/>
        <v/>
      </c>
      <c r="J202" s="67" t="str">
        <f t="shared" si="37"/>
        <v/>
      </c>
      <c r="K202" s="34" t="str">
        <f t="shared" si="38"/>
        <v/>
      </c>
      <c r="L202" s="34" t="str">
        <f t="shared" si="39"/>
        <v/>
      </c>
      <c r="M202" s="34" t="str">
        <f t="shared" si="40"/>
        <v/>
      </c>
      <c r="N202" s="38">
        <f>'jan-mai'!M202</f>
        <v>415447.12486538099</v>
      </c>
      <c r="O202" s="38" t="str">
        <f t="shared" si="41"/>
        <v/>
      </c>
    </row>
    <row r="203" spans="1:15" s="31" customFormat="1" x14ac:dyDescent="0.2">
      <c r="A203" s="30">
        <v>4001</v>
      </c>
      <c r="B203" s="31" t="s">
        <v>152</v>
      </c>
      <c r="C203" s="33"/>
      <c r="D203" s="33"/>
      <c r="E203" s="34" t="str">
        <f t="shared" si="32"/>
        <v/>
      </c>
      <c r="F203" s="35" t="str">
        <f t="shared" si="33"/>
        <v/>
      </c>
      <c r="G203" s="34" t="str">
        <f t="shared" si="34"/>
        <v/>
      </c>
      <c r="H203" s="34" t="str">
        <f t="shared" si="35"/>
        <v/>
      </c>
      <c r="I203" s="34" t="str">
        <f t="shared" si="36"/>
        <v/>
      </c>
      <c r="J203" s="67" t="str">
        <f t="shared" si="37"/>
        <v/>
      </c>
      <c r="K203" s="34" t="str">
        <f t="shared" si="38"/>
        <v/>
      </c>
      <c r="L203" s="34" t="str">
        <f t="shared" si="39"/>
        <v/>
      </c>
      <c r="M203" s="34" t="str">
        <f t="shared" si="40"/>
        <v/>
      </c>
      <c r="N203" s="38">
        <f>'jan-mai'!M203</f>
        <v>46687166.801907361</v>
      </c>
      <c r="O203" s="38" t="str">
        <f t="shared" si="41"/>
        <v/>
      </c>
    </row>
    <row r="204" spans="1:15" s="31" customFormat="1" x14ac:dyDescent="0.2">
      <c r="A204" s="30">
        <v>4003</v>
      </c>
      <c r="B204" s="31" t="s">
        <v>153</v>
      </c>
      <c r="C204" s="33"/>
      <c r="D204" s="33"/>
      <c r="E204" s="34" t="str">
        <f t="shared" si="32"/>
        <v/>
      </c>
      <c r="F204" s="35" t="str">
        <f t="shared" si="33"/>
        <v/>
      </c>
      <c r="G204" s="34" t="str">
        <f t="shared" si="34"/>
        <v/>
      </c>
      <c r="H204" s="34" t="str">
        <f t="shared" si="35"/>
        <v/>
      </c>
      <c r="I204" s="34" t="str">
        <f t="shared" si="36"/>
        <v/>
      </c>
      <c r="J204" s="67" t="str">
        <f t="shared" si="37"/>
        <v/>
      </c>
      <c r="K204" s="34" t="str">
        <f t="shared" si="38"/>
        <v/>
      </c>
      <c r="L204" s="34" t="str">
        <f t="shared" si="39"/>
        <v/>
      </c>
      <c r="M204" s="34" t="str">
        <f t="shared" si="40"/>
        <v/>
      </c>
      <c r="N204" s="38">
        <f>'jan-mai'!M204</f>
        <v>146061929.10135499</v>
      </c>
      <c r="O204" s="38" t="str">
        <f t="shared" si="41"/>
        <v/>
      </c>
    </row>
    <row r="205" spans="1:15" s="31" customFormat="1" x14ac:dyDescent="0.2">
      <c r="A205" s="30">
        <v>4005</v>
      </c>
      <c r="B205" s="31" t="s">
        <v>154</v>
      </c>
      <c r="C205" s="33"/>
      <c r="D205" s="33"/>
      <c r="E205" s="34" t="str">
        <f t="shared" si="32"/>
        <v/>
      </c>
      <c r="F205" s="35" t="str">
        <f t="shared" si="33"/>
        <v/>
      </c>
      <c r="G205" s="34" t="str">
        <f t="shared" si="34"/>
        <v/>
      </c>
      <c r="H205" s="34" t="str">
        <f t="shared" si="35"/>
        <v/>
      </c>
      <c r="I205" s="34" t="str">
        <f t="shared" si="36"/>
        <v/>
      </c>
      <c r="J205" s="67" t="str">
        <f t="shared" si="37"/>
        <v/>
      </c>
      <c r="K205" s="34" t="str">
        <f t="shared" si="38"/>
        <v/>
      </c>
      <c r="L205" s="34" t="str">
        <f t="shared" si="39"/>
        <v/>
      </c>
      <c r="M205" s="34" t="str">
        <f t="shared" si="40"/>
        <v/>
      </c>
      <c r="N205" s="38">
        <f>'jan-mai'!M205</f>
        <v>30248031.84480961</v>
      </c>
      <c r="O205" s="38" t="str">
        <f t="shared" si="41"/>
        <v/>
      </c>
    </row>
    <row r="206" spans="1:15" s="31" customFormat="1" x14ac:dyDescent="0.2">
      <c r="A206" s="30">
        <v>4010</v>
      </c>
      <c r="B206" s="31" t="s">
        <v>155</v>
      </c>
      <c r="C206" s="33"/>
      <c r="D206" s="33"/>
      <c r="E206" s="34" t="str">
        <f t="shared" si="32"/>
        <v/>
      </c>
      <c r="F206" s="35" t="str">
        <f t="shared" si="33"/>
        <v/>
      </c>
      <c r="G206" s="34" t="str">
        <f t="shared" si="34"/>
        <v/>
      </c>
      <c r="H206" s="34" t="str">
        <f t="shared" si="35"/>
        <v/>
      </c>
      <c r="I206" s="34" t="str">
        <f t="shared" si="36"/>
        <v/>
      </c>
      <c r="J206" s="67" t="str">
        <f t="shared" si="37"/>
        <v/>
      </c>
      <c r="K206" s="34" t="str">
        <f t="shared" si="38"/>
        <v/>
      </c>
      <c r="L206" s="34" t="str">
        <f t="shared" si="39"/>
        <v/>
      </c>
      <c r="M206" s="34" t="str">
        <f t="shared" si="40"/>
        <v/>
      </c>
      <c r="N206" s="38">
        <f>'jan-mai'!M206</f>
        <v>7248080.5935953949</v>
      </c>
      <c r="O206" s="38" t="str">
        <f t="shared" si="41"/>
        <v/>
      </c>
    </row>
    <row r="207" spans="1:15" s="31" customFormat="1" x14ac:dyDescent="0.2">
      <c r="A207" s="30">
        <v>4012</v>
      </c>
      <c r="B207" s="31" t="s">
        <v>156</v>
      </c>
      <c r="C207" s="33"/>
      <c r="D207" s="33"/>
      <c r="E207" s="34" t="str">
        <f t="shared" si="32"/>
        <v/>
      </c>
      <c r="F207" s="35" t="str">
        <f t="shared" si="33"/>
        <v/>
      </c>
      <c r="G207" s="34" t="str">
        <f t="shared" si="34"/>
        <v/>
      </c>
      <c r="H207" s="34" t="str">
        <f t="shared" si="35"/>
        <v/>
      </c>
      <c r="I207" s="34" t="str">
        <f t="shared" si="36"/>
        <v/>
      </c>
      <c r="J207" s="67" t="str">
        <f t="shared" si="37"/>
        <v/>
      </c>
      <c r="K207" s="34" t="str">
        <f t="shared" si="38"/>
        <v/>
      </c>
      <c r="L207" s="34" t="str">
        <f t="shared" si="39"/>
        <v/>
      </c>
      <c r="M207" s="34" t="str">
        <f t="shared" si="40"/>
        <v/>
      </c>
      <c r="N207" s="38">
        <f>'jan-mai'!M207</f>
        <v>15758405.725718984</v>
      </c>
      <c r="O207" s="38" t="str">
        <f t="shared" si="41"/>
        <v/>
      </c>
    </row>
    <row r="208" spans="1:15" s="31" customFormat="1" x14ac:dyDescent="0.2">
      <c r="A208" s="30">
        <v>4014</v>
      </c>
      <c r="B208" s="31" t="s">
        <v>157</v>
      </c>
      <c r="C208" s="33"/>
      <c r="D208" s="33"/>
      <c r="E208" s="34" t="str">
        <f t="shared" si="32"/>
        <v/>
      </c>
      <c r="F208" s="35" t="str">
        <f t="shared" si="33"/>
        <v/>
      </c>
      <c r="G208" s="34" t="str">
        <f t="shared" si="34"/>
        <v/>
      </c>
      <c r="H208" s="34" t="str">
        <f t="shared" si="35"/>
        <v/>
      </c>
      <c r="I208" s="34" t="str">
        <f t="shared" si="36"/>
        <v/>
      </c>
      <c r="J208" s="67" t="str">
        <f t="shared" si="37"/>
        <v/>
      </c>
      <c r="K208" s="34" t="str">
        <f t="shared" si="38"/>
        <v/>
      </c>
      <c r="L208" s="34" t="str">
        <f t="shared" si="39"/>
        <v/>
      </c>
      <c r="M208" s="34" t="str">
        <f t="shared" si="40"/>
        <v/>
      </c>
      <c r="N208" s="38">
        <f>'jan-mai'!M208</f>
        <v>23778968.692969728</v>
      </c>
      <c r="O208" s="38" t="str">
        <f t="shared" si="41"/>
        <v/>
      </c>
    </row>
    <row r="209" spans="1:15" s="31" customFormat="1" x14ac:dyDescent="0.2">
      <c r="A209" s="30">
        <v>4016</v>
      </c>
      <c r="B209" s="31" t="s">
        <v>158</v>
      </c>
      <c r="C209" s="33"/>
      <c r="D209" s="33"/>
      <c r="E209" s="34" t="str">
        <f t="shared" si="32"/>
        <v/>
      </c>
      <c r="F209" s="35" t="str">
        <f t="shared" si="33"/>
        <v/>
      </c>
      <c r="G209" s="34" t="str">
        <f t="shared" si="34"/>
        <v/>
      </c>
      <c r="H209" s="34" t="str">
        <f t="shared" si="35"/>
        <v/>
      </c>
      <c r="I209" s="34" t="str">
        <f t="shared" si="36"/>
        <v/>
      </c>
      <c r="J209" s="67" t="str">
        <f t="shared" si="37"/>
        <v/>
      </c>
      <c r="K209" s="34" t="str">
        <f t="shared" si="38"/>
        <v/>
      </c>
      <c r="L209" s="34" t="str">
        <f t="shared" si="39"/>
        <v/>
      </c>
      <c r="M209" s="34" t="str">
        <f t="shared" si="40"/>
        <v/>
      </c>
      <c r="N209" s="38">
        <f>'jan-mai'!M209</f>
        <v>18102677.573774464</v>
      </c>
      <c r="O209" s="38" t="str">
        <f t="shared" si="41"/>
        <v/>
      </c>
    </row>
    <row r="210" spans="1:15" s="31" customFormat="1" x14ac:dyDescent="0.2">
      <c r="A210" s="30">
        <v>4018</v>
      </c>
      <c r="B210" s="31" t="s">
        <v>159</v>
      </c>
      <c r="C210" s="33"/>
      <c r="D210" s="33"/>
      <c r="E210" s="34" t="str">
        <f t="shared" si="32"/>
        <v/>
      </c>
      <c r="F210" s="35" t="str">
        <f t="shared" si="33"/>
        <v/>
      </c>
      <c r="G210" s="34" t="str">
        <f t="shared" si="34"/>
        <v/>
      </c>
      <c r="H210" s="34" t="str">
        <f t="shared" si="35"/>
        <v/>
      </c>
      <c r="I210" s="34" t="str">
        <f t="shared" si="36"/>
        <v/>
      </c>
      <c r="J210" s="67" t="str">
        <f t="shared" si="37"/>
        <v/>
      </c>
      <c r="K210" s="34" t="str">
        <f t="shared" si="38"/>
        <v/>
      </c>
      <c r="L210" s="34" t="str">
        <f t="shared" si="39"/>
        <v/>
      </c>
      <c r="M210" s="34" t="str">
        <f t="shared" si="40"/>
        <v/>
      </c>
      <c r="N210" s="38">
        <f>'jan-mai'!M210</f>
        <v>17370405.501960654</v>
      </c>
      <c r="O210" s="38" t="str">
        <f t="shared" si="41"/>
        <v/>
      </c>
    </row>
    <row r="211" spans="1:15" s="31" customFormat="1" x14ac:dyDescent="0.2">
      <c r="A211" s="30">
        <v>4020</v>
      </c>
      <c r="B211" s="31" t="s">
        <v>387</v>
      </c>
      <c r="C211" s="33"/>
      <c r="D211" s="33"/>
      <c r="E211" s="34" t="str">
        <f t="shared" si="32"/>
        <v/>
      </c>
      <c r="F211" s="35" t="str">
        <f t="shared" si="33"/>
        <v/>
      </c>
      <c r="G211" s="34" t="str">
        <f t="shared" si="34"/>
        <v/>
      </c>
      <c r="H211" s="34" t="str">
        <f t="shared" si="35"/>
        <v/>
      </c>
      <c r="I211" s="34" t="str">
        <f t="shared" si="36"/>
        <v/>
      </c>
      <c r="J211" s="67" t="str">
        <f t="shared" si="37"/>
        <v/>
      </c>
      <c r="K211" s="34" t="str">
        <f t="shared" si="38"/>
        <v/>
      </c>
      <c r="L211" s="34" t="str">
        <f t="shared" si="39"/>
        <v/>
      </c>
      <c r="M211" s="34" t="str">
        <f t="shared" si="40"/>
        <v/>
      </c>
      <c r="N211" s="38">
        <f>'jan-mai'!M211</f>
        <v>44279873.571521483</v>
      </c>
      <c r="O211" s="38" t="str">
        <f t="shared" si="41"/>
        <v/>
      </c>
    </row>
    <row r="212" spans="1:15" s="31" customFormat="1" x14ac:dyDescent="0.2">
      <c r="A212" s="30">
        <v>4022</v>
      </c>
      <c r="B212" s="31" t="s">
        <v>162</v>
      </c>
      <c r="C212" s="33"/>
      <c r="D212" s="33"/>
      <c r="E212" s="34" t="str">
        <f t="shared" si="32"/>
        <v/>
      </c>
      <c r="F212" s="35" t="str">
        <f t="shared" si="33"/>
        <v/>
      </c>
      <c r="G212" s="34" t="str">
        <f t="shared" si="34"/>
        <v/>
      </c>
      <c r="H212" s="34" t="str">
        <f t="shared" si="35"/>
        <v/>
      </c>
      <c r="I212" s="34" t="str">
        <f t="shared" si="36"/>
        <v/>
      </c>
      <c r="J212" s="67" t="str">
        <f t="shared" si="37"/>
        <v/>
      </c>
      <c r="K212" s="34" t="str">
        <f t="shared" si="38"/>
        <v/>
      </c>
      <c r="L212" s="34" t="str">
        <f t="shared" si="39"/>
        <v/>
      </c>
      <c r="M212" s="34" t="str">
        <f t="shared" si="40"/>
        <v/>
      </c>
      <c r="N212" s="38">
        <f>'jan-mai'!M212</f>
        <v>4138395.7872672873</v>
      </c>
      <c r="O212" s="38" t="str">
        <f t="shared" si="41"/>
        <v/>
      </c>
    </row>
    <row r="213" spans="1:15" s="31" customFormat="1" x14ac:dyDescent="0.2">
      <c r="A213" s="30">
        <v>4024</v>
      </c>
      <c r="B213" s="31" t="s">
        <v>161</v>
      </c>
      <c r="C213" s="33"/>
      <c r="D213" s="33"/>
      <c r="E213" s="34" t="str">
        <f t="shared" si="32"/>
        <v/>
      </c>
      <c r="F213" s="35" t="str">
        <f t="shared" si="33"/>
        <v/>
      </c>
      <c r="G213" s="34" t="str">
        <f t="shared" si="34"/>
        <v/>
      </c>
      <c r="H213" s="34" t="str">
        <f t="shared" si="35"/>
        <v/>
      </c>
      <c r="I213" s="34" t="str">
        <f t="shared" si="36"/>
        <v/>
      </c>
      <c r="J213" s="67" t="str">
        <f t="shared" si="37"/>
        <v/>
      </c>
      <c r="K213" s="34" t="str">
        <f t="shared" si="38"/>
        <v/>
      </c>
      <c r="L213" s="34" t="str">
        <f t="shared" si="39"/>
        <v/>
      </c>
      <c r="M213" s="34" t="str">
        <f t="shared" si="40"/>
        <v/>
      </c>
      <c r="N213" s="38">
        <f>'jan-mai'!M213</f>
        <v>-422881.71611466823</v>
      </c>
      <c r="O213" s="38" t="str">
        <f t="shared" si="41"/>
        <v/>
      </c>
    </row>
    <row r="214" spans="1:15" s="31" customFormat="1" x14ac:dyDescent="0.2">
      <c r="A214" s="30">
        <v>4026</v>
      </c>
      <c r="B214" s="31" t="s">
        <v>160</v>
      </c>
      <c r="C214" s="33"/>
      <c r="D214" s="33"/>
      <c r="E214" s="34" t="str">
        <f t="shared" si="32"/>
        <v/>
      </c>
      <c r="F214" s="35" t="str">
        <f t="shared" si="33"/>
        <v/>
      </c>
      <c r="G214" s="34" t="str">
        <f t="shared" si="34"/>
        <v/>
      </c>
      <c r="H214" s="34" t="str">
        <f t="shared" si="35"/>
        <v/>
      </c>
      <c r="I214" s="34" t="str">
        <f t="shared" si="36"/>
        <v/>
      </c>
      <c r="J214" s="67" t="str">
        <f t="shared" si="37"/>
        <v/>
      </c>
      <c r="K214" s="34" t="str">
        <f t="shared" si="38"/>
        <v/>
      </c>
      <c r="L214" s="34" t="str">
        <f t="shared" si="39"/>
        <v/>
      </c>
      <c r="M214" s="34" t="str">
        <f t="shared" si="40"/>
        <v/>
      </c>
      <c r="N214" s="38">
        <f>'jan-mai'!M214</f>
        <v>-20888612.415989235</v>
      </c>
      <c r="O214" s="38" t="str">
        <f t="shared" si="41"/>
        <v/>
      </c>
    </row>
    <row r="215" spans="1:15" s="31" customFormat="1" x14ac:dyDescent="0.2">
      <c r="A215" s="30">
        <v>4028</v>
      </c>
      <c r="B215" s="31" t="s">
        <v>163</v>
      </c>
      <c r="C215" s="33"/>
      <c r="D215" s="33"/>
      <c r="E215" s="34" t="str">
        <f t="shared" si="32"/>
        <v/>
      </c>
      <c r="F215" s="35" t="str">
        <f t="shared" si="33"/>
        <v/>
      </c>
      <c r="G215" s="34" t="str">
        <f t="shared" si="34"/>
        <v/>
      </c>
      <c r="H215" s="34" t="str">
        <f t="shared" si="35"/>
        <v/>
      </c>
      <c r="I215" s="34" t="str">
        <f t="shared" si="36"/>
        <v/>
      </c>
      <c r="J215" s="67" t="str">
        <f t="shared" si="37"/>
        <v/>
      </c>
      <c r="K215" s="34" t="str">
        <f t="shared" si="38"/>
        <v/>
      </c>
      <c r="L215" s="34" t="str">
        <f t="shared" si="39"/>
        <v/>
      </c>
      <c r="M215" s="34" t="str">
        <f t="shared" si="40"/>
        <v/>
      </c>
      <c r="N215" s="38">
        <f>'jan-mai'!M215</f>
        <v>2371876.0207630075</v>
      </c>
      <c r="O215" s="38" t="str">
        <f t="shared" si="41"/>
        <v/>
      </c>
    </row>
    <row r="216" spans="1:15" s="31" customFormat="1" x14ac:dyDescent="0.2">
      <c r="A216" s="30">
        <v>4030</v>
      </c>
      <c r="B216" s="31" t="s">
        <v>164</v>
      </c>
      <c r="C216" s="33"/>
      <c r="D216" s="33"/>
      <c r="E216" s="34" t="str">
        <f t="shared" si="32"/>
        <v/>
      </c>
      <c r="F216" s="35" t="str">
        <f t="shared" si="33"/>
        <v/>
      </c>
      <c r="G216" s="34" t="str">
        <f t="shared" si="34"/>
        <v/>
      </c>
      <c r="H216" s="34" t="str">
        <f t="shared" si="35"/>
        <v/>
      </c>
      <c r="I216" s="34" t="str">
        <f t="shared" si="36"/>
        <v/>
      </c>
      <c r="J216" s="67" t="str">
        <f t="shared" si="37"/>
        <v/>
      </c>
      <c r="K216" s="34" t="str">
        <f t="shared" si="38"/>
        <v/>
      </c>
      <c r="L216" s="34" t="str">
        <f t="shared" si="39"/>
        <v/>
      </c>
      <c r="M216" s="34" t="str">
        <f t="shared" si="40"/>
        <v/>
      </c>
      <c r="N216" s="38">
        <f>'jan-mai'!M216</f>
        <v>276144.32269651821</v>
      </c>
      <c r="O216" s="38" t="str">
        <f t="shared" si="41"/>
        <v/>
      </c>
    </row>
    <row r="217" spans="1:15" s="31" customFormat="1" x14ac:dyDescent="0.2">
      <c r="A217" s="30">
        <v>4032</v>
      </c>
      <c r="B217" s="31" t="s">
        <v>165</v>
      </c>
      <c r="C217" s="33"/>
      <c r="D217" s="33"/>
      <c r="E217" s="34" t="str">
        <f t="shared" si="32"/>
        <v/>
      </c>
      <c r="F217" s="35" t="str">
        <f t="shared" si="33"/>
        <v/>
      </c>
      <c r="G217" s="34" t="str">
        <f t="shared" si="34"/>
        <v/>
      </c>
      <c r="H217" s="34" t="str">
        <f t="shared" si="35"/>
        <v/>
      </c>
      <c r="I217" s="34" t="str">
        <f t="shared" si="36"/>
        <v/>
      </c>
      <c r="J217" s="67" t="str">
        <f t="shared" si="37"/>
        <v/>
      </c>
      <c r="K217" s="34" t="str">
        <f t="shared" si="38"/>
        <v/>
      </c>
      <c r="L217" s="34" t="str">
        <f t="shared" si="39"/>
        <v/>
      </c>
      <c r="M217" s="34" t="str">
        <f t="shared" si="40"/>
        <v/>
      </c>
      <c r="N217" s="38">
        <f>'jan-mai'!M217</f>
        <v>561961.66071164212</v>
      </c>
      <c r="O217" s="38" t="str">
        <f t="shared" si="41"/>
        <v/>
      </c>
    </row>
    <row r="218" spans="1:15" s="31" customFormat="1" x14ac:dyDescent="0.2">
      <c r="A218" s="30">
        <v>4034</v>
      </c>
      <c r="B218" s="31" t="s">
        <v>166</v>
      </c>
      <c r="C218" s="33"/>
      <c r="D218" s="33"/>
      <c r="E218" s="34" t="str">
        <f t="shared" si="32"/>
        <v/>
      </c>
      <c r="F218" s="35" t="str">
        <f t="shared" si="33"/>
        <v/>
      </c>
      <c r="G218" s="34" t="str">
        <f t="shared" si="34"/>
        <v/>
      </c>
      <c r="H218" s="34" t="str">
        <f t="shared" si="35"/>
        <v/>
      </c>
      <c r="I218" s="34" t="str">
        <f t="shared" si="36"/>
        <v/>
      </c>
      <c r="J218" s="67" t="str">
        <f t="shared" si="37"/>
        <v/>
      </c>
      <c r="K218" s="34" t="str">
        <f t="shared" si="38"/>
        <v/>
      </c>
      <c r="L218" s="34" t="str">
        <f t="shared" si="39"/>
        <v/>
      </c>
      <c r="M218" s="34" t="str">
        <f t="shared" si="40"/>
        <v/>
      </c>
      <c r="N218" s="38">
        <f>'jan-mai'!M218</f>
        <v>-9411477.5185556095</v>
      </c>
      <c r="O218" s="38" t="str">
        <f t="shared" si="41"/>
        <v/>
      </c>
    </row>
    <row r="219" spans="1:15" s="31" customFormat="1" x14ac:dyDescent="0.2">
      <c r="A219" s="30">
        <v>4036</v>
      </c>
      <c r="B219" s="31" t="s">
        <v>167</v>
      </c>
      <c r="C219" s="33"/>
      <c r="D219" s="33"/>
      <c r="E219" s="34" t="str">
        <f t="shared" si="32"/>
        <v/>
      </c>
      <c r="F219" s="35" t="str">
        <f t="shared" si="33"/>
        <v/>
      </c>
      <c r="G219" s="34" t="str">
        <f t="shared" si="34"/>
        <v/>
      </c>
      <c r="H219" s="34" t="str">
        <f t="shared" si="35"/>
        <v/>
      </c>
      <c r="I219" s="34" t="str">
        <f t="shared" si="36"/>
        <v/>
      </c>
      <c r="J219" s="67" t="str">
        <f t="shared" si="37"/>
        <v/>
      </c>
      <c r="K219" s="34" t="str">
        <f t="shared" si="38"/>
        <v/>
      </c>
      <c r="L219" s="34" t="str">
        <f t="shared" si="39"/>
        <v/>
      </c>
      <c r="M219" s="34" t="str">
        <f t="shared" si="40"/>
        <v/>
      </c>
      <c r="N219" s="38">
        <f>'jan-mai'!M219</f>
        <v>-21245068.693470906</v>
      </c>
      <c r="O219" s="38" t="str">
        <f t="shared" si="41"/>
        <v/>
      </c>
    </row>
    <row r="220" spans="1:15" s="31" customFormat="1" x14ac:dyDescent="0.2">
      <c r="A220" s="30">
        <v>4201</v>
      </c>
      <c r="B220" s="31" t="s">
        <v>168</v>
      </c>
      <c r="C220" s="33"/>
      <c r="D220" s="33"/>
      <c r="E220" s="34" t="str">
        <f t="shared" si="32"/>
        <v/>
      </c>
      <c r="F220" s="35" t="str">
        <f t="shared" si="33"/>
        <v/>
      </c>
      <c r="G220" s="34" t="str">
        <f t="shared" si="34"/>
        <v/>
      </c>
      <c r="H220" s="34" t="str">
        <f t="shared" si="35"/>
        <v/>
      </c>
      <c r="I220" s="34" t="str">
        <f t="shared" si="36"/>
        <v/>
      </c>
      <c r="J220" s="67" t="str">
        <f t="shared" si="37"/>
        <v/>
      </c>
      <c r="K220" s="34" t="str">
        <f t="shared" si="38"/>
        <v/>
      </c>
      <c r="L220" s="34" t="str">
        <f t="shared" si="39"/>
        <v/>
      </c>
      <c r="M220" s="34" t="str">
        <f t="shared" si="40"/>
        <v/>
      </c>
      <c r="N220" s="38">
        <f>'jan-mai'!M220</f>
        <v>19324025.417354558</v>
      </c>
      <c r="O220" s="38" t="str">
        <f t="shared" si="41"/>
        <v/>
      </c>
    </row>
    <row r="221" spans="1:15" s="31" customFormat="1" x14ac:dyDescent="0.2">
      <c r="A221" s="30">
        <v>4202</v>
      </c>
      <c r="B221" s="31" t="s">
        <v>169</v>
      </c>
      <c r="C221" s="33"/>
      <c r="D221" s="33"/>
      <c r="E221" s="34" t="str">
        <f t="shared" si="32"/>
        <v/>
      </c>
      <c r="F221" s="35" t="str">
        <f t="shared" si="33"/>
        <v/>
      </c>
      <c r="G221" s="34" t="str">
        <f t="shared" si="34"/>
        <v/>
      </c>
      <c r="H221" s="34" t="str">
        <f t="shared" si="35"/>
        <v/>
      </c>
      <c r="I221" s="34" t="str">
        <f t="shared" si="36"/>
        <v/>
      </c>
      <c r="J221" s="67" t="str">
        <f t="shared" si="37"/>
        <v/>
      </c>
      <c r="K221" s="34" t="str">
        <f t="shared" si="38"/>
        <v/>
      </c>
      <c r="L221" s="34" t="str">
        <f t="shared" si="39"/>
        <v/>
      </c>
      <c r="M221" s="34" t="str">
        <f t="shared" si="40"/>
        <v/>
      </c>
      <c r="N221" s="38">
        <f>'jan-mai'!M221</f>
        <v>45792393.59010639</v>
      </c>
      <c r="O221" s="38" t="str">
        <f t="shared" si="41"/>
        <v/>
      </c>
    </row>
    <row r="222" spans="1:15" s="31" customFormat="1" x14ac:dyDescent="0.2">
      <c r="A222" s="30">
        <v>4203</v>
      </c>
      <c r="B222" s="31" t="s">
        <v>170</v>
      </c>
      <c r="C222" s="33"/>
      <c r="D222" s="33"/>
      <c r="E222" s="34" t="str">
        <f t="shared" si="32"/>
        <v/>
      </c>
      <c r="F222" s="35" t="str">
        <f t="shared" si="33"/>
        <v/>
      </c>
      <c r="G222" s="34" t="str">
        <f t="shared" si="34"/>
        <v/>
      </c>
      <c r="H222" s="34" t="str">
        <f t="shared" si="35"/>
        <v/>
      </c>
      <c r="I222" s="34" t="str">
        <f t="shared" si="36"/>
        <v/>
      </c>
      <c r="J222" s="67" t="str">
        <f t="shared" si="37"/>
        <v/>
      </c>
      <c r="K222" s="34" t="str">
        <f t="shared" si="38"/>
        <v/>
      </c>
      <c r="L222" s="34" t="str">
        <f t="shared" si="39"/>
        <v/>
      </c>
      <c r="M222" s="34" t="str">
        <f t="shared" si="40"/>
        <v/>
      </c>
      <c r="N222" s="38">
        <f>'jan-mai'!M222</f>
        <v>100575964.42966598</v>
      </c>
      <c r="O222" s="38" t="str">
        <f t="shared" si="41"/>
        <v/>
      </c>
    </row>
    <row r="223" spans="1:15" s="31" customFormat="1" x14ac:dyDescent="0.2">
      <c r="A223" s="30">
        <v>4204</v>
      </c>
      <c r="B223" s="31" t="s">
        <v>183</v>
      </c>
      <c r="C223" s="33"/>
      <c r="D223" s="33"/>
      <c r="E223" s="34" t="str">
        <f t="shared" si="32"/>
        <v/>
      </c>
      <c r="F223" s="35" t="str">
        <f t="shared" si="33"/>
        <v/>
      </c>
      <c r="G223" s="34" t="str">
        <f t="shared" si="34"/>
        <v/>
      </c>
      <c r="H223" s="34" t="str">
        <f t="shared" si="35"/>
        <v/>
      </c>
      <c r="I223" s="34" t="str">
        <f t="shared" si="36"/>
        <v/>
      </c>
      <c r="J223" s="67" t="str">
        <f t="shared" si="37"/>
        <v/>
      </c>
      <c r="K223" s="34" t="str">
        <f t="shared" si="38"/>
        <v/>
      </c>
      <c r="L223" s="34" t="str">
        <f t="shared" si="39"/>
        <v/>
      </c>
      <c r="M223" s="34" t="str">
        <f t="shared" si="40"/>
        <v/>
      </c>
      <c r="N223" s="38">
        <f>'jan-mai'!M223</f>
        <v>209964708.05829161</v>
      </c>
      <c r="O223" s="38" t="str">
        <f t="shared" si="41"/>
        <v/>
      </c>
    </row>
    <row r="224" spans="1:15" s="31" customFormat="1" x14ac:dyDescent="0.2">
      <c r="A224" s="30">
        <v>4205</v>
      </c>
      <c r="B224" s="31" t="s">
        <v>188</v>
      </c>
      <c r="C224" s="33"/>
      <c r="D224" s="33"/>
      <c r="E224" s="34" t="str">
        <f t="shared" si="32"/>
        <v/>
      </c>
      <c r="F224" s="35" t="str">
        <f t="shared" si="33"/>
        <v/>
      </c>
      <c r="G224" s="34" t="str">
        <f t="shared" si="34"/>
        <v/>
      </c>
      <c r="H224" s="34" t="str">
        <f t="shared" si="35"/>
        <v/>
      </c>
      <c r="I224" s="34" t="str">
        <f t="shared" si="36"/>
        <v/>
      </c>
      <c r="J224" s="67" t="str">
        <f t="shared" si="37"/>
        <v/>
      </c>
      <c r="K224" s="34" t="str">
        <f t="shared" si="38"/>
        <v/>
      </c>
      <c r="L224" s="34" t="str">
        <f t="shared" si="39"/>
        <v/>
      </c>
      <c r="M224" s="34" t="str">
        <f t="shared" si="40"/>
        <v/>
      </c>
      <c r="N224" s="38">
        <f>'jan-mai'!M224</f>
        <v>71863222.328956679</v>
      </c>
      <c r="O224" s="38" t="str">
        <f t="shared" si="41"/>
        <v/>
      </c>
    </row>
    <row r="225" spans="1:15" s="31" customFormat="1" x14ac:dyDescent="0.2">
      <c r="A225" s="30">
        <v>4206</v>
      </c>
      <c r="B225" s="31" t="s">
        <v>184</v>
      </c>
      <c r="C225" s="33"/>
      <c r="D225" s="33"/>
      <c r="E225" s="34" t="str">
        <f t="shared" si="32"/>
        <v/>
      </c>
      <c r="F225" s="35" t="str">
        <f t="shared" si="33"/>
        <v/>
      </c>
      <c r="G225" s="34" t="str">
        <f t="shared" si="34"/>
        <v/>
      </c>
      <c r="H225" s="34" t="str">
        <f t="shared" si="35"/>
        <v/>
      </c>
      <c r="I225" s="34" t="str">
        <f t="shared" si="36"/>
        <v/>
      </c>
      <c r="J225" s="67" t="str">
        <f t="shared" si="37"/>
        <v/>
      </c>
      <c r="K225" s="34" t="str">
        <f t="shared" si="38"/>
        <v/>
      </c>
      <c r="L225" s="34" t="str">
        <f t="shared" si="39"/>
        <v/>
      </c>
      <c r="M225" s="34" t="str">
        <f t="shared" si="40"/>
        <v/>
      </c>
      <c r="N225" s="38">
        <f>'jan-mai'!M225</f>
        <v>28214464.877728</v>
      </c>
      <c r="O225" s="38" t="str">
        <f t="shared" si="41"/>
        <v/>
      </c>
    </row>
    <row r="226" spans="1:15" s="31" customFormat="1" x14ac:dyDescent="0.2">
      <c r="A226" s="30">
        <v>4207</v>
      </c>
      <c r="B226" s="31" t="s">
        <v>185</v>
      </c>
      <c r="C226" s="33"/>
      <c r="D226" s="33"/>
      <c r="E226" s="34" t="str">
        <f t="shared" si="32"/>
        <v/>
      </c>
      <c r="F226" s="35" t="str">
        <f t="shared" si="33"/>
        <v/>
      </c>
      <c r="G226" s="34" t="str">
        <f t="shared" si="34"/>
        <v/>
      </c>
      <c r="H226" s="34" t="str">
        <f t="shared" si="35"/>
        <v/>
      </c>
      <c r="I226" s="34" t="str">
        <f t="shared" si="36"/>
        <v/>
      </c>
      <c r="J226" s="67" t="str">
        <f t="shared" si="37"/>
        <v/>
      </c>
      <c r="K226" s="34" t="str">
        <f t="shared" si="38"/>
        <v/>
      </c>
      <c r="L226" s="34" t="str">
        <f t="shared" si="39"/>
        <v/>
      </c>
      <c r="M226" s="34" t="str">
        <f t="shared" si="40"/>
        <v/>
      </c>
      <c r="N226" s="38">
        <f>'jan-mai'!M226</f>
        <v>18647872.184056111</v>
      </c>
      <c r="O226" s="38" t="str">
        <f t="shared" si="41"/>
        <v/>
      </c>
    </row>
    <row r="227" spans="1:15" s="31" customFormat="1" x14ac:dyDescent="0.2">
      <c r="A227" s="30">
        <v>4211</v>
      </c>
      <c r="B227" s="31" t="s">
        <v>171</v>
      </c>
      <c r="C227" s="33"/>
      <c r="D227" s="33"/>
      <c r="E227" s="34" t="str">
        <f t="shared" si="32"/>
        <v/>
      </c>
      <c r="F227" s="35" t="str">
        <f t="shared" si="33"/>
        <v/>
      </c>
      <c r="G227" s="34" t="str">
        <f t="shared" si="34"/>
        <v/>
      </c>
      <c r="H227" s="34" t="str">
        <f t="shared" si="35"/>
        <v/>
      </c>
      <c r="I227" s="34" t="str">
        <f t="shared" si="36"/>
        <v/>
      </c>
      <c r="J227" s="67" t="str">
        <f t="shared" si="37"/>
        <v/>
      </c>
      <c r="K227" s="34" t="str">
        <f t="shared" si="38"/>
        <v/>
      </c>
      <c r="L227" s="34" t="str">
        <f t="shared" si="39"/>
        <v/>
      </c>
      <c r="M227" s="34" t="str">
        <f t="shared" si="40"/>
        <v/>
      </c>
      <c r="N227" s="38">
        <f>'jan-mai'!M227</f>
        <v>12923596.831547914</v>
      </c>
      <c r="O227" s="38" t="str">
        <f t="shared" si="41"/>
        <v/>
      </c>
    </row>
    <row r="228" spans="1:15" s="31" customFormat="1" x14ac:dyDescent="0.2">
      <c r="A228" s="30">
        <v>4212</v>
      </c>
      <c r="B228" s="31" t="s">
        <v>172</v>
      </c>
      <c r="C228" s="33"/>
      <c r="D228" s="33"/>
      <c r="E228" s="34" t="str">
        <f t="shared" si="32"/>
        <v/>
      </c>
      <c r="F228" s="35" t="str">
        <f t="shared" si="33"/>
        <v/>
      </c>
      <c r="G228" s="34" t="str">
        <f t="shared" si="34"/>
        <v/>
      </c>
      <c r="H228" s="34" t="str">
        <f t="shared" si="35"/>
        <v/>
      </c>
      <c r="I228" s="34" t="str">
        <f t="shared" si="36"/>
        <v/>
      </c>
      <c r="J228" s="67" t="str">
        <f t="shared" si="37"/>
        <v/>
      </c>
      <c r="K228" s="34" t="str">
        <f t="shared" si="38"/>
        <v/>
      </c>
      <c r="L228" s="34" t="str">
        <f t="shared" si="39"/>
        <v/>
      </c>
      <c r="M228" s="34" t="str">
        <f t="shared" si="40"/>
        <v/>
      </c>
      <c r="N228" s="38">
        <f>'jan-mai'!M228</f>
        <v>12056097.452843973</v>
      </c>
      <c r="O228" s="38" t="str">
        <f t="shared" si="41"/>
        <v/>
      </c>
    </row>
    <row r="229" spans="1:15" s="31" customFormat="1" x14ac:dyDescent="0.2">
      <c r="A229" s="30">
        <v>4213</v>
      </c>
      <c r="B229" s="31" t="s">
        <v>173</v>
      </c>
      <c r="C229" s="33"/>
      <c r="D229" s="33"/>
      <c r="E229" s="34" t="str">
        <f t="shared" si="32"/>
        <v/>
      </c>
      <c r="F229" s="35" t="str">
        <f t="shared" si="33"/>
        <v/>
      </c>
      <c r="G229" s="34" t="str">
        <f t="shared" si="34"/>
        <v/>
      </c>
      <c r="H229" s="34" t="str">
        <f t="shared" si="35"/>
        <v/>
      </c>
      <c r="I229" s="34" t="str">
        <f t="shared" si="36"/>
        <v/>
      </c>
      <c r="J229" s="67" t="str">
        <f t="shared" si="37"/>
        <v/>
      </c>
      <c r="K229" s="34" t="str">
        <f t="shared" si="38"/>
        <v/>
      </c>
      <c r="L229" s="34" t="str">
        <f t="shared" si="39"/>
        <v/>
      </c>
      <c r="M229" s="34" t="str">
        <f t="shared" si="40"/>
        <v/>
      </c>
      <c r="N229" s="38">
        <f>'jan-mai'!M229</f>
        <v>17942794.082642179</v>
      </c>
      <c r="O229" s="38" t="str">
        <f t="shared" si="41"/>
        <v/>
      </c>
    </row>
    <row r="230" spans="1:15" s="31" customFormat="1" x14ac:dyDescent="0.2">
      <c r="A230" s="30">
        <v>4214</v>
      </c>
      <c r="B230" s="31" t="s">
        <v>174</v>
      </c>
      <c r="C230" s="33"/>
      <c r="D230" s="33"/>
      <c r="E230" s="34" t="str">
        <f t="shared" si="32"/>
        <v/>
      </c>
      <c r="F230" s="35" t="str">
        <f t="shared" si="33"/>
        <v/>
      </c>
      <c r="G230" s="34" t="str">
        <f t="shared" si="34"/>
        <v/>
      </c>
      <c r="H230" s="34" t="str">
        <f t="shared" si="35"/>
        <v/>
      </c>
      <c r="I230" s="34" t="str">
        <f t="shared" si="36"/>
        <v/>
      </c>
      <c r="J230" s="67" t="str">
        <f t="shared" si="37"/>
        <v/>
      </c>
      <c r="K230" s="34" t="str">
        <f t="shared" si="38"/>
        <v/>
      </c>
      <c r="L230" s="34" t="str">
        <f t="shared" si="39"/>
        <v/>
      </c>
      <c r="M230" s="34" t="str">
        <f t="shared" si="40"/>
        <v/>
      </c>
      <c r="N230" s="38">
        <f>'jan-mai'!M230</f>
        <v>20911143.031805571</v>
      </c>
      <c r="O230" s="38" t="str">
        <f t="shared" si="41"/>
        <v/>
      </c>
    </row>
    <row r="231" spans="1:15" s="31" customFormat="1" x14ac:dyDescent="0.2">
      <c r="A231" s="30">
        <v>4215</v>
      </c>
      <c r="B231" s="31" t="s">
        <v>175</v>
      </c>
      <c r="C231" s="33"/>
      <c r="D231" s="33"/>
      <c r="E231" s="34" t="str">
        <f t="shared" si="32"/>
        <v/>
      </c>
      <c r="F231" s="35" t="str">
        <f t="shared" si="33"/>
        <v/>
      </c>
      <c r="G231" s="34" t="str">
        <f t="shared" si="34"/>
        <v/>
      </c>
      <c r="H231" s="34" t="str">
        <f t="shared" si="35"/>
        <v/>
      </c>
      <c r="I231" s="34" t="str">
        <f t="shared" si="36"/>
        <v/>
      </c>
      <c r="J231" s="67" t="str">
        <f t="shared" si="37"/>
        <v/>
      </c>
      <c r="K231" s="34" t="str">
        <f t="shared" si="38"/>
        <v/>
      </c>
      <c r="L231" s="34" t="str">
        <f t="shared" si="39"/>
        <v/>
      </c>
      <c r="M231" s="34" t="str">
        <f t="shared" si="40"/>
        <v/>
      </c>
      <c r="N231" s="38">
        <f>'jan-mai'!M231</f>
        <v>16917246.562531367</v>
      </c>
      <c r="O231" s="38" t="str">
        <f t="shared" si="41"/>
        <v/>
      </c>
    </row>
    <row r="232" spans="1:15" s="31" customFormat="1" x14ac:dyDescent="0.2">
      <c r="A232" s="30">
        <v>4216</v>
      </c>
      <c r="B232" s="31" t="s">
        <v>176</v>
      </c>
      <c r="C232" s="33"/>
      <c r="D232" s="33"/>
      <c r="E232" s="34" t="str">
        <f t="shared" si="32"/>
        <v/>
      </c>
      <c r="F232" s="35" t="str">
        <f t="shared" si="33"/>
        <v/>
      </c>
      <c r="G232" s="34" t="str">
        <f t="shared" si="34"/>
        <v/>
      </c>
      <c r="H232" s="34" t="str">
        <f t="shared" si="35"/>
        <v/>
      </c>
      <c r="I232" s="34" t="str">
        <f t="shared" si="36"/>
        <v/>
      </c>
      <c r="J232" s="67" t="str">
        <f t="shared" si="37"/>
        <v/>
      </c>
      <c r="K232" s="34" t="str">
        <f t="shared" si="38"/>
        <v/>
      </c>
      <c r="L232" s="34" t="str">
        <f t="shared" si="39"/>
        <v/>
      </c>
      <c r="M232" s="34" t="str">
        <f t="shared" si="40"/>
        <v/>
      </c>
      <c r="N232" s="38">
        <f>'jan-mai'!M232</f>
        <v>26356973.414190911</v>
      </c>
      <c r="O232" s="38" t="str">
        <f t="shared" si="41"/>
        <v/>
      </c>
    </row>
    <row r="233" spans="1:15" s="31" customFormat="1" x14ac:dyDescent="0.2">
      <c r="A233" s="30">
        <v>4217</v>
      </c>
      <c r="B233" s="31" t="s">
        <v>177</v>
      </c>
      <c r="C233" s="33"/>
      <c r="D233" s="33"/>
      <c r="E233" s="34" t="str">
        <f t="shared" si="32"/>
        <v/>
      </c>
      <c r="F233" s="35" t="str">
        <f t="shared" si="33"/>
        <v/>
      </c>
      <c r="G233" s="34" t="str">
        <f t="shared" si="34"/>
        <v/>
      </c>
      <c r="H233" s="34" t="str">
        <f t="shared" si="35"/>
        <v/>
      </c>
      <c r="I233" s="34" t="str">
        <f t="shared" si="36"/>
        <v/>
      </c>
      <c r="J233" s="67" t="str">
        <f t="shared" si="37"/>
        <v/>
      </c>
      <c r="K233" s="34" t="str">
        <f t="shared" si="38"/>
        <v/>
      </c>
      <c r="L233" s="34" t="str">
        <f t="shared" si="39"/>
        <v/>
      </c>
      <c r="M233" s="34" t="str">
        <f t="shared" si="40"/>
        <v/>
      </c>
      <c r="N233" s="38">
        <f>'jan-mai'!M233</f>
        <v>5314422.3546846742</v>
      </c>
      <c r="O233" s="38" t="str">
        <f t="shared" si="41"/>
        <v/>
      </c>
    </row>
    <row r="234" spans="1:15" s="31" customFormat="1" x14ac:dyDescent="0.2">
      <c r="A234" s="30">
        <v>4218</v>
      </c>
      <c r="B234" s="31" t="s">
        <v>178</v>
      </c>
      <c r="C234" s="33"/>
      <c r="D234" s="33"/>
      <c r="E234" s="34" t="str">
        <f t="shared" si="32"/>
        <v/>
      </c>
      <c r="F234" s="35" t="str">
        <f t="shared" si="33"/>
        <v/>
      </c>
      <c r="G234" s="34" t="str">
        <f t="shared" si="34"/>
        <v/>
      </c>
      <c r="H234" s="34" t="str">
        <f t="shared" si="35"/>
        <v/>
      </c>
      <c r="I234" s="34" t="str">
        <f t="shared" si="36"/>
        <v/>
      </c>
      <c r="J234" s="67" t="str">
        <f t="shared" si="37"/>
        <v/>
      </c>
      <c r="K234" s="34" t="str">
        <f t="shared" si="38"/>
        <v/>
      </c>
      <c r="L234" s="34" t="str">
        <f t="shared" si="39"/>
        <v/>
      </c>
      <c r="M234" s="34" t="str">
        <f t="shared" si="40"/>
        <v/>
      </c>
      <c r="N234" s="38">
        <f>'jan-mai'!M234</f>
        <v>3545201.4512013602</v>
      </c>
      <c r="O234" s="38" t="str">
        <f t="shared" si="41"/>
        <v/>
      </c>
    </row>
    <row r="235" spans="1:15" s="31" customFormat="1" x14ac:dyDescent="0.2">
      <c r="A235" s="30">
        <v>4219</v>
      </c>
      <c r="B235" s="31" t="s">
        <v>179</v>
      </c>
      <c r="C235" s="33"/>
      <c r="D235" s="33"/>
      <c r="E235" s="34" t="str">
        <f t="shared" si="32"/>
        <v/>
      </c>
      <c r="F235" s="35" t="str">
        <f t="shared" si="33"/>
        <v/>
      </c>
      <c r="G235" s="34" t="str">
        <f t="shared" si="34"/>
        <v/>
      </c>
      <c r="H235" s="34" t="str">
        <f t="shared" si="35"/>
        <v/>
      </c>
      <c r="I235" s="34" t="str">
        <f t="shared" si="36"/>
        <v/>
      </c>
      <c r="J235" s="67" t="str">
        <f t="shared" si="37"/>
        <v/>
      </c>
      <c r="K235" s="34" t="str">
        <f t="shared" si="38"/>
        <v/>
      </c>
      <c r="L235" s="34" t="str">
        <f t="shared" si="39"/>
        <v/>
      </c>
      <c r="M235" s="34" t="str">
        <f t="shared" si="40"/>
        <v/>
      </c>
      <c r="N235" s="38">
        <f>'jan-mai'!M235</f>
        <v>17941115.890446231</v>
      </c>
      <c r="O235" s="38" t="str">
        <f t="shared" si="41"/>
        <v/>
      </c>
    </row>
    <row r="236" spans="1:15" s="31" customFormat="1" x14ac:dyDescent="0.2">
      <c r="A236" s="30">
        <v>4220</v>
      </c>
      <c r="B236" s="31" t="s">
        <v>180</v>
      </c>
      <c r="C236" s="33"/>
      <c r="D236" s="33"/>
      <c r="E236" s="34" t="str">
        <f t="shared" si="32"/>
        <v/>
      </c>
      <c r="F236" s="35" t="str">
        <f t="shared" si="33"/>
        <v/>
      </c>
      <c r="G236" s="34" t="str">
        <f t="shared" si="34"/>
        <v/>
      </c>
      <c r="H236" s="34" t="str">
        <f t="shared" si="35"/>
        <v/>
      </c>
      <c r="I236" s="34" t="str">
        <f t="shared" si="36"/>
        <v/>
      </c>
      <c r="J236" s="67" t="str">
        <f t="shared" si="37"/>
        <v/>
      </c>
      <c r="K236" s="34" t="str">
        <f t="shared" si="38"/>
        <v/>
      </c>
      <c r="L236" s="34" t="str">
        <f t="shared" si="39"/>
        <v/>
      </c>
      <c r="M236" s="34" t="str">
        <f t="shared" si="40"/>
        <v/>
      </c>
      <c r="N236" s="38">
        <f>'jan-mai'!M236</f>
        <v>959595.62391699082</v>
      </c>
      <c r="O236" s="38" t="str">
        <f t="shared" si="41"/>
        <v/>
      </c>
    </row>
    <row r="237" spans="1:15" s="31" customFormat="1" x14ac:dyDescent="0.2">
      <c r="A237" s="30">
        <v>4221</v>
      </c>
      <c r="B237" s="31" t="s">
        <v>181</v>
      </c>
      <c r="C237" s="33"/>
      <c r="D237" s="33"/>
      <c r="E237" s="34" t="str">
        <f t="shared" si="32"/>
        <v/>
      </c>
      <c r="F237" s="35" t="str">
        <f t="shared" si="33"/>
        <v/>
      </c>
      <c r="G237" s="34" t="str">
        <f t="shared" si="34"/>
        <v/>
      </c>
      <c r="H237" s="34" t="str">
        <f t="shared" si="35"/>
        <v/>
      </c>
      <c r="I237" s="34" t="str">
        <f t="shared" si="36"/>
        <v/>
      </c>
      <c r="J237" s="67" t="str">
        <f t="shared" si="37"/>
        <v/>
      </c>
      <c r="K237" s="34" t="str">
        <f t="shared" si="38"/>
        <v/>
      </c>
      <c r="L237" s="34" t="str">
        <f t="shared" si="39"/>
        <v/>
      </c>
      <c r="M237" s="34" t="str">
        <f t="shared" si="40"/>
        <v/>
      </c>
      <c r="N237" s="38">
        <f>'jan-mai'!M237</f>
        <v>-7611420.6060847705</v>
      </c>
      <c r="O237" s="38" t="str">
        <f t="shared" si="41"/>
        <v/>
      </c>
    </row>
    <row r="238" spans="1:15" s="31" customFormat="1" x14ac:dyDescent="0.2">
      <c r="A238" s="30">
        <v>4222</v>
      </c>
      <c r="B238" s="31" t="s">
        <v>182</v>
      </c>
      <c r="C238" s="33"/>
      <c r="D238" s="33"/>
      <c r="E238" s="34" t="str">
        <f t="shared" si="32"/>
        <v/>
      </c>
      <c r="F238" s="35" t="str">
        <f t="shared" si="33"/>
        <v/>
      </c>
      <c r="G238" s="34" t="str">
        <f t="shared" si="34"/>
        <v/>
      </c>
      <c r="H238" s="34" t="str">
        <f t="shared" si="35"/>
        <v/>
      </c>
      <c r="I238" s="34" t="str">
        <f t="shared" si="36"/>
        <v/>
      </c>
      <c r="J238" s="67" t="str">
        <f t="shared" si="37"/>
        <v/>
      </c>
      <c r="K238" s="34" t="str">
        <f t="shared" si="38"/>
        <v/>
      </c>
      <c r="L238" s="34" t="str">
        <f t="shared" si="39"/>
        <v/>
      </c>
      <c r="M238" s="34" t="str">
        <f t="shared" si="40"/>
        <v/>
      </c>
      <c r="N238" s="38">
        <f>'jan-mai'!M238</f>
        <v>-25754639.60527112</v>
      </c>
      <c r="O238" s="38" t="str">
        <f t="shared" si="41"/>
        <v/>
      </c>
    </row>
    <row r="239" spans="1:15" s="31" customFormat="1" x14ac:dyDescent="0.2">
      <c r="A239" s="30">
        <v>4223</v>
      </c>
      <c r="B239" s="31" t="s">
        <v>186</v>
      </c>
      <c r="C239" s="33"/>
      <c r="D239" s="33"/>
      <c r="E239" s="34" t="str">
        <f t="shared" si="32"/>
        <v/>
      </c>
      <c r="F239" s="35" t="str">
        <f t="shared" si="33"/>
        <v/>
      </c>
      <c r="G239" s="34" t="str">
        <f t="shared" si="34"/>
        <v/>
      </c>
      <c r="H239" s="34" t="str">
        <f t="shared" si="35"/>
        <v/>
      </c>
      <c r="I239" s="34" t="str">
        <f t="shared" si="36"/>
        <v/>
      </c>
      <c r="J239" s="67" t="str">
        <f t="shared" si="37"/>
        <v/>
      </c>
      <c r="K239" s="34" t="str">
        <f t="shared" si="38"/>
        <v/>
      </c>
      <c r="L239" s="34" t="str">
        <f t="shared" si="39"/>
        <v/>
      </c>
      <c r="M239" s="34" t="str">
        <f t="shared" si="40"/>
        <v/>
      </c>
      <c r="N239" s="38">
        <f>'jan-mai'!M239</f>
        <v>70797139.33939378</v>
      </c>
      <c r="O239" s="38" t="str">
        <f t="shared" si="41"/>
        <v/>
      </c>
    </row>
    <row r="240" spans="1:15" s="31" customFormat="1" x14ac:dyDescent="0.2">
      <c r="A240" s="30">
        <v>4224</v>
      </c>
      <c r="B240" s="31" t="s">
        <v>187</v>
      </c>
      <c r="C240" s="33"/>
      <c r="D240" s="33"/>
      <c r="E240" s="34" t="str">
        <f t="shared" si="32"/>
        <v/>
      </c>
      <c r="F240" s="35" t="str">
        <f t="shared" si="33"/>
        <v/>
      </c>
      <c r="G240" s="34" t="str">
        <f t="shared" si="34"/>
        <v/>
      </c>
      <c r="H240" s="34" t="str">
        <f t="shared" si="35"/>
        <v/>
      </c>
      <c r="I240" s="34" t="str">
        <f t="shared" si="36"/>
        <v/>
      </c>
      <c r="J240" s="67" t="str">
        <f t="shared" si="37"/>
        <v/>
      </c>
      <c r="K240" s="34" t="str">
        <f t="shared" si="38"/>
        <v/>
      </c>
      <c r="L240" s="34" t="str">
        <f t="shared" si="39"/>
        <v/>
      </c>
      <c r="M240" s="34" t="str">
        <f t="shared" si="40"/>
        <v/>
      </c>
      <c r="N240" s="38">
        <f>'jan-mai'!M240</f>
        <v>-7430957.1636649305</v>
      </c>
      <c r="O240" s="38" t="str">
        <f t="shared" si="41"/>
        <v/>
      </c>
    </row>
    <row r="241" spans="1:15" s="31" customFormat="1" x14ac:dyDescent="0.2">
      <c r="A241" s="30">
        <v>4225</v>
      </c>
      <c r="B241" s="31" t="s">
        <v>189</v>
      </c>
      <c r="C241" s="33"/>
      <c r="D241" s="33"/>
      <c r="E241" s="34" t="str">
        <f t="shared" si="32"/>
        <v/>
      </c>
      <c r="F241" s="35" t="str">
        <f t="shared" si="33"/>
        <v/>
      </c>
      <c r="G241" s="34" t="str">
        <f t="shared" si="34"/>
        <v/>
      </c>
      <c r="H241" s="34" t="str">
        <f t="shared" si="35"/>
        <v/>
      </c>
      <c r="I241" s="34" t="str">
        <f t="shared" si="36"/>
        <v/>
      </c>
      <c r="J241" s="67" t="str">
        <f t="shared" si="37"/>
        <v/>
      </c>
      <c r="K241" s="34" t="str">
        <f t="shared" si="38"/>
        <v/>
      </c>
      <c r="L241" s="34" t="str">
        <f t="shared" si="39"/>
        <v/>
      </c>
      <c r="M241" s="34" t="str">
        <f t="shared" si="40"/>
        <v/>
      </c>
      <c r="N241" s="38">
        <f>'jan-mai'!M241</f>
        <v>45735745.863961421</v>
      </c>
      <c r="O241" s="38" t="str">
        <f t="shared" si="41"/>
        <v/>
      </c>
    </row>
    <row r="242" spans="1:15" s="31" customFormat="1" x14ac:dyDescent="0.2">
      <c r="A242" s="30">
        <v>4226</v>
      </c>
      <c r="B242" s="31" t="s">
        <v>190</v>
      </c>
      <c r="C242" s="33"/>
      <c r="D242" s="33"/>
      <c r="E242" s="34" t="str">
        <f t="shared" si="32"/>
        <v/>
      </c>
      <c r="F242" s="35" t="str">
        <f t="shared" si="33"/>
        <v/>
      </c>
      <c r="G242" s="34" t="str">
        <f t="shared" si="34"/>
        <v/>
      </c>
      <c r="H242" s="34" t="str">
        <f t="shared" si="35"/>
        <v/>
      </c>
      <c r="I242" s="34" t="str">
        <f t="shared" si="36"/>
        <v/>
      </c>
      <c r="J242" s="67" t="str">
        <f t="shared" si="37"/>
        <v/>
      </c>
      <c r="K242" s="34" t="str">
        <f t="shared" si="38"/>
        <v/>
      </c>
      <c r="L242" s="34" t="str">
        <f t="shared" si="39"/>
        <v/>
      </c>
      <c r="M242" s="34" t="str">
        <f t="shared" si="40"/>
        <v/>
      </c>
      <c r="N242" s="38">
        <f>'jan-mai'!M242</f>
        <v>5842838.0032852311</v>
      </c>
      <c r="O242" s="38" t="str">
        <f t="shared" si="41"/>
        <v/>
      </c>
    </row>
    <row r="243" spans="1:15" s="31" customFormat="1" x14ac:dyDescent="0.2">
      <c r="A243" s="30">
        <v>4227</v>
      </c>
      <c r="B243" s="31" t="s">
        <v>191</v>
      </c>
      <c r="C243" s="33"/>
      <c r="D243" s="33"/>
      <c r="E243" s="34" t="str">
        <f t="shared" si="32"/>
        <v/>
      </c>
      <c r="F243" s="35" t="str">
        <f t="shared" si="33"/>
        <v/>
      </c>
      <c r="G243" s="34" t="str">
        <f t="shared" si="34"/>
        <v/>
      </c>
      <c r="H243" s="34" t="str">
        <f t="shared" si="35"/>
        <v/>
      </c>
      <c r="I243" s="34" t="str">
        <f t="shared" si="36"/>
        <v/>
      </c>
      <c r="J243" s="67" t="str">
        <f t="shared" si="37"/>
        <v/>
      </c>
      <c r="K243" s="34" t="str">
        <f t="shared" si="38"/>
        <v/>
      </c>
      <c r="L243" s="34" t="str">
        <f t="shared" si="39"/>
        <v/>
      </c>
      <c r="M243" s="34" t="str">
        <f t="shared" si="40"/>
        <v/>
      </c>
      <c r="N243" s="38">
        <f>'jan-mai'!M243</f>
        <v>2418867.9451644109</v>
      </c>
      <c r="O243" s="38" t="str">
        <f t="shared" si="41"/>
        <v/>
      </c>
    </row>
    <row r="244" spans="1:15" s="31" customFormat="1" x14ac:dyDescent="0.2">
      <c r="A244" s="30">
        <v>4228</v>
      </c>
      <c r="B244" s="31" t="s">
        <v>192</v>
      </c>
      <c r="C244" s="33"/>
      <c r="D244" s="33"/>
      <c r="E244" s="34" t="str">
        <f t="shared" si="32"/>
        <v/>
      </c>
      <c r="F244" s="35" t="str">
        <f t="shared" si="33"/>
        <v/>
      </c>
      <c r="G244" s="34" t="str">
        <f t="shared" si="34"/>
        <v/>
      </c>
      <c r="H244" s="34" t="str">
        <f t="shared" si="35"/>
        <v/>
      </c>
      <c r="I244" s="34" t="str">
        <f t="shared" si="36"/>
        <v/>
      </c>
      <c r="J244" s="67" t="str">
        <f t="shared" si="37"/>
        <v/>
      </c>
      <c r="K244" s="34" t="str">
        <f t="shared" si="38"/>
        <v/>
      </c>
      <c r="L244" s="34" t="str">
        <f t="shared" si="39"/>
        <v/>
      </c>
      <c r="M244" s="34" t="str">
        <f t="shared" si="40"/>
        <v/>
      </c>
      <c r="N244" s="38">
        <f>'jan-mai'!M244</f>
        <v>-23961965.103731763</v>
      </c>
      <c r="O244" s="38" t="str">
        <f t="shared" si="41"/>
        <v/>
      </c>
    </row>
    <row r="245" spans="1:15" s="31" customFormat="1" x14ac:dyDescent="0.2">
      <c r="A245" s="30">
        <v>4601</v>
      </c>
      <c r="B245" s="31" t="s">
        <v>216</v>
      </c>
      <c r="C245" s="33"/>
      <c r="D245" s="33"/>
      <c r="E245" s="34" t="str">
        <f t="shared" si="32"/>
        <v/>
      </c>
      <c r="F245" s="35" t="str">
        <f t="shared" si="33"/>
        <v/>
      </c>
      <c r="G245" s="34" t="str">
        <f t="shared" si="34"/>
        <v/>
      </c>
      <c r="H245" s="34" t="str">
        <f t="shared" si="35"/>
        <v/>
      </c>
      <c r="I245" s="34" t="str">
        <f t="shared" si="36"/>
        <v/>
      </c>
      <c r="J245" s="67" t="str">
        <f t="shared" si="37"/>
        <v/>
      </c>
      <c r="K245" s="34" t="str">
        <f t="shared" si="38"/>
        <v/>
      </c>
      <c r="L245" s="34" t="str">
        <f t="shared" si="39"/>
        <v/>
      </c>
      <c r="M245" s="34" t="str">
        <f t="shared" si="40"/>
        <v/>
      </c>
      <c r="N245" s="38">
        <f>'jan-mai'!M245</f>
        <v>-246535768.02853754</v>
      </c>
      <c r="O245" s="38" t="str">
        <f t="shared" si="41"/>
        <v/>
      </c>
    </row>
    <row r="246" spans="1:15" s="31" customFormat="1" x14ac:dyDescent="0.2">
      <c r="A246" s="30">
        <v>4602</v>
      </c>
      <c r="B246" s="31" t="s">
        <v>388</v>
      </c>
      <c r="C246" s="33"/>
      <c r="D246" s="33"/>
      <c r="E246" s="34" t="str">
        <f t="shared" si="32"/>
        <v/>
      </c>
      <c r="F246" s="35" t="str">
        <f t="shared" si="33"/>
        <v/>
      </c>
      <c r="G246" s="34" t="str">
        <f t="shared" si="34"/>
        <v/>
      </c>
      <c r="H246" s="34" t="str">
        <f t="shared" si="35"/>
        <v/>
      </c>
      <c r="I246" s="34" t="str">
        <f t="shared" si="36"/>
        <v/>
      </c>
      <c r="J246" s="67" t="str">
        <f t="shared" si="37"/>
        <v/>
      </c>
      <c r="K246" s="34" t="str">
        <f t="shared" si="38"/>
        <v/>
      </c>
      <c r="L246" s="34" t="str">
        <f t="shared" si="39"/>
        <v/>
      </c>
      <c r="M246" s="34" t="str">
        <f t="shared" si="40"/>
        <v/>
      </c>
      <c r="N246" s="38">
        <f>'jan-mai'!M246</f>
        <v>-5053298.1480204556</v>
      </c>
      <c r="O246" s="38" t="str">
        <f t="shared" si="41"/>
        <v/>
      </c>
    </row>
    <row r="247" spans="1:15" s="31" customFormat="1" x14ac:dyDescent="0.2">
      <c r="A247" s="30">
        <v>4611</v>
      </c>
      <c r="B247" s="31" t="s">
        <v>217</v>
      </c>
      <c r="C247" s="33"/>
      <c r="D247" s="33"/>
      <c r="E247" s="34" t="str">
        <f t="shared" si="32"/>
        <v/>
      </c>
      <c r="F247" s="35" t="str">
        <f t="shared" si="33"/>
        <v/>
      </c>
      <c r="G247" s="34" t="str">
        <f t="shared" si="34"/>
        <v/>
      </c>
      <c r="H247" s="34" t="str">
        <f t="shared" si="35"/>
        <v/>
      </c>
      <c r="I247" s="34" t="str">
        <f t="shared" si="36"/>
        <v/>
      </c>
      <c r="J247" s="67" t="str">
        <f t="shared" si="37"/>
        <v/>
      </c>
      <c r="K247" s="34" t="str">
        <f t="shared" si="38"/>
        <v/>
      </c>
      <c r="L247" s="34" t="str">
        <f t="shared" si="39"/>
        <v/>
      </c>
      <c r="M247" s="34" t="str">
        <f t="shared" si="40"/>
        <v/>
      </c>
      <c r="N247" s="38">
        <f>'jan-mai'!M247</f>
        <v>7461757.5345593765</v>
      </c>
      <c r="O247" s="38" t="str">
        <f t="shared" si="41"/>
        <v/>
      </c>
    </row>
    <row r="248" spans="1:15" s="31" customFormat="1" x14ac:dyDescent="0.2">
      <c r="A248" s="30">
        <v>4612</v>
      </c>
      <c r="B248" s="31" t="s">
        <v>218</v>
      </c>
      <c r="C248" s="33"/>
      <c r="D248" s="33"/>
      <c r="E248" s="34" t="str">
        <f t="shared" si="32"/>
        <v/>
      </c>
      <c r="F248" s="35" t="str">
        <f t="shared" si="33"/>
        <v/>
      </c>
      <c r="G248" s="34" t="str">
        <f t="shared" si="34"/>
        <v/>
      </c>
      <c r="H248" s="34" t="str">
        <f t="shared" si="35"/>
        <v/>
      </c>
      <c r="I248" s="34" t="str">
        <f t="shared" si="36"/>
        <v/>
      </c>
      <c r="J248" s="67" t="str">
        <f t="shared" si="37"/>
        <v/>
      </c>
      <c r="K248" s="34" t="str">
        <f t="shared" si="38"/>
        <v/>
      </c>
      <c r="L248" s="34" t="str">
        <f t="shared" si="39"/>
        <v/>
      </c>
      <c r="M248" s="34" t="str">
        <f t="shared" si="40"/>
        <v/>
      </c>
      <c r="N248" s="38">
        <f>'jan-mai'!M248</f>
        <v>12251567.155216098</v>
      </c>
      <c r="O248" s="38" t="str">
        <f t="shared" si="41"/>
        <v/>
      </c>
    </row>
    <row r="249" spans="1:15" s="31" customFormat="1" x14ac:dyDescent="0.2">
      <c r="A249" s="30">
        <v>4613</v>
      </c>
      <c r="B249" s="31" t="s">
        <v>219</v>
      </c>
      <c r="C249" s="33"/>
      <c r="D249" s="33"/>
      <c r="E249" s="34" t="str">
        <f t="shared" si="32"/>
        <v/>
      </c>
      <c r="F249" s="35" t="str">
        <f t="shared" si="33"/>
        <v/>
      </c>
      <c r="G249" s="34" t="str">
        <f t="shared" si="34"/>
        <v/>
      </c>
      <c r="H249" s="34" t="str">
        <f t="shared" si="35"/>
        <v/>
      </c>
      <c r="I249" s="34" t="str">
        <f t="shared" si="36"/>
        <v/>
      </c>
      <c r="J249" s="67" t="str">
        <f t="shared" si="37"/>
        <v/>
      </c>
      <c r="K249" s="34" t="str">
        <f t="shared" si="38"/>
        <v/>
      </c>
      <c r="L249" s="34" t="str">
        <f t="shared" si="39"/>
        <v/>
      </c>
      <c r="M249" s="34" t="str">
        <f t="shared" si="40"/>
        <v/>
      </c>
      <c r="N249" s="38">
        <f>'jan-mai'!M249</f>
        <v>6026689.9815369779</v>
      </c>
      <c r="O249" s="38" t="str">
        <f t="shared" si="41"/>
        <v/>
      </c>
    </row>
    <row r="250" spans="1:15" s="31" customFormat="1" x14ac:dyDescent="0.2">
      <c r="A250" s="30">
        <v>4614</v>
      </c>
      <c r="B250" s="31" t="s">
        <v>220</v>
      </c>
      <c r="C250" s="33"/>
      <c r="D250" s="33"/>
      <c r="E250" s="34" t="str">
        <f t="shared" si="32"/>
        <v/>
      </c>
      <c r="F250" s="35" t="str">
        <f t="shared" si="33"/>
        <v/>
      </c>
      <c r="G250" s="34" t="str">
        <f t="shared" si="34"/>
        <v/>
      </c>
      <c r="H250" s="34" t="str">
        <f t="shared" si="35"/>
        <v/>
      </c>
      <c r="I250" s="34" t="str">
        <f t="shared" si="36"/>
        <v/>
      </c>
      <c r="J250" s="67" t="str">
        <f t="shared" si="37"/>
        <v/>
      </c>
      <c r="K250" s="34" t="str">
        <f t="shared" si="38"/>
        <v/>
      </c>
      <c r="L250" s="34" t="str">
        <f t="shared" si="39"/>
        <v/>
      </c>
      <c r="M250" s="34" t="str">
        <f t="shared" si="40"/>
        <v/>
      </c>
      <c r="N250" s="38">
        <f>'jan-mai'!M250</f>
        <v>-9349168.2097567897</v>
      </c>
      <c r="O250" s="38" t="str">
        <f t="shared" si="41"/>
        <v/>
      </c>
    </row>
    <row r="251" spans="1:15" s="31" customFormat="1" x14ac:dyDescent="0.2">
      <c r="A251" s="30">
        <v>4615</v>
      </c>
      <c r="B251" s="31" t="s">
        <v>221</v>
      </c>
      <c r="C251" s="33"/>
      <c r="D251" s="33"/>
      <c r="E251" s="34" t="str">
        <f t="shared" si="32"/>
        <v/>
      </c>
      <c r="F251" s="35" t="str">
        <f t="shared" si="33"/>
        <v/>
      </c>
      <c r="G251" s="34" t="str">
        <f t="shared" si="34"/>
        <v/>
      </c>
      <c r="H251" s="34" t="str">
        <f t="shared" si="35"/>
        <v/>
      </c>
      <c r="I251" s="34" t="str">
        <f t="shared" si="36"/>
        <v/>
      </c>
      <c r="J251" s="67" t="str">
        <f t="shared" si="37"/>
        <v/>
      </c>
      <c r="K251" s="34" t="str">
        <f t="shared" si="38"/>
        <v/>
      </c>
      <c r="L251" s="34" t="str">
        <f t="shared" si="39"/>
        <v/>
      </c>
      <c r="M251" s="34" t="str">
        <f t="shared" si="40"/>
        <v/>
      </c>
      <c r="N251" s="38">
        <f>'jan-mai'!M251</f>
        <v>5496861.9647086654</v>
      </c>
      <c r="O251" s="38" t="str">
        <f t="shared" si="41"/>
        <v/>
      </c>
    </row>
    <row r="252" spans="1:15" s="31" customFormat="1" x14ac:dyDescent="0.2">
      <c r="A252" s="30">
        <v>4616</v>
      </c>
      <c r="B252" s="31" t="s">
        <v>222</v>
      </c>
      <c r="C252" s="33"/>
      <c r="D252" s="33"/>
      <c r="E252" s="34" t="str">
        <f t="shared" si="32"/>
        <v/>
      </c>
      <c r="F252" s="35" t="str">
        <f t="shared" si="33"/>
        <v/>
      </c>
      <c r="G252" s="34" t="str">
        <f t="shared" si="34"/>
        <v/>
      </c>
      <c r="H252" s="34" t="str">
        <f t="shared" si="35"/>
        <v/>
      </c>
      <c r="I252" s="34" t="str">
        <f t="shared" si="36"/>
        <v/>
      </c>
      <c r="J252" s="67" t="str">
        <f t="shared" si="37"/>
        <v/>
      </c>
      <c r="K252" s="34" t="str">
        <f t="shared" si="38"/>
        <v/>
      </c>
      <c r="L252" s="34" t="str">
        <f t="shared" si="39"/>
        <v/>
      </c>
      <c r="M252" s="34" t="str">
        <f t="shared" si="40"/>
        <v/>
      </c>
      <c r="N252" s="38">
        <f>'jan-mai'!M252</f>
        <v>-5368897.4906055564</v>
      </c>
      <c r="O252" s="38" t="str">
        <f t="shared" si="41"/>
        <v/>
      </c>
    </row>
    <row r="253" spans="1:15" s="31" customFormat="1" x14ac:dyDescent="0.2">
      <c r="A253" s="30">
        <v>4617</v>
      </c>
      <c r="B253" s="31" t="s">
        <v>223</v>
      </c>
      <c r="C253" s="33"/>
      <c r="D253" s="33"/>
      <c r="E253" s="34" t="str">
        <f t="shared" si="32"/>
        <v/>
      </c>
      <c r="F253" s="35" t="str">
        <f t="shared" si="33"/>
        <v/>
      </c>
      <c r="G253" s="34" t="str">
        <f t="shared" si="34"/>
        <v/>
      </c>
      <c r="H253" s="34" t="str">
        <f t="shared" si="35"/>
        <v/>
      </c>
      <c r="I253" s="34" t="str">
        <f t="shared" si="36"/>
        <v/>
      </c>
      <c r="J253" s="67" t="str">
        <f t="shared" si="37"/>
        <v/>
      </c>
      <c r="K253" s="34" t="str">
        <f t="shared" si="38"/>
        <v/>
      </c>
      <c r="L253" s="34" t="str">
        <f t="shared" si="39"/>
        <v/>
      </c>
      <c r="M253" s="34" t="str">
        <f t="shared" si="40"/>
        <v/>
      </c>
      <c r="N253" s="38">
        <f>'jan-mai'!M253</f>
        <v>-1526829.5157207784</v>
      </c>
      <c r="O253" s="38" t="str">
        <f t="shared" si="41"/>
        <v/>
      </c>
    </row>
    <row r="254" spans="1:15" s="31" customFormat="1" x14ac:dyDescent="0.2">
      <c r="A254" s="30">
        <v>4618</v>
      </c>
      <c r="B254" s="31" t="s">
        <v>224</v>
      </c>
      <c r="C254" s="33"/>
      <c r="D254" s="33"/>
      <c r="E254" s="34" t="str">
        <f t="shared" si="32"/>
        <v/>
      </c>
      <c r="F254" s="35" t="str">
        <f t="shared" si="33"/>
        <v/>
      </c>
      <c r="G254" s="34" t="str">
        <f t="shared" si="34"/>
        <v/>
      </c>
      <c r="H254" s="34" t="str">
        <f t="shared" si="35"/>
        <v/>
      </c>
      <c r="I254" s="34" t="str">
        <f t="shared" si="36"/>
        <v/>
      </c>
      <c r="J254" s="67" t="str">
        <f t="shared" si="37"/>
        <v/>
      </c>
      <c r="K254" s="34" t="str">
        <f t="shared" si="38"/>
        <v/>
      </c>
      <c r="L254" s="34" t="str">
        <f t="shared" si="39"/>
        <v/>
      </c>
      <c r="M254" s="34" t="str">
        <f t="shared" si="40"/>
        <v/>
      </c>
      <c r="N254" s="38">
        <f>'jan-mai'!M254</f>
        <v>-18033148.845175028</v>
      </c>
      <c r="O254" s="38" t="str">
        <f t="shared" si="41"/>
        <v/>
      </c>
    </row>
    <row r="255" spans="1:15" s="31" customFormat="1" x14ac:dyDescent="0.2">
      <c r="A255" s="30">
        <v>4619</v>
      </c>
      <c r="B255" s="31" t="s">
        <v>225</v>
      </c>
      <c r="C255" s="33"/>
      <c r="D255" s="33"/>
      <c r="E255" s="34" t="str">
        <f t="shared" si="32"/>
        <v/>
      </c>
      <c r="F255" s="35" t="str">
        <f t="shared" si="33"/>
        <v/>
      </c>
      <c r="G255" s="34" t="str">
        <f t="shared" si="34"/>
        <v/>
      </c>
      <c r="H255" s="34" t="str">
        <f t="shared" si="35"/>
        <v/>
      </c>
      <c r="I255" s="34" t="str">
        <f t="shared" si="36"/>
        <v/>
      </c>
      <c r="J255" s="67" t="str">
        <f t="shared" si="37"/>
        <v/>
      </c>
      <c r="K255" s="34" t="str">
        <f t="shared" si="38"/>
        <v/>
      </c>
      <c r="L255" s="34" t="str">
        <f t="shared" si="39"/>
        <v/>
      </c>
      <c r="M255" s="34" t="str">
        <f t="shared" si="40"/>
        <v/>
      </c>
      <c r="N255" s="38">
        <f>'jan-mai'!M255</f>
        <v>-15273574.857668096</v>
      </c>
      <c r="O255" s="38" t="str">
        <f t="shared" si="41"/>
        <v/>
      </c>
    </row>
    <row r="256" spans="1:15" s="31" customFormat="1" x14ac:dyDescent="0.2">
      <c r="A256" s="30">
        <v>4620</v>
      </c>
      <c r="B256" s="31" t="s">
        <v>226</v>
      </c>
      <c r="C256" s="33"/>
      <c r="D256" s="33"/>
      <c r="E256" s="34" t="str">
        <f t="shared" si="32"/>
        <v/>
      </c>
      <c r="F256" s="35" t="str">
        <f t="shared" si="33"/>
        <v/>
      </c>
      <c r="G256" s="34" t="str">
        <f t="shared" si="34"/>
        <v/>
      </c>
      <c r="H256" s="34" t="str">
        <f t="shared" si="35"/>
        <v/>
      </c>
      <c r="I256" s="34" t="str">
        <f t="shared" si="36"/>
        <v/>
      </c>
      <c r="J256" s="67" t="str">
        <f t="shared" si="37"/>
        <v/>
      </c>
      <c r="K256" s="34" t="str">
        <f t="shared" si="38"/>
        <v/>
      </c>
      <c r="L256" s="34" t="str">
        <f t="shared" si="39"/>
        <v/>
      </c>
      <c r="M256" s="34" t="str">
        <f t="shared" si="40"/>
        <v/>
      </c>
      <c r="N256" s="38">
        <f>'jan-mai'!M256</f>
        <v>-3104434.7148766075</v>
      </c>
      <c r="O256" s="38" t="str">
        <f t="shared" si="41"/>
        <v/>
      </c>
    </row>
    <row r="257" spans="1:15" s="31" customFormat="1" x14ac:dyDescent="0.2">
      <c r="A257" s="30">
        <v>4621</v>
      </c>
      <c r="B257" s="31" t="s">
        <v>227</v>
      </c>
      <c r="C257" s="33"/>
      <c r="D257" s="33"/>
      <c r="E257" s="34" t="str">
        <f t="shared" si="32"/>
        <v/>
      </c>
      <c r="F257" s="35" t="str">
        <f t="shared" si="33"/>
        <v/>
      </c>
      <c r="G257" s="34" t="str">
        <f t="shared" si="34"/>
        <v/>
      </c>
      <c r="H257" s="34" t="str">
        <f t="shared" si="35"/>
        <v/>
      </c>
      <c r="I257" s="34" t="str">
        <f t="shared" si="36"/>
        <v/>
      </c>
      <c r="J257" s="67" t="str">
        <f t="shared" si="37"/>
        <v/>
      </c>
      <c r="K257" s="34" t="str">
        <f t="shared" si="38"/>
        <v/>
      </c>
      <c r="L257" s="34" t="str">
        <f t="shared" si="39"/>
        <v/>
      </c>
      <c r="M257" s="34" t="str">
        <f t="shared" si="40"/>
        <v/>
      </c>
      <c r="N257" s="38">
        <f>'jan-mai'!M257</f>
        <v>21365754.536548994</v>
      </c>
      <c r="O257" s="38" t="str">
        <f t="shared" si="41"/>
        <v/>
      </c>
    </row>
    <row r="258" spans="1:15" s="31" customFormat="1" x14ac:dyDescent="0.2">
      <c r="A258" s="30">
        <v>4622</v>
      </c>
      <c r="B258" s="31" t="s">
        <v>228</v>
      </c>
      <c r="C258" s="33"/>
      <c r="D258" s="33"/>
      <c r="E258" s="34" t="str">
        <f t="shared" si="32"/>
        <v/>
      </c>
      <c r="F258" s="35" t="str">
        <f t="shared" si="33"/>
        <v/>
      </c>
      <c r="G258" s="34" t="str">
        <f t="shared" si="34"/>
        <v/>
      </c>
      <c r="H258" s="34" t="str">
        <f t="shared" si="35"/>
        <v/>
      </c>
      <c r="I258" s="34" t="str">
        <f t="shared" si="36"/>
        <v/>
      </c>
      <c r="J258" s="67" t="str">
        <f t="shared" si="37"/>
        <v/>
      </c>
      <c r="K258" s="34" t="str">
        <f t="shared" si="38"/>
        <v/>
      </c>
      <c r="L258" s="34" t="str">
        <f t="shared" si="39"/>
        <v/>
      </c>
      <c r="M258" s="34" t="str">
        <f t="shared" si="40"/>
        <v/>
      </c>
      <c r="N258" s="38">
        <f>'jan-mai'!M258</f>
        <v>8898105.3765266333</v>
      </c>
      <c r="O258" s="38" t="str">
        <f t="shared" si="41"/>
        <v/>
      </c>
    </row>
    <row r="259" spans="1:15" s="31" customFormat="1" x14ac:dyDescent="0.2">
      <c r="A259" s="30">
        <v>4623</v>
      </c>
      <c r="B259" s="31" t="s">
        <v>229</v>
      </c>
      <c r="C259" s="33"/>
      <c r="D259" s="33"/>
      <c r="E259" s="34" t="str">
        <f t="shared" si="32"/>
        <v/>
      </c>
      <c r="F259" s="35" t="str">
        <f t="shared" si="33"/>
        <v/>
      </c>
      <c r="G259" s="34" t="str">
        <f t="shared" si="34"/>
        <v/>
      </c>
      <c r="H259" s="34" t="str">
        <f t="shared" si="35"/>
        <v/>
      </c>
      <c r="I259" s="34" t="str">
        <f t="shared" si="36"/>
        <v/>
      </c>
      <c r="J259" s="67" t="str">
        <f t="shared" si="37"/>
        <v/>
      </c>
      <c r="K259" s="34" t="str">
        <f t="shared" si="38"/>
        <v/>
      </c>
      <c r="L259" s="34" t="str">
        <f t="shared" si="39"/>
        <v/>
      </c>
      <c r="M259" s="34" t="str">
        <f t="shared" si="40"/>
        <v/>
      </c>
      <c r="N259" s="38">
        <f>'jan-mai'!M259</f>
        <v>2121122.2534239893</v>
      </c>
      <c r="O259" s="38" t="str">
        <f t="shared" si="41"/>
        <v/>
      </c>
    </row>
    <row r="260" spans="1:15" s="31" customFormat="1" x14ac:dyDescent="0.2">
      <c r="A260" s="30">
        <v>4624</v>
      </c>
      <c r="B260" s="31" t="s">
        <v>389</v>
      </c>
      <c r="C260" s="33"/>
      <c r="D260" s="33"/>
      <c r="E260" s="34" t="str">
        <f t="shared" si="32"/>
        <v/>
      </c>
      <c r="F260" s="35" t="str">
        <f t="shared" si="33"/>
        <v/>
      </c>
      <c r="G260" s="34" t="str">
        <f t="shared" si="34"/>
        <v/>
      </c>
      <c r="H260" s="34" t="str">
        <f t="shared" si="35"/>
        <v/>
      </c>
      <c r="I260" s="34" t="str">
        <f t="shared" si="36"/>
        <v/>
      </c>
      <c r="J260" s="67" t="str">
        <f t="shared" si="37"/>
        <v/>
      </c>
      <c r="K260" s="34" t="str">
        <f t="shared" si="38"/>
        <v/>
      </c>
      <c r="L260" s="34" t="str">
        <f t="shared" si="39"/>
        <v/>
      </c>
      <c r="M260" s="34" t="str">
        <f t="shared" si="40"/>
        <v/>
      </c>
      <c r="N260" s="38">
        <f>'jan-mai'!M260</f>
        <v>24008227.480675001</v>
      </c>
      <c r="O260" s="38" t="str">
        <f t="shared" si="41"/>
        <v/>
      </c>
    </row>
    <row r="261" spans="1:15" s="31" customFormat="1" x14ac:dyDescent="0.2">
      <c r="A261" s="30">
        <v>4625</v>
      </c>
      <c r="B261" s="31" t="s">
        <v>230</v>
      </c>
      <c r="C261" s="33"/>
      <c r="D261" s="33"/>
      <c r="E261" s="34" t="str">
        <f t="shared" si="32"/>
        <v/>
      </c>
      <c r="F261" s="35" t="str">
        <f t="shared" si="33"/>
        <v/>
      </c>
      <c r="G261" s="34" t="str">
        <f t="shared" si="34"/>
        <v/>
      </c>
      <c r="H261" s="34" t="str">
        <f t="shared" si="35"/>
        <v/>
      </c>
      <c r="I261" s="34" t="str">
        <f t="shared" si="36"/>
        <v/>
      </c>
      <c r="J261" s="67" t="str">
        <f t="shared" si="37"/>
        <v/>
      </c>
      <c r="K261" s="34" t="str">
        <f t="shared" si="38"/>
        <v/>
      </c>
      <c r="L261" s="34" t="str">
        <f t="shared" si="39"/>
        <v/>
      </c>
      <c r="M261" s="34" t="str">
        <f t="shared" si="40"/>
        <v/>
      </c>
      <c r="N261" s="38">
        <f>'jan-mai'!M261</f>
        <v>-38101725.96037285</v>
      </c>
      <c r="O261" s="38" t="str">
        <f t="shared" si="41"/>
        <v/>
      </c>
    </row>
    <row r="262" spans="1:15" s="31" customFormat="1" x14ac:dyDescent="0.2">
      <c r="A262" s="30">
        <v>4626</v>
      </c>
      <c r="B262" s="31" t="s">
        <v>235</v>
      </c>
      <c r="C262" s="33"/>
      <c r="D262" s="33"/>
      <c r="E262" s="34" t="str">
        <f t="shared" si="32"/>
        <v/>
      </c>
      <c r="F262" s="35" t="str">
        <f t="shared" si="33"/>
        <v/>
      </c>
      <c r="G262" s="34" t="str">
        <f t="shared" si="34"/>
        <v/>
      </c>
      <c r="H262" s="34" t="str">
        <f t="shared" si="35"/>
        <v/>
      </c>
      <c r="I262" s="34" t="str">
        <f t="shared" si="36"/>
        <v/>
      </c>
      <c r="J262" s="67" t="str">
        <f t="shared" si="37"/>
        <v/>
      </c>
      <c r="K262" s="34" t="str">
        <f t="shared" si="38"/>
        <v/>
      </c>
      <c r="L262" s="34" t="str">
        <f t="shared" si="39"/>
        <v/>
      </c>
      <c r="M262" s="34" t="str">
        <f t="shared" si="40"/>
        <v/>
      </c>
      <c r="N262" s="38">
        <f>'jan-mai'!M262</f>
        <v>29296812.779602379</v>
      </c>
      <c r="O262" s="38" t="str">
        <f t="shared" si="41"/>
        <v/>
      </c>
    </row>
    <row r="263" spans="1:15" s="31" customFormat="1" x14ac:dyDescent="0.2">
      <c r="A263" s="30">
        <v>4627</v>
      </c>
      <c r="B263" s="31" t="s">
        <v>231</v>
      </c>
      <c r="C263" s="33"/>
      <c r="D263" s="33"/>
      <c r="E263" s="34" t="str">
        <f t="shared" si="32"/>
        <v/>
      </c>
      <c r="F263" s="35" t="str">
        <f t="shared" si="33"/>
        <v/>
      </c>
      <c r="G263" s="34" t="str">
        <f t="shared" si="34"/>
        <v/>
      </c>
      <c r="H263" s="34" t="str">
        <f t="shared" si="35"/>
        <v/>
      </c>
      <c r="I263" s="34" t="str">
        <f t="shared" si="36"/>
        <v/>
      </c>
      <c r="J263" s="67" t="str">
        <f t="shared" si="37"/>
        <v/>
      </c>
      <c r="K263" s="34" t="str">
        <f t="shared" si="38"/>
        <v/>
      </c>
      <c r="L263" s="34" t="str">
        <f t="shared" si="39"/>
        <v/>
      </c>
      <c r="M263" s="34" t="str">
        <f t="shared" si="40"/>
        <v/>
      </c>
      <c r="N263" s="38">
        <f>'jan-mai'!M263</f>
        <v>62110656.845626839</v>
      </c>
      <c r="O263" s="38" t="str">
        <f t="shared" si="41"/>
        <v/>
      </c>
    </row>
    <row r="264" spans="1:15" s="31" customFormat="1" x14ac:dyDescent="0.2">
      <c r="A264" s="30">
        <v>4628</v>
      </c>
      <c r="B264" s="31" t="s">
        <v>232</v>
      </c>
      <c r="C264" s="33"/>
      <c r="D264" s="33"/>
      <c r="E264" s="34" t="str">
        <f t="shared" si="32"/>
        <v/>
      </c>
      <c r="F264" s="35" t="str">
        <f t="shared" si="33"/>
        <v/>
      </c>
      <c r="G264" s="34" t="str">
        <f t="shared" si="34"/>
        <v/>
      </c>
      <c r="H264" s="34" t="str">
        <f t="shared" si="35"/>
        <v/>
      </c>
      <c r="I264" s="34" t="str">
        <f t="shared" si="36"/>
        <v/>
      </c>
      <c r="J264" s="67" t="str">
        <f t="shared" si="37"/>
        <v/>
      </c>
      <c r="K264" s="34" t="str">
        <f t="shared" si="38"/>
        <v/>
      </c>
      <c r="L264" s="34" t="str">
        <f t="shared" si="39"/>
        <v/>
      </c>
      <c r="M264" s="34" t="str">
        <f t="shared" si="40"/>
        <v/>
      </c>
      <c r="N264" s="38">
        <f>'jan-mai'!M264</f>
        <v>391150.83332902292</v>
      </c>
      <c r="O264" s="38" t="str">
        <f t="shared" si="41"/>
        <v/>
      </c>
    </row>
    <row r="265" spans="1:15" s="31" customFormat="1" x14ac:dyDescent="0.2">
      <c r="A265" s="30">
        <v>4629</v>
      </c>
      <c r="B265" s="31" t="s">
        <v>233</v>
      </c>
      <c r="C265" s="33"/>
      <c r="D265" s="33"/>
      <c r="E265" s="34" t="str">
        <f t="shared" ref="E265:E328" si="42">IF(ISNUMBER(C265),(C265)/D265,"")</f>
        <v/>
      </c>
      <c r="F265" s="35" t="str">
        <f t="shared" ref="F265:F328" si="43">IF(ISNUMBER(C265),E265/E$366,"")</f>
        <v/>
      </c>
      <c r="G265" s="34" t="str">
        <f t="shared" ref="G265:G328" si="44">IF(ISNUMBER(D265),(E$366-E265)*0.6,"")</f>
        <v/>
      </c>
      <c r="H265" s="34" t="str">
        <f t="shared" ref="H265:H328" si="45">IF(ISNUMBER(D265),(IF(E265&gt;=E$366*0.9,0,IF(E265&lt;0.9*E$366,(E$366*0.9-E265)*0.35))),"")</f>
        <v/>
      </c>
      <c r="I265" s="34" t="str">
        <f t="shared" ref="I265:I328" si="46">IF(ISNUMBER(C265),G265+H265,"")</f>
        <v/>
      </c>
      <c r="J265" s="67" t="str">
        <f t="shared" ref="J265:J328" si="47">IF(ISNUMBER(D265),I$368,"")</f>
        <v/>
      </c>
      <c r="K265" s="34" t="str">
        <f t="shared" ref="K265:K328" si="48">IF(ISNUMBER(I265),I265+J265,"")</f>
        <v/>
      </c>
      <c r="L265" s="34" t="str">
        <f t="shared" ref="L265:L328" si="49">IF(ISNUMBER(I265),(I265*D265),"")</f>
        <v/>
      </c>
      <c r="M265" s="34" t="str">
        <f t="shared" ref="M265:M328" si="50">IF(ISNUMBER(K265),(K265*D265),"")</f>
        <v/>
      </c>
      <c r="N265" s="38">
        <f>'jan-mai'!M265</f>
        <v>-8537890.1088270135</v>
      </c>
      <c r="O265" s="38" t="str">
        <f t="shared" ref="O265:O328" si="51">IF(ISNUMBER(M265),(M265-N265),"")</f>
        <v/>
      </c>
    </row>
    <row r="266" spans="1:15" s="31" customFormat="1" x14ac:dyDescent="0.2">
      <c r="A266" s="30">
        <v>4630</v>
      </c>
      <c r="B266" s="31" t="s">
        <v>234</v>
      </c>
      <c r="C266" s="33"/>
      <c r="D266" s="33"/>
      <c r="E266" s="34" t="str">
        <f t="shared" si="42"/>
        <v/>
      </c>
      <c r="F266" s="35" t="str">
        <f t="shared" si="43"/>
        <v/>
      </c>
      <c r="G266" s="34" t="str">
        <f t="shared" si="44"/>
        <v/>
      </c>
      <c r="H266" s="34" t="str">
        <f t="shared" si="45"/>
        <v/>
      </c>
      <c r="I266" s="34" t="str">
        <f t="shared" si="46"/>
        <v/>
      </c>
      <c r="J266" s="67" t="str">
        <f t="shared" si="47"/>
        <v/>
      </c>
      <c r="K266" s="34" t="str">
        <f t="shared" si="48"/>
        <v/>
      </c>
      <c r="L266" s="34" t="str">
        <f t="shared" si="49"/>
        <v/>
      </c>
      <c r="M266" s="34" t="str">
        <f t="shared" si="50"/>
        <v/>
      </c>
      <c r="N266" s="38">
        <f>'jan-mai'!M266</f>
        <v>25688361.075979099</v>
      </c>
      <c r="O266" s="38" t="str">
        <f t="shared" si="51"/>
        <v/>
      </c>
    </row>
    <row r="267" spans="1:15" s="31" customFormat="1" x14ac:dyDescent="0.2">
      <c r="A267" s="30">
        <v>4631</v>
      </c>
      <c r="B267" s="31" t="s">
        <v>390</v>
      </c>
      <c r="C267" s="33"/>
      <c r="D267" s="33"/>
      <c r="E267" s="34" t="str">
        <f t="shared" si="42"/>
        <v/>
      </c>
      <c r="F267" s="35" t="str">
        <f t="shared" si="43"/>
        <v/>
      </c>
      <c r="G267" s="34" t="str">
        <f t="shared" si="44"/>
        <v/>
      </c>
      <c r="H267" s="34" t="str">
        <f t="shared" si="45"/>
        <v/>
      </c>
      <c r="I267" s="34" t="str">
        <f t="shared" si="46"/>
        <v/>
      </c>
      <c r="J267" s="67" t="str">
        <f t="shared" si="47"/>
        <v/>
      </c>
      <c r="K267" s="34" t="str">
        <f t="shared" si="48"/>
        <v/>
      </c>
      <c r="L267" s="34" t="str">
        <f t="shared" si="49"/>
        <v/>
      </c>
      <c r="M267" s="34" t="str">
        <f t="shared" si="50"/>
        <v/>
      </c>
      <c r="N267" s="38">
        <f>'jan-mai'!M267</f>
        <v>49083642.771684051</v>
      </c>
      <c r="O267" s="38" t="str">
        <f t="shared" si="51"/>
        <v/>
      </c>
    </row>
    <row r="268" spans="1:15" s="31" customFormat="1" x14ac:dyDescent="0.2">
      <c r="A268" s="30">
        <v>4632</v>
      </c>
      <c r="B268" s="31" t="s">
        <v>236</v>
      </c>
      <c r="C268" s="33"/>
      <c r="D268" s="33"/>
      <c r="E268" s="34" t="str">
        <f t="shared" si="42"/>
        <v/>
      </c>
      <c r="F268" s="35" t="str">
        <f t="shared" si="43"/>
        <v/>
      </c>
      <c r="G268" s="34" t="str">
        <f t="shared" si="44"/>
        <v/>
      </c>
      <c r="H268" s="34" t="str">
        <f t="shared" si="45"/>
        <v/>
      </c>
      <c r="I268" s="34" t="str">
        <f t="shared" si="46"/>
        <v/>
      </c>
      <c r="J268" s="67" t="str">
        <f t="shared" si="47"/>
        <v/>
      </c>
      <c r="K268" s="34" t="str">
        <f t="shared" si="48"/>
        <v/>
      </c>
      <c r="L268" s="34" t="str">
        <f t="shared" si="49"/>
        <v/>
      </c>
      <c r="M268" s="34" t="str">
        <f t="shared" si="50"/>
        <v/>
      </c>
      <c r="N268" s="38">
        <f>'jan-mai'!M268</f>
        <v>-7582891.4894026704</v>
      </c>
      <c r="O268" s="38" t="str">
        <f t="shared" si="51"/>
        <v/>
      </c>
    </row>
    <row r="269" spans="1:15" s="31" customFormat="1" x14ac:dyDescent="0.2">
      <c r="A269" s="30">
        <v>4633</v>
      </c>
      <c r="B269" s="31" t="s">
        <v>237</v>
      </c>
      <c r="C269" s="33"/>
      <c r="D269" s="33"/>
      <c r="E269" s="34" t="str">
        <f t="shared" si="42"/>
        <v/>
      </c>
      <c r="F269" s="35" t="str">
        <f t="shared" si="43"/>
        <v/>
      </c>
      <c r="G269" s="34" t="str">
        <f t="shared" si="44"/>
        <v/>
      </c>
      <c r="H269" s="34" t="str">
        <f t="shared" si="45"/>
        <v/>
      </c>
      <c r="I269" s="34" t="str">
        <f t="shared" si="46"/>
        <v/>
      </c>
      <c r="J269" s="67" t="str">
        <f t="shared" si="47"/>
        <v/>
      </c>
      <c r="K269" s="34" t="str">
        <f t="shared" si="48"/>
        <v/>
      </c>
      <c r="L269" s="34" t="str">
        <f t="shared" si="49"/>
        <v/>
      </c>
      <c r="M269" s="34" t="str">
        <f t="shared" si="50"/>
        <v/>
      </c>
      <c r="N269" s="38">
        <f>'jan-mai'!M269</f>
        <v>787060.3394735551</v>
      </c>
      <c r="O269" s="38" t="str">
        <f t="shared" si="51"/>
        <v/>
      </c>
    </row>
    <row r="270" spans="1:15" s="31" customFormat="1" x14ac:dyDescent="0.2">
      <c r="A270" s="30">
        <v>4634</v>
      </c>
      <c r="B270" s="31" t="s">
        <v>238</v>
      </c>
      <c r="C270" s="33"/>
      <c r="D270" s="33"/>
      <c r="E270" s="34" t="str">
        <f t="shared" si="42"/>
        <v/>
      </c>
      <c r="F270" s="35" t="str">
        <f t="shared" si="43"/>
        <v/>
      </c>
      <c r="G270" s="34" t="str">
        <f t="shared" si="44"/>
        <v/>
      </c>
      <c r="H270" s="34" t="str">
        <f t="shared" si="45"/>
        <v/>
      </c>
      <c r="I270" s="34" t="str">
        <f t="shared" si="46"/>
        <v/>
      </c>
      <c r="J270" s="67" t="str">
        <f t="shared" si="47"/>
        <v/>
      </c>
      <c r="K270" s="34" t="str">
        <f t="shared" si="48"/>
        <v/>
      </c>
      <c r="L270" s="34" t="str">
        <f t="shared" si="49"/>
        <v/>
      </c>
      <c r="M270" s="34" t="str">
        <f t="shared" si="50"/>
        <v/>
      </c>
      <c r="N270" s="38">
        <f>'jan-mai'!M270</f>
        <v>-5043584.8009191686</v>
      </c>
      <c r="O270" s="38" t="str">
        <f t="shared" si="51"/>
        <v/>
      </c>
    </row>
    <row r="271" spans="1:15" s="31" customFormat="1" x14ac:dyDescent="0.2">
      <c r="A271" s="30">
        <v>4635</v>
      </c>
      <c r="B271" s="31" t="s">
        <v>239</v>
      </c>
      <c r="C271" s="33"/>
      <c r="D271" s="33"/>
      <c r="E271" s="34" t="str">
        <f t="shared" si="42"/>
        <v/>
      </c>
      <c r="F271" s="35" t="str">
        <f t="shared" si="43"/>
        <v/>
      </c>
      <c r="G271" s="34" t="str">
        <f t="shared" si="44"/>
        <v/>
      </c>
      <c r="H271" s="34" t="str">
        <f t="shared" si="45"/>
        <v/>
      </c>
      <c r="I271" s="34" t="str">
        <f t="shared" si="46"/>
        <v/>
      </c>
      <c r="J271" s="67" t="str">
        <f t="shared" si="47"/>
        <v/>
      </c>
      <c r="K271" s="34" t="str">
        <f t="shared" si="48"/>
        <v/>
      </c>
      <c r="L271" s="34" t="str">
        <f t="shared" si="49"/>
        <v/>
      </c>
      <c r="M271" s="34" t="str">
        <f t="shared" si="50"/>
        <v/>
      </c>
      <c r="N271" s="38">
        <f>'jan-mai'!M271</f>
        <v>-1515168.9289571561</v>
      </c>
      <c r="O271" s="38" t="str">
        <f t="shared" si="51"/>
        <v/>
      </c>
    </row>
    <row r="272" spans="1:15" s="31" customFormat="1" x14ac:dyDescent="0.2">
      <c r="A272" s="30">
        <v>4636</v>
      </c>
      <c r="B272" s="31" t="s">
        <v>240</v>
      </c>
      <c r="C272" s="33"/>
      <c r="D272" s="33"/>
      <c r="E272" s="34" t="str">
        <f t="shared" si="42"/>
        <v/>
      </c>
      <c r="F272" s="35" t="str">
        <f t="shared" si="43"/>
        <v/>
      </c>
      <c r="G272" s="34" t="str">
        <f t="shared" si="44"/>
        <v/>
      </c>
      <c r="H272" s="34" t="str">
        <f t="shared" si="45"/>
        <v/>
      </c>
      <c r="I272" s="34" t="str">
        <f t="shared" si="46"/>
        <v/>
      </c>
      <c r="J272" s="67" t="str">
        <f t="shared" si="47"/>
        <v/>
      </c>
      <c r="K272" s="34" t="str">
        <f t="shared" si="48"/>
        <v/>
      </c>
      <c r="L272" s="34" t="str">
        <f t="shared" si="49"/>
        <v/>
      </c>
      <c r="M272" s="34" t="str">
        <f t="shared" si="50"/>
        <v/>
      </c>
      <c r="N272" s="38">
        <f>'jan-mai'!M272</f>
        <v>-558174.3000527604</v>
      </c>
      <c r="O272" s="38" t="str">
        <f t="shared" si="51"/>
        <v/>
      </c>
    </row>
    <row r="273" spans="1:15" s="31" customFormat="1" x14ac:dyDescent="0.2">
      <c r="A273" s="30">
        <v>4637</v>
      </c>
      <c r="B273" s="31" t="s">
        <v>241</v>
      </c>
      <c r="C273" s="33"/>
      <c r="D273" s="33"/>
      <c r="E273" s="34" t="str">
        <f t="shared" si="42"/>
        <v/>
      </c>
      <c r="F273" s="35" t="str">
        <f t="shared" si="43"/>
        <v/>
      </c>
      <c r="G273" s="34" t="str">
        <f t="shared" si="44"/>
        <v/>
      </c>
      <c r="H273" s="34" t="str">
        <f t="shared" si="45"/>
        <v/>
      </c>
      <c r="I273" s="34" t="str">
        <f t="shared" si="46"/>
        <v/>
      </c>
      <c r="J273" s="67" t="str">
        <f t="shared" si="47"/>
        <v/>
      </c>
      <c r="K273" s="34" t="str">
        <f t="shared" si="48"/>
        <v/>
      </c>
      <c r="L273" s="34" t="str">
        <f t="shared" si="49"/>
        <v/>
      </c>
      <c r="M273" s="34" t="str">
        <f t="shared" si="50"/>
        <v/>
      </c>
      <c r="N273" s="38">
        <f>'jan-mai'!M273</f>
        <v>1785306.7874806707</v>
      </c>
      <c r="O273" s="38" t="str">
        <f t="shared" si="51"/>
        <v/>
      </c>
    </row>
    <row r="274" spans="1:15" s="31" customFormat="1" x14ac:dyDescent="0.2">
      <c r="A274" s="30">
        <v>4638</v>
      </c>
      <c r="B274" s="31" t="s">
        <v>242</v>
      </c>
      <c r="C274" s="33"/>
      <c r="D274" s="33"/>
      <c r="E274" s="34" t="str">
        <f t="shared" si="42"/>
        <v/>
      </c>
      <c r="F274" s="35" t="str">
        <f t="shared" si="43"/>
        <v/>
      </c>
      <c r="G274" s="34" t="str">
        <f t="shared" si="44"/>
        <v/>
      </c>
      <c r="H274" s="34" t="str">
        <f t="shared" si="45"/>
        <v/>
      </c>
      <c r="I274" s="34" t="str">
        <f t="shared" si="46"/>
        <v/>
      </c>
      <c r="J274" s="67" t="str">
        <f t="shared" si="47"/>
        <v/>
      </c>
      <c r="K274" s="34" t="str">
        <f t="shared" si="48"/>
        <v/>
      </c>
      <c r="L274" s="34" t="str">
        <f t="shared" si="49"/>
        <v/>
      </c>
      <c r="M274" s="34" t="str">
        <f t="shared" si="50"/>
        <v/>
      </c>
      <c r="N274" s="38">
        <f>'jan-mai'!M274</f>
        <v>-3927415.3430728745</v>
      </c>
      <c r="O274" s="38" t="str">
        <f t="shared" si="51"/>
        <v/>
      </c>
    </row>
    <row r="275" spans="1:15" s="31" customFormat="1" x14ac:dyDescent="0.2">
      <c r="A275" s="30">
        <v>4639</v>
      </c>
      <c r="B275" s="31" t="s">
        <v>243</v>
      </c>
      <c r="C275" s="33"/>
      <c r="D275" s="33"/>
      <c r="E275" s="34" t="str">
        <f t="shared" si="42"/>
        <v/>
      </c>
      <c r="F275" s="35" t="str">
        <f t="shared" si="43"/>
        <v/>
      </c>
      <c r="G275" s="34" t="str">
        <f t="shared" si="44"/>
        <v/>
      </c>
      <c r="H275" s="34" t="str">
        <f t="shared" si="45"/>
        <v/>
      </c>
      <c r="I275" s="34" t="str">
        <f t="shared" si="46"/>
        <v/>
      </c>
      <c r="J275" s="67" t="str">
        <f t="shared" si="47"/>
        <v/>
      </c>
      <c r="K275" s="34" t="str">
        <f t="shared" si="48"/>
        <v/>
      </c>
      <c r="L275" s="34" t="str">
        <f t="shared" si="49"/>
        <v/>
      </c>
      <c r="M275" s="34" t="str">
        <f t="shared" si="50"/>
        <v/>
      </c>
      <c r="N275" s="38">
        <f>'jan-mai'!M275</f>
        <v>-3137472.1333794547</v>
      </c>
      <c r="O275" s="38" t="str">
        <f t="shared" si="51"/>
        <v/>
      </c>
    </row>
    <row r="276" spans="1:15" s="31" customFormat="1" x14ac:dyDescent="0.2">
      <c r="A276" s="30">
        <v>4640</v>
      </c>
      <c r="B276" s="31" t="s">
        <v>244</v>
      </c>
      <c r="C276" s="33"/>
      <c r="D276" s="33"/>
      <c r="E276" s="34" t="str">
        <f t="shared" si="42"/>
        <v/>
      </c>
      <c r="F276" s="35" t="str">
        <f t="shared" si="43"/>
        <v/>
      </c>
      <c r="G276" s="34" t="str">
        <f t="shared" si="44"/>
        <v/>
      </c>
      <c r="H276" s="34" t="str">
        <f t="shared" si="45"/>
        <v/>
      </c>
      <c r="I276" s="34" t="str">
        <f t="shared" si="46"/>
        <v/>
      </c>
      <c r="J276" s="67" t="str">
        <f t="shared" si="47"/>
        <v/>
      </c>
      <c r="K276" s="34" t="str">
        <f t="shared" si="48"/>
        <v/>
      </c>
      <c r="L276" s="34" t="str">
        <f t="shared" si="49"/>
        <v/>
      </c>
      <c r="M276" s="34" t="str">
        <f t="shared" si="50"/>
        <v/>
      </c>
      <c r="N276" s="38">
        <f>'jan-mai'!M276</f>
        <v>24059186.420760553</v>
      </c>
      <c r="O276" s="38" t="str">
        <f t="shared" si="51"/>
        <v/>
      </c>
    </row>
    <row r="277" spans="1:15" s="31" customFormat="1" x14ac:dyDescent="0.2">
      <c r="A277" s="30">
        <v>4641</v>
      </c>
      <c r="B277" s="31" t="s">
        <v>245</v>
      </c>
      <c r="C277" s="33"/>
      <c r="D277" s="33"/>
      <c r="E277" s="34" t="str">
        <f t="shared" si="42"/>
        <v/>
      </c>
      <c r="F277" s="35" t="str">
        <f t="shared" si="43"/>
        <v/>
      </c>
      <c r="G277" s="34" t="str">
        <f t="shared" si="44"/>
        <v/>
      </c>
      <c r="H277" s="34" t="str">
        <f t="shared" si="45"/>
        <v/>
      </c>
      <c r="I277" s="34" t="str">
        <f t="shared" si="46"/>
        <v/>
      </c>
      <c r="J277" s="67" t="str">
        <f t="shared" si="47"/>
        <v/>
      </c>
      <c r="K277" s="34" t="str">
        <f t="shared" si="48"/>
        <v/>
      </c>
      <c r="L277" s="34" t="str">
        <f t="shared" si="49"/>
        <v/>
      </c>
      <c r="M277" s="34" t="str">
        <f t="shared" si="50"/>
        <v/>
      </c>
      <c r="N277" s="38">
        <f>'jan-mai'!M277</f>
        <v>-16555763.760126628</v>
      </c>
      <c r="O277" s="38" t="str">
        <f t="shared" si="51"/>
        <v/>
      </c>
    </row>
    <row r="278" spans="1:15" s="31" customFormat="1" x14ac:dyDescent="0.2">
      <c r="A278" s="30">
        <v>4642</v>
      </c>
      <c r="B278" s="31" t="s">
        <v>246</v>
      </c>
      <c r="C278" s="33"/>
      <c r="D278" s="33"/>
      <c r="E278" s="34" t="str">
        <f t="shared" si="42"/>
        <v/>
      </c>
      <c r="F278" s="35" t="str">
        <f t="shared" si="43"/>
        <v/>
      </c>
      <c r="G278" s="34" t="str">
        <f t="shared" si="44"/>
        <v/>
      </c>
      <c r="H278" s="34" t="str">
        <f t="shared" si="45"/>
        <v/>
      </c>
      <c r="I278" s="34" t="str">
        <f t="shared" si="46"/>
        <v/>
      </c>
      <c r="J278" s="67" t="str">
        <f t="shared" si="47"/>
        <v/>
      </c>
      <c r="K278" s="34" t="str">
        <f t="shared" si="48"/>
        <v/>
      </c>
      <c r="L278" s="34" t="str">
        <f t="shared" si="49"/>
        <v/>
      </c>
      <c r="M278" s="34" t="str">
        <f t="shared" si="50"/>
        <v/>
      </c>
      <c r="N278" s="38">
        <f>'jan-mai'!M278</f>
        <v>-4241920.512151951</v>
      </c>
      <c r="O278" s="38" t="str">
        <f t="shared" si="51"/>
        <v/>
      </c>
    </row>
    <row r="279" spans="1:15" s="31" customFormat="1" x14ac:dyDescent="0.2">
      <c r="A279" s="30">
        <v>4643</v>
      </c>
      <c r="B279" s="31" t="s">
        <v>247</v>
      </c>
      <c r="C279" s="33"/>
      <c r="D279" s="33"/>
      <c r="E279" s="34" t="str">
        <f t="shared" si="42"/>
        <v/>
      </c>
      <c r="F279" s="35" t="str">
        <f t="shared" si="43"/>
        <v/>
      </c>
      <c r="G279" s="34" t="str">
        <f t="shared" si="44"/>
        <v/>
      </c>
      <c r="H279" s="34" t="str">
        <f t="shared" si="45"/>
        <v/>
      </c>
      <c r="I279" s="34" t="str">
        <f t="shared" si="46"/>
        <v/>
      </c>
      <c r="J279" s="67" t="str">
        <f t="shared" si="47"/>
        <v/>
      </c>
      <c r="K279" s="34" t="str">
        <f t="shared" si="48"/>
        <v/>
      </c>
      <c r="L279" s="34" t="str">
        <f t="shared" si="49"/>
        <v/>
      </c>
      <c r="M279" s="34" t="str">
        <f t="shared" si="50"/>
        <v/>
      </c>
      <c r="N279" s="38">
        <f>'jan-mai'!M279</f>
        <v>-10940965.295168549</v>
      </c>
      <c r="O279" s="38" t="str">
        <f t="shared" si="51"/>
        <v/>
      </c>
    </row>
    <row r="280" spans="1:15" s="31" customFormat="1" x14ac:dyDescent="0.2">
      <c r="A280" s="30">
        <v>4644</v>
      </c>
      <c r="B280" s="31" t="s">
        <v>248</v>
      </c>
      <c r="C280" s="33"/>
      <c r="D280" s="33"/>
      <c r="E280" s="34" t="str">
        <f t="shared" si="42"/>
        <v/>
      </c>
      <c r="F280" s="35" t="str">
        <f t="shared" si="43"/>
        <v/>
      </c>
      <c r="G280" s="34" t="str">
        <f t="shared" si="44"/>
        <v/>
      </c>
      <c r="H280" s="34" t="str">
        <f t="shared" si="45"/>
        <v/>
      </c>
      <c r="I280" s="34" t="str">
        <f t="shared" si="46"/>
        <v/>
      </c>
      <c r="J280" s="67" t="str">
        <f t="shared" si="47"/>
        <v/>
      </c>
      <c r="K280" s="34" t="str">
        <f t="shared" si="48"/>
        <v/>
      </c>
      <c r="L280" s="34" t="str">
        <f t="shared" si="49"/>
        <v/>
      </c>
      <c r="M280" s="34" t="str">
        <f t="shared" si="50"/>
        <v/>
      </c>
      <c r="N280" s="38">
        <f>'jan-mai'!M280</f>
        <v>-10814704.957577839</v>
      </c>
      <c r="O280" s="38" t="str">
        <f t="shared" si="51"/>
        <v/>
      </c>
    </row>
    <row r="281" spans="1:15" s="31" customFormat="1" x14ac:dyDescent="0.2">
      <c r="A281" s="30">
        <v>4645</v>
      </c>
      <c r="B281" s="31" t="s">
        <v>249</v>
      </c>
      <c r="C281" s="33"/>
      <c r="D281" s="33"/>
      <c r="E281" s="34" t="str">
        <f t="shared" si="42"/>
        <v/>
      </c>
      <c r="F281" s="35" t="str">
        <f t="shared" si="43"/>
        <v/>
      </c>
      <c r="G281" s="34" t="str">
        <f t="shared" si="44"/>
        <v/>
      </c>
      <c r="H281" s="34" t="str">
        <f t="shared" si="45"/>
        <v/>
      </c>
      <c r="I281" s="34" t="str">
        <f t="shared" si="46"/>
        <v/>
      </c>
      <c r="J281" s="67" t="str">
        <f t="shared" si="47"/>
        <v/>
      </c>
      <c r="K281" s="34" t="str">
        <f t="shared" si="48"/>
        <v/>
      </c>
      <c r="L281" s="34" t="str">
        <f t="shared" si="49"/>
        <v/>
      </c>
      <c r="M281" s="34" t="str">
        <f t="shared" si="50"/>
        <v/>
      </c>
      <c r="N281" s="38">
        <f>'jan-mai'!M281</f>
        <v>4689102.456874826</v>
      </c>
      <c r="O281" s="38" t="str">
        <f t="shared" si="51"/>
        <v/>
      </c>
    </row>
    <row r="282" spans="1:15" s="31" customFormat="1" x14ac:dyDescent="0.2">
      <c r="A282" s="30">
        <v>4646</v>
      </c>
      <c r="B282" s="31" t="s">
        <v>250</v>
      </c>
      <c r="C282" s="33"/>
      <c r="D282" s="33"/>
      <c r="E282" s="34" t="str">
        <f t="shared" si="42"/>
        <v/>
      </c>
      <c r="F282" s="35" t="str">
        <f t="shared" si="43"/>
        <v/>
      </c>
      <c r="G282" s="34" t="str">
        <f t="shared" si="44"/>
        <v/>
      </c>
      <c r="H282" s="34" t="str">
        <f t="shared" si="45"/>
        <v/>
      </c>
      <c r="I282" s="34" t="str">
        <f t="shared" si="46"/>
        <v/>
      </c>
      <c r="J282" s="67" t="str">
        <f t="shared" si="47"/>
        <v/>
      </c>
      <c r="K282" s="34" t="str">
        <f t="shared" si="48"/>
        <v/>
      </c>
      <c r="L282" s="34" t="str">
        <f t="shared" si="49"/>
        <v/>
      </c>
      <c r="M282" s="34" t="str">
        <f t="shared" si="50"/>
        <v/>
      </c>
      <c r="N282" s="38">
        <f>'jan-mai'!M282</f>
        <v>2541918.1505773226</v>
      </c>
      <c r="O282" s="38" t="str">
        <f t="shared" si="51"/>
        <v/>
      </c>
    </row>
    <row r="283" spans="1:15" s="31" customFormat="1" x14ac:dyDescent="0.2">
      <c r="A283" s="30">
        <v>4647</v>
      </c>
      <c r="B283" s="31" t="s">
        <v>391</v>
      </c>
      <c r="C283" s="33"/>
      <c r="D283" s="33"/>
      <c r="E283" s="34" t="str">
        <f t="shared" si="42"/>
        <v/>
      </c>
      <c r="F283" s="35" t="str">
        <f t="shared" si="43"/>
        <v/>
      </c>
      <c r="G283" s="34" t="str">
        <f t="shared" si="44"/>
        <v/>
      </c>
      <c r="H283" s="34" t="str">
        <f t="shared" si="45"/>
        <v/>
      </c>
      <c r="I283" s="34" t="str">
        <f t="shared" si="46"/>
        <v/>
      </c>
      <c r="J283" s="67" t="str">
        <f t="shared" si="47"/>
        <v/>
      </c>
      <c r="K283" s="34" t="str">
        <f t="shared" si="48"/>
        <v/>
      </c>
      <c r="L283" s="34" t="str">
        <f t="shared" si="49"/>
        <v/>
      </c>
      <c r="M283" s="34" t="str">
        <f t="shared" si="50"/>
        <v/>
      </c>
      <c r="N283" s="38">
        <f>'jan-mai'!M283</f>
        <v>16360100.458420685</v>
      </c>
      <c r="O283" s="38" t="str">
        <f t="shared" si="51"/>
        <v/>
      </c>
    </row>
    <row r="284" spans="1:15" s="31" customFormat="1" x14ac:dyDescent="0.2">
      <c r="A284" s="30">
        <v>4648</v>
      </c>
      <c r="B284" s="31" t="s">
        <v>251</v>
      </c>
      <c r="C284" s="33"/>
      <c r="D284" s="33"/>
      <c r="E284" s="34" t="str">
        <f t="shared" si="42"/>
        <v/>
      </c>
      <c r="F284" s="35" t="str">
        <f t="shared" si="43"/>
        <v/>
      </c>
      <c r="G284" s="34" t="str">
        <f t="shared" si="44"/>
        <v/>
      </c>
      <c r="H284" s="34" t="str">
        <f t="shared" si="45"/>
        <v/>
      </c>
      <c r="I284" s="34" t="str">
        <f t="shared" si="46"/>
        <v/>
      </c>
      <c r="J284" s="67" t="str">
        <f t="shared" si="47"/>
        <v/>
      </c>
      <c r="K284" s="34" t="str">
        <f t="shared" si="48"/>
        <v/>
      </c>
      <c r="L284" s="34" t="str">
        <f t="shared" si="49"/>
        <v/>
      </c>
      <c r="M284" s="34" t="str">
        <f t="shared" si="50"/>
        <v/>
      </c>
      <c r="N284" s="38">
        <f>'jan-mai'!M284</f>
        <v>-3342305.8946386161</v>
      </c>
      <c r="O284" s="38" t="str">
        <f t="shared" si="51"/>
        <v/>
      </c>
    </row>
    <row r="285" spans="1:15" s="31" customFormat="1" x14ac:dyDescent="0.2">
      <c r="A285" s="30">
        <v>4649</v>
      </c>
      <c r="B285" s="31" t="s">
        <v>392</v>
      </c>
      <c r="C285" s="33"/>
      <c r="D285" s="33"/>
      <c r="E285" s="34" t="str">
        <f t="shared" si="42"/>
        <v/>
      </c>
      <c r="F285" s="35" t="str">
        <f t="shared" si="43"/>
        <v/>
      </c>
      <c r="G285" s="34" t="str">
        <f t="shared" si="44"/>
        <v/>
      </c>
      <c r="H285" s="34" t="str">
        <f t="shared" si="45"/>
        <v/>
      </c>
      <c r="I285" s="34" t="str">
        <f t="shared" si="46"/>
        <v/>
      </c>
      <c r="J285" s="67" t="str">
        <f t="shared" si="47"/>
        <v/>
      </c>
      <c r="K285" s="34" t="str">
        <f t="shared" si="48"/>
        <v/>
      </c>
      <c r="L285" s="34" t="str">
        <f t="shared" si="49"/>
        <v/>
      </c>
      <c r="M285" s="34" t="str">
        <f t="shared" si="50"/>
        <v/>
      </c>
      <c r="N285" s="38">
        <f>'jan-mai'!M285</f>
        <v>24629177.432641357</v>
      </c>
      <c r="O285" s="38" t="str">
        <f t="shared" si="51"/>
        <v/>
      </c>
    </row>
    <row r="286" spans="1:15" s="31" customFormat="1" x14ac:dyDescent="0.2">
      <c r="A286" s="30">
        <v>4650</v>
      </c>
      <c r="B286" s="31" t="s">
        <v>252</v>
      </c>
      <c r="C286" s="33"/>
      <c r="D286" s="33"/>
      <c r="E286" s="34" t="str">
        <f t="shared" si="42"/>
        <v/>
      </c>
      <c r="F286" s="35" t="str">
        <f t="shared" si="43"/>
        <v/>
      </c>
      <c r="G286" s="34" t="str">
        <f t="shared" si="44"/>
        <v/>
      </c>
      <c r="H286" s="34" t="str">
        <f t="shared" si="45"/>
        <v/>
      </c>
      <c r="I286" s="34" t="str">
        <f t="shared" si="46"/>
        <v/>
      </c>
      <c r="J286" s="67" t="str">
        <f t="shared" si="47"/>
        <v/>
      </c>
      <c r="K286" s="34" t="str">
        <f t="shared" si="48"/>
        <v/>
      </c>
      <c r="L286" s="34" t="str">
        <f t="shared" si="49"/>
        <v/>
      </c>
      <c r="M286" s="34" t="str">
        <f t="shared" si="50"/>
        <v/>
      </c>
      <c r="N286" s="38">
        <f>'jan-mai'!M286</f>
        <v>7686445.6420429451</v>
      </c>
      <c r="O286" s="38" t="str">
        <f t="shared" si="51"/>
        <v/>
      </c>
    </row>
    <row r="287" spans="1:15" s="31" customFormat="1" x14ac:dyDescent="0.2">
      <c r="A287" s="30">
        <v>4651</v>
      </c>
      <c r="B287" s="31" t="s">
        <v>253</v>
      </c>
      <c r="C287" s="33"/>
      <c r="D287" s="33"/>
      <c r="E287" s="34" t="str">
        <f t="shared" si="42"/>
        <v/>
      </c>
      <c r="F287" s="35" t="str">
        <f t="shared" si="43"/>
        <v/>
      </c>
      <c r="G287" s="34" t="str">
        <f t="shared" si="44"/>
        <v/>
      </c>
      <c r="H287" s="34" t="str">
        <f t="shared" si="45"/>
        <v/>
      </c>
      <c r="I287" s="34" t="str">
        <f t="shared" si="46"/>
        <v/>
      </c>
      <c r="J287" s="67" t="str">
        <f t="shared" si="47"/>
        <v/>
      </c>
      <c r="K287" s="34" t="str">
        <f t="shared" si="48"/>
        <v/>
      </c>
      <c r="L287" s="34" t="str">
        <f t="shared" si="49"/>
        <v/>
      </c>
      <c r="M287" s="34" t="str">
        <f t="shared" si="50"/>
        <v/>
      </c>
      <c r="N287" s="38">
        <f>'jan-mai'!M287</f>
        <v>15705028.795206593</v>
      </c>
      <c r="O287" s="38" t="str">
        <f t="shared" si="51"/>
        <v/>
      </c>
    </row>
    <row r="288" spans="1:15" s="31" customFormat="1" x14ac:dyDescent="0.2">
      <c r="A288" s="30">
        <v>5001</v>
      </c>
      <c r="B288" s="31" t="s">
        <v>339</v>
      </c>
      <c r="C288" s="33"/>
      <c r="D288" s="33"/>
      <c r="E288" s="34" t="str">
        <f t="shared" si="42"/>
        <v/>
      </c>
      <c r="F288" s="35" t="str">
        <f t="shared" si="43"/>
        <v/>
      </c>
      <c r="G288" s="34" t="str">
        <f t="shared" si="44"/>
        <v/>
      </c>
      <c r="H288" s="34" t="str">
        <f t="shared" si="45"/>
        <v/>
      </c>
      <c r="I288" s="34" t="str">
        <f t="shared" si="46"/>
        <v/>
      </c>
      <c r="J288" s="67" t="str">
        <f t="shared" si="47"/>
        <v/>
      </c>
      <c r="K288" s="34" t="str">
        <f t="shared" si="48"/>
        <v/>
      </c>
      <c r="L288" s="34" t="str">
        <f t="shared" si="49"/>
        <v/>
      </c>
      <c r="M288" s="34" t="str">
        <f t="shared" si="50"/>
        <v/>
      </c>
      <c r="N288" s="38">
        <f>'jan-mai'!M288</f>
        <v>-99452528.97309424</v>
      </c>
      <c r="O288" s="38" t="str">
        <f t="shared" si="51"/>
        <v/>
      </c>
    </row>
    <row r="289" spans="1:15" s="31" customFormat="1" x14ac:dyDescent="0.2">
      <c r="A289" s="30">
        <v>5006</v>
      </c>
      <c r="B289" s="31" t="s">
        <v>340</v>
      </c>
      <c r="C289" s="33"/>
      <c r="D289" s="33"/>
      <c r="E289" s="34" t="str">
        <f t="shared" si="42"/>
        <v/>
      </c>
      <c r="F289" s="35" t="str">
        <f t="shared" si="43"/>
        <v/>
      </c>
      <c r="G289" s="34" t="str">
        <f t="shared" si="44"/>
        <v/>
      </c>
      <c r="H289" s="34" t="str">
        <f t="shared" si="45"/>
        <v/>
      </c>
      <c r="I289" s="34" t="str">
        <f t="shared" si="46"/>
        <v/>
      </c>
      <c r="J289" s="67" t="str">
        <f t="shared" si="47"/>
        <v/>
      </c>
      <c r="K289" s="34" t="str">
        <f t="shared" si="48"/>
        <v/>
      </c>
      <c r="L289" s="34" t="str">
        <f t="shared" si="49"/>
        <v/>
      </c>
      <c r="M289" s="34" t="str">
        <f t="shared" si="50"/>
        <v/>
      </c>
      <c r="N289" s="38">
        <f>'jan-mai'!M289</f>
        <v>90289359.501210943</v>
      </c>
      <c r="O289" s="38" t="str">
        <f t="shared" si="51"/>
        <v/>
      </c>
    </row>
    <row r="290" spans="1:15" s="31" customFormat="1" x14ac:dyDescent="0.2">
      <c r="A290" s="30">
        <v>5007</v>
      </c>
      <c r="B290" s="31" t="s">
        <v>341</v>
      </c>
      <c r="C290" s="33"/>
      <c r="D290" s="33"/>
      <c r="E290" s="34" t="str">
        <f t="shared" si="42"/>
        <v/>
      </c>
      <c r="F290" s="35" t="str">
        <f t="shared" si="43"/>
        <v/>
      </c>
      <c r="G290" s="34" t="str">
        <f t="shared" si="44"/>
        <v/>
      </c>
      <c r="H290" s="34" t="str">
        <f t="shared" si="45"/>
        <v/>
      </c>
      <c r="I290" s="34" t="str">
        <f t="shared" si="46"/>
        <v/>
      </c>
      <c r="J290" s="67" t="str">
        <f t="shared" si="47"/>
        <v/>
      </c>
      <c r="K290" s="34" t="str">
        <f t="shared" si="48"/>
        <v/>
      </c>
      <c r="L290" s="34" t="str">
        <f t="shared" si="49"/>
        <v/>
      </c>
      <c r="M290" s="34" t="str">
        <f t="shared" si="50"/>
        <v/>
      </c>
      <c r="N290" s="38">
        <f>'jan-mai'!M290</f>
        <v>46066117.727224745</v>
      </c>
      <c r="O290" s="38" t="str">
        <f t="shared" si="51"/>
        <v/>
      </c>
    </row>
    <row r="291" spans="1:15" s="31" customFormat="1" x14ac:dyDescent="0.2">
      <c r="A291" s="30">
        <v>5014</v>
      </c>
      <c r="B291" s="31" t="s">
        <v>343</v>
      </c>
      <c r="C291" s="33"/>
      <c r="D291" s="33"/>
      <c r="E291" s="34" t="str">
        <f t="shared" si="42"/>
        <v/>
      </c>
      <c r="F291" s="35" t="str">
        <f t="shared" si="43"/>
        <v/>
      </c>
      <c r="G291" s="34" t="str">
        <f t="shared" si="44"/>
        <v/>
      </c>
      <c r="H291" s="34" t="str">
        <f t="shared" si="45"/>
        <v/>
      </c>
      <c r="I291" s="34" t="str">
        <f t="shared" si="46"/>
        <v/>
      </c>
      <c r="J291" s="67" t="str">
        <f t="shared" si="47"/>
        <v/>
      </c>
      <c r="K291" s="34" t="str">
        <f t="shared" si="48"/>
        <v/>
      </c>
      <c r="L291" s="34" t="str">
        <f t="shared" si="49"/>
        <v/>
      </c>
      <c r="M291" s="34" t="str">
        <f t="shared" si="50"/>
        <v/>
      </c>
      <c r="N291" s="38">
        <f>'jan-mai'!M291</f>
        <v>-18420909.759983603</v>
      </c>
      <c r="O291" s="38" t="str">
        <f t="shared" si="51"/>
        <v/>
      </c>
    </row>
    <row r="292" spans="1:15" s="31" customFormat="1" x14ac:dyDescent="0.2">
      <c r="A292" s="30">
        <v>5020</v>
      </c>
      <c r="B292" s="31" t="s">
        <v>346</v>
      </c>
      <c r="C292" s="33"/>
      <c r="D292" s="33"/>
      <c r="E292" s="34" t="str">
        <f t="shared" si="42"/>
        <v/>
      </c>
      <c r="F292" s="35" t="str">
        <f t="shared" si="43"/>
        <v/>
      </c>
      <c r="G292" s="34" t="str">
        <f t="shared" si="44"/>
        <v/>
      </c>
      <c r="H292" s="34" t="str">
        <f t="shared" si="45"/>
        <v/>
      </c>
      <c r="I292" s="34" t="str">
        <f t="shared" si="46"/>
        <v/>
      </c>
      <c r="J292" s="67" t="str">
        <f t="shared" si="47"/>
        <v/>
      </c>
      <c r="K292" s="34" t="str">
        <f t="shared" si="48"/>
        <v/>
      </c>
      <c r="L292" s="34" t="str">
        <f t="shared" si="49"/>
        <v/>
      </c>
      <c r="M292" s="34" t="str">
        <f t="shared" si="50"/>
        <v/>
      </c>
      <c r="N292" s="38">
        <f>'jan-mai'!M292</f>
        <v>3166908.1367962477</v>
      </c>
      <c r="O292" s="38" t="str">
        <f t="shared" si="51"/>
        <v/>
      </c>
    </row>
    <row r="293" spans="1:15" s="31" customFormat="1" x14ac:dyDescent="0.2">
      <c r="A293" s="30">
        <v>5021</v>
      </c>
      <c r="B293" s="31" t="s">
        <v>347</v>
      </c>
      <c r="C293" s="33"/>
      <c r="D293" s="33"/>
      <c r="E293" s="34" t="str">
        <f t="shared" si="42"/>
        <v/>
      </c>
      <c r="F293" s="35" t="str">
        <f t="shared" si="43"/>
        <v/>
      </c>
      <c r="G293" s="34" t="str">
        <f t="shared" si="44"/>
        <v/>
      </c>
      <c r="H293" s="34" t="str">
        <f t="shared" si="45"/>
        <v/>
      </c>
      <c r="I293" s="34" t="str">
        <f t="shared" si="46"/>
        <v/>
      </c>
      <c r="J293" s="67" t="str">
        <f t="shared" si="47"/>
        <v/>
      </c>
      <c r="K293" s="34" t="str">
        <f t="shared" si="48"/>
        <v/>
      </c>
      <c r="L293" s="34" t="str">
        <f t="shared" si="49"/>
        <v/>
      </c>
      <c r="M293" s="34" t="str">
        <f t="shared" si="50"/>
        <v/>
      </c>
      <c r="N293" s="38">
        <f>'jan-mai'!M293</f>
        <v>21244929.54001946</v>
      </c>
      <c r="O293" s="38" t="str">
        <f t="shared" si="51"/>
        <v/>
      </c>
    </row>
    <row r="294" spans="1:15" s="31" customFormat="1" x14ac:dyDescent="0.2">
      <c r="A294" s="30">
        <v>5022</v>
      </c>
      <c r="B294" s="31" t="s">
        <v>348</v>
      </c>
      <c r="C294" s="33"/>
      <c r="D294" s="33"/>
      <c r="E294" s="34" t="str">
        <f t="shared" si="42"/>
        <v/>
      </c>
      <c r="F294" s="35" t="str">
        <f t="shared" si="43"/>
        <v/>
      </c>
      <c r="G294" s="34" t="str">
        <f t="shared" si="44"/>
        <v/>
      </c>
      <c r="H294" s="34" t="str">
        <f t="shared" si="45"/>
        <v/>
      </c>
      <c r="I294" s="34" t="str">
        <f t="shared" si="46"/>
        <v/>
      </c>
      <c r="J294" s="67" t="str">
        <f t="shared" si="47"/>
        <v/>
      </c>
      <c r="K294" s="34" t="str">
        <f t="shared" si="48"/>
        <v/>
      </c>
      <c r="L294" s="34" t="str">
        <f t="shared" si="49"/>
        <v/>
      </c>
      <c r="M294" s="34" t="str">
        <f t="shared" si="50"/>
        <v/>
      </c>
      <c r="N294" s="38">
        <f>'jan-mai'!M294</f>
        <v>7731823.5221624495</v>
      </c>
      <c r="O294" s="38" t="str">
        <f t="shared" si="51"/>
        <v/>
      </c>
    </row>
    <row r="295" spans="1:15" s="31" customFormat="1" x14ac:dyDescent="0.2">
      <c r="A295" s="30">
        <v>5025</v>
      </c>
      <c r="B295" s="31" t="s">
        <v>349</v>
      </c>
      <c r="C295" s="33"/>
      <c r="D295" s="33"/>
      <c r="E295" s="34" t="str">
        <f t="shared" si="42"/>
        <v/>
      </c>
      <c r="F295" s="35" t="str">
        <f t="shared" si="43"/>
        <v/>
      </c>
      <c r="G295" s="34" t="str">
        <f t="shared" si="44"/>
        <v/>
      </c>
      <c r="H295" s="34" t="str">
        <f t="shared" si="45"/>
        <v/>
      </c>
      <c r="I295" s="34" t="str">
        <f t="shared" si="46"/>
        <v/>
      </c>
      <c r="J295" s="67" t="str">
        <f t="shared" si="47"/>
        <v/>
      </c>
      <c r="K295" s="34" t="str">
        <f t="shared" si="48"/>
        <v/>
      </c>
      <c r="L295" s="34" t="str">
        <f t="shared" si="49"/>
        <v/>
      </c>
      <c r="M295" s="34" t="str">
        <f t="shared" si="50"/>
        <v/>
      </c>
      <c r="N295" s="38">
        <f>'jan-mai'!M295</f>
        <v>14005607.909840386</v>
      </c>
      <c r="O295" s="38" t="str">
        <f t="shared" si="51"/>
        <v/>
      </c>
    </row>
    <row r="296" spans="1:15" s="31" customFormat="1" x14ac:dyDescent="0.2">
      <c r="A296" s="30">
        <v>5026</v>
      </c>
      <c r="B296" s="31" t="s">
        <v>350</v>
      </c>
      <c r="C296" s="33"/>
      <c r="D296" s="33"/>
      <c r="E296" s="34" t="str">
        <f t="shared" si="42"/>
        <v/>
      </c>
      <c r="F296" s="35" t="str">
        <f t="shared" si="43"/>
        <v/>
      </c>
      <c r="G296" s="34" t="str">
        <f t="shared" si="44"/>
        <v/>
      </c>
      <c r="H296" s="34" t="str">
        <f t="shared" si="45"/>
        <v/>
      </c>
      <c r="I296" s="34" t="str">
        <f t="shared" si="46"/>
        <v/>
      </c>
      <c r="J296" s="67" t="str">
        <f t="shared" si="47"/>
        <v/>
      </c>
      <c r="K296" s="34" t="str">
        <f t="shared" si="48"/>
        <v/>
      </c>
      <c r="L296" s="34" t="str">
        <f t="shared" si="49"/>
        <v/>
      </c>
      <c r="M296" s="34" t="str">
        <f t="shared" si="50"/>
        <v/>
      </c>
      <c r="N296" s="38">
        <f>'jan-mai'!M296</f>
        <v>9966186.2287643235</v>
      </c>
      <c r="O296" s="38" t="str">
        <f t="shared" si="51"/>
        <v/>
      </c>
    </row>
    <row r="297" spans="1:15" s="31" customFormat="1" x14ac:dyDescent="0.2">
      <c r="A297" s="30">
        <v>5027</v>
      </c>
      <c r="B297" s="31" t="s">
        <v>351</v>
      </c>
      <c r="C297" s="33"/>
      <c r="D297" s="33"/>
      <c r="E297" s="34" t="str">
        <f t="shared" si="42"/>
        <v/>
      </c>
      <c r="F297" s="35" t="str">
        <f t="shared" si="43"/>
        <v/>
      </c>
      <c r="G297" s="34" t="str">
        <f t="shared" si="44"/>
        <v/>
      </c>
      <c r="H297" s="34" t="str">
        <f t="shared" si="45"/>
        <v/>
      </c>
      <c r="I297" s="34" t="str">
        <f t="shared" si="46"/>
        <v/>
      </c>
      <c r="J297" s="67" t="str">
        <f t="shared" si="47"/>
        <v/>
      </c>
      <c r="K297" s="34" t="str">
        <f t="shared" si="48"/>
        <v/>
      </c>
      <c r="L297" s="34" t="str">
        <f t="shared" si="49"/>
        <v/>
      </c>
      <c r="M297" s="34" t="str">
        <f t="shared" si="50"/>
        <v/>
      </c>
      <c r="N297" s="38">
        <f>'jan-mai'!M297</f>
        <v>30026954.184330694</v>
      </c>
      <c r="O297" s="38" t="str">
        <f t="shared" si="51"/>
        <v/>
      </c>
    </row>
    <row r="298" spans="1:15" s="31" customFormat="1" x14ac:dyDescent="0.2">
      <c r="A298" s="30">
        <v>5028</v>
      </c>
      <c r="B298" s="31" t="s">
        <v>352</v>
      </c>
      <c r="C298" s="33"/>
      <c r="D298" s="33"/>
      <c r="E298" s="34" t="str">
        <f t="shared" si="42"/>
        <v/>
      </c>
      <c r="F298" s="35" t="str">
        <f t="shared" si="43"/>
        <v/>
      </c>
      <c r="G298" s="34" t="str">
        <f t="shared" si="44"/>
        <v/>
      </c>
      <c r="H298" s="34" t="str">
        <f t="shared" si="45"/>
        <v/>
      </c>
      <c r="I298" s="34" t="str">
        <f t="shared" si="46"/>
        <v/>
      </c>
      <c r="J298" s="67" t="str">
        <f t="shared" si="47"/>
        <v/>
      </c>
      <c r="K298" s="34" t="str">
        <f t="shared" si="48"/>
        <v/>
      </c>
      <c r="L298" s="34" t="str">
        <f t="shared" si="49"/>
        <v/>
      </c>
      <c r="M298" s="34" t="str">
        <f t="shared" si="50"/>
        <v/>
      </c>
      <c r="N298" s="38">
        <f>'jan-mai'!M298</f>
        <v>52645163.529779628</v>
      </c>
      <c r="O298" s="38" t="str">
        <f t="shared" si="51"/>
        <v/>
      </c>
    </row>
    <row r="299" spans="1:15" s="31" customFormat="1" x14ac:dyDescent="0.2">
      <c r="A299" s="30">
        <v>5029</v>
      </c>
      <c r="B299" s="31" t="s">
        <v>353</v>
      </c>
      <c r="C299" s="33"/>
      <c r="D299" s="33"/>
      <c r="E299" s="34" t="str">
        <f t="shared" si="42"/>
        <v/>
      </c>
      <c r="F299" s="35" t="str">
        <f t="shared" si="43"/>
        <v/>
      </c>
      <c r="G299" s="34" t="str">
        <f t="shared" si="44"/>
        <v/>
      </c>
      <c r="H299" s="34" t="str">
        <f t="shared" si="45"/>
        <v/>
      </c>
      <c r="I299" s="34" t="str">
        <f t="shared" si="46"/>
        <v/>
      </c>
      <c r="J299" s="67" t="str">
        <f t="shared" si="47"/>
        <v/>
      </c>
      <c r="K299" s="34" t="str">
        <f t="shared" si="48"/>
        <v/>
      </c>
      <c r="L299" s="34" t="str">
        <f t="shared" si="49"/>
        <v/>
      </c>
      <c r="M299" s="34" t="str">
        <f t="shared" si="50"/>
        <v/>
      </c>
      <c r="N299" s="38">
        <f>'jan-mai'!M299</f>
        <v>26724955.564342279</v>
      </c>
      <c r="O299" s="38" t="str">
        <f t="shared" si="51"/>
        <v/>
      </c>
    </row>
    <row r="300" spans="1:15" s="31" customFormat="1" x14ac:dyDescent="0.2">
      <c r="A300" s="30">
        <v>5031</v>
      </c>
      <c r="B300" s="31" t="s">
        <v>354</v>
      </c>
      <c r="C300" s="33"/>
      <c r="D300" s="33"/>
      <c r="E300" s="34" t="str">
        <f t="shared" si="42"/>
        <v/>
      </c>
      <c r="F300" s="35" t="str">
        <f t="shared" si="43"/>
        <v/>
      </c>
      <c r="G300" s="34" t="str">
        <f t="shared" si="44"/>
        <v/>
      </c>
      <c r="H300" s="34" t="str">
        <f t="shared" si="45"/>
        <v/>
      </c>
      <c r="I300" s="34" t="str">
        <f t="shared" si="46"/>
        <v/>
      </c>
      <c r="J300" s="67" t="str">
        <f t="shared" si="47"/>
        <v/>
      </c>
      <c r="K300" s="34" t="str">
        <f t="shared" si="48"/>
        <v/>
      </c>
      <c r="L300" s="34" t="str">
        <f t="shared" si="49"/>
        <v/>
      </c>
      <c r="M300" s="34" t="str">
        <f t="shared" si="50"/>
        <v/>
      </c>
      <c r="N300" s="38">
        <f>'jan-mai'!M300</f>
        <v>9717028.4833600484</v>
      </c>
      <c r="O300" s="38" t="str">
        <f t="shared" si="51"/>
        <v/>
      </c>
    </row>
    <row r="301" spans="1:15" s="31" customFormat="1" x14ac:dyDescent="0.2">
      <c r="A301" s="30">
        <v>5032</v>
      </c>
      <c r="B301" s="31" t="s">
        <v>355</v>
      </c>
      <c r="C301" s="33"/>
      <c r="D301" s="33"/>
      <c r="E301" s="34" t="str">
        <f t="shared" si="42"/>
        <v/>
      </c>
      <c r="F301" s="35" t="str">
        <f t="shared" si="43"/>
        <v/>
      </c>
      <c r="G301" s="34" t="str">
        <f t="shared" si="44"/>
        <v/>
      </c>
      <c r="H301" s="34" t="str">
        <f t="shared" si="45"/>
        <v/>
      </c>
      <c r="I301" s="34" t="str">
        <f t="shared" si="46"/>
        <v/>
      </c>
      <c r="J301" s="67" t="str">
        <f t="shared" si="47"/>
        <v/>
      </c>
      <c r="K301" s="34" t="str">
        <f t="shared" si="48"/>
        <v/>
      </c>
      <c r="L301" s="34" t="str">
        <f t="shared" si="49"/>
        <v/>
      </c>
      <c r="M301" s="34" t="str">
        <f t="shared" si="50"/>
        <v/>
      </c>
      <c r="N301" s="38">
        <f>'jan-mai'!M301</f>
        <v>13433407.630771695</v>
      </c>
      <c r="O301" s="38" t="str">
        <f t="shared" si="51"/>
        <v/>
      </c>
    </row>
    <row r="302" spans="1:15" s="31" customFormat="1" x14ac:dyDescent="0.2">
      <c r="A302" s="30">
        <v>5033</v>
      </c>
      <c r="B302" s="31" t="s">
        <v>356</v>
      </c>
      <c r="C302" s="33"/>
      <c r="D302" s="33"/>
      <c r="E302" s="34" t="str">
        <f t="shared" si="42"/>
        <v/>
      </c>
      <c r="F302" s="35" t="str">
        <f t="shared" si="43"/>
        <v/>
      </c>
      <c r="G302" s="34" t="str">
        <f t="shared" si="44"/>
        <v/>
      </c>
      <c r="H302" s="34" t="str">
        <f t="shared" si="45"/>
        <v/>
      </c>
      <c r="I302" s="34" t="str">
        <f t="shared" si="46"/>
        <v/>
      </c>
      <c r="J302" s="67" t="str">
        <f t="shared" si="47"/>
        <v/>
      </c>
      <c r="K302" s="34" t="str">
        <f t="shared" si="48"/>
        <v/>
      </c>
      <c r="L302" s="34" t="str">
        <f t="shared" si="49"/>
        <v/>
      </c>
      <c r="M302" s="34" t="str">
        <f t="shared" si="50"/>
        <v/>
      </c>
      <c r="N302" s="38">
        <f>'jan-mai'!M302</f>
        <v>-7175282.5836543804</v>
      </c>
      <c r="O302" s="38" t="str">
        <f t="shared" si="51"/>
        <v/>
      </c>
    </row>
    <row r="303" spans="1:15" s="31" customFormat="1" x14ac:dyDescent="0.2">
      <c r="A303" s="30">
        <v>5034</v>
      </c>
      <c r="B303" s="31" t="s">
        <v>357</v>
      </c>
      <c r="C303" s="33"/>
      <c r="D303" s="33"/>
      <c r="E303" s="34" t="str">
        <f t="shared" si="42"/>
        <v/>
      </c>
      <c r="F303" s="35" t="str">
        <f t="shared" si="43"/>
        <v/>
      </c>
      <c r="G303" s="34" t="str">
        <f t="shared" si="44"/>
        <v/>
      </c>
      <c r="H303" s="34" t="str">
        <f t="shared" si="45"/>
        <v/>
      </c>
      <c r="I303" s="34" t="str">
        <f t="shared" si="46"/>
        <v/>
      </c>
      <c r="J303" s="67" t="str">
        <f t="shared" si="47"/>
        <v/>
      </c>
      <c r="K303" s="34" t="str">
        <f t="shared" si="48"/>
        <v/>
      </c>
      <c r="L303" s="34" t="str">
        <f t="shared" si="49"/>
        <v/>
      </c>
      <c r="M303" s="34" t="str">
        <f t="shared" si="50"/>
        <v/>
      </c>
      <c r="N303" s="38">
        <f>'jan-mai'!M303</f>
        <v>6513929.3667015489</v>
      </c>
      <c r="O303" s="38" t="str">
        <f t="shared" si="51"/>
        <v/>
      </c>
    </row>
    <row r="304" spans="1:15" s="31" customFormat="1" x14ac:dyDescent="0.2">
      <c r="A304" s="30">
        <v>5035</v>
      </c>
      <c r="B304" s="31" t="s">
        <v>358</v>
      </c>
      <c r="C304" s="33"/>
      <c r="D304" s="33"/>
      <c r="E304" s="34" t="str">
        <f t="shared" si="42"/>
        <v/>
      </c>
      <c r="F304" s="35" t="str">
        <f t="shared" si="43"/>
        <v/>
      </c>
      <c r="G304" s="34" t="str">
        <f t="shared" si="44"/>
        <v/>
      </c>
      <c r="H304" s="34" t="str">
        <f t="shared" si="45"/>
        <v/>
      </c>
      <c r="I304" s="34" t="str">
        <f t="shared" si="46"/>
        <v/>
      </c>
      <c r="J304" s="67" t="str">
        <f t="shared" si="47"/>
        <v/>
      </c>
      <c r="K304" s="34" t="str">
        <f t="shared" si="48"/>
        <v/>
      </c>
      <c r="L304" s="34" t="str">
        <f t="shared" si="49"/>
        <v/>
      </c>
      <c r="M304" s="34" t="str">
        <f t="shared" si="50"/>
        <v/>
      </c>
      <c r="N304" s="38">
        <f>'jan-mai'!M304</f>
        <v>64731763.334234834</v>
      </c>
      <c r="O304" s="38" t="str">
        <f t="shared" si="51"/>
        <v/>
      </c>
    </row>
    <row r="305" spans="1:15" s="31" customFormat="1" x14ac:dyDescent="0.2">
      <c r="A305" s="30">
        <v>5036</v>
      </c>
      <c r="B305" s="31" t="s">
        <v>359</v>
      </c>
      <c r="C305" s="33"/>
      <c r="D305" s="33"/>
      <c r="E305" s="34" t="str">
        <f t="shared" si="42"/>
        <v/>
      </c>
      <c r="F305" s="35" t="str">
        <f t="shared" si="43"/>
        <v/>
      </c>
      <c r="G305" s="34" t="str">
        <f t="shared" si="44"/>
        <v/>
      </c>
      <c r="H305" s="34" t="str">
        <f t="shared" si="45"/>
        <v/>
      </c>
      <c r="I305" s="34" t="str">
        <f t="shared" si="46"/>
        <v/>
      </c>
      <c r="J305" s="67" t="str">
        <f t="shared" si="47"/>
        <v/>
      </c>
      <c r="K305" s="34" t="str">
        <f t="shared" si="48"/>
        <v/>
      </c>
      <c r="L305" s="34" t="str">
        <f t="shared" si="49"/>
        <v/>
      </c>
      <c r="M305" s="34" t="str">
        <f t="shared" si="50"/>
        <v/>
      </c>
      <c r="N305" s="38">
        <f>'jan-mai'!M305</f>
        <v>12600565.27313594</v>
      </c>
      <c r="O305" s="38" t="str">
        <f t="shared" si="51"/>
        <v/>
      </c>
    </row>
    <row r="306" spans="1:15" s="31" customFormat="1" x14ac:dyDescent="0.2">
      <c r="A306" s="30">
        <v>5037</v>
      </c>
      <c r="B306" s="31" t="s">
        <v>360</v>
      </c>
      <c r="C306" s="33"/>
      <c r="D306" s="33"/>
      <c r="E306" s="34" t="str">
        <f t="shared" si="42"/>
        <v/>
      </c>
      <c r="F306" s="35" t="str">
        <f t="shared" si="43"/>
        <v/>
      </c>
      <c r="G306" s="34" t="str">
        <f t="shared" si="44"/>
        <v/>
      </c>
      <c r="H306" s="34" t="str">
        <f t="shared" si="45"/>
        <v/>
      </c>
      <c r="I306" s="34" t="str">
        <f t="shared" si="46"/>
        <v/>
      </c>
      <c r="J306" s="67" t="str">
        <f t="shared" si="47"/>
        <v/>
      </c>
      <c r="K306" s="34" t="str">
        <f t="shared" si="48"/>
        <v/>
      </c>
      <c r="L306" s="34" t="str">
        <f t="shared" si="49"/>
        <v/>
      </c>
      <c r="M306" s="34" t="str">
        <f t="shared" si="50"/>
        <v/>
      </c>
      <c r="N306" s="38">
        <f>'jan-mai'!M306</f>
        <v>68684174.315084621</v>
      </c>
      <c r="O306" s="38" t="str">
        <f t="shared" si="51"/>
        <v/>
      </c>
    </row>
    <row r="307" spans="1:15" s="31" customFormat="1" x14ac:dyDescent="0.2">
      <c r="A307" s="30">
        <v>5038</v>
      </c>
      <c r="B307" s="31" t="s">
        <v>361</v>
      </c>
      <c r="C307" s="33"/>
      <c r="D307" s="33"/>
      <c r="E307" s="34" t="str">
        <f t="shared" si="42"/>
        <v/>
      </c>
      <c r="F307" s="35" t="str">
        <f t="shared" si="43"/>
        <v/>
      </c>
      <c r="G307" s="34" t="str">
        <f t="shared" si="44"/>
        <v/>
      </c>
      <c r="H307" s="34" t="str">
        <f t="shared" si="45"/>
        <v/>
      </c>
      <c r="I307" s="34" t="str">
        <f t="shared" si="46"/>
        <v/>
      </c>
      <c r="J307" s="67" t="str">
        <f t="shared" si="47"/>
        <v/>
      </c>
      <c r="K307" s="34" t="str">
        <f t="shared" si="48"/>
        <v/>
      </c>
      <c r="L307" s="34" t="str">
        <f t="shared" si="49"/>
        <v/>
      </c>
      <c r="M307" s="34" t="str">
        <f t="shared" si="50"/>
        <v/>
      </c>
      <c r="N307" s="38">
        <f>'jan-mai'!M307</f>
        <v>57355806.363914683</v>
      </c>
      <c r="O307" s="38" t="str">
        <f t="shared" si="51"/>
        <v/>
      </c>
    </row>
    <row r="308" spans="1:15" s="31" customFormat="1" x14ac:dyDescent="0.2">
      <c r="A308" s="30">
        <v>5041</v>
      </c>
      <c r="B308" s="31" t="s">
        <v>376</v>
      </c>
      <c r="C308" s="33"/>
      <c r="D308" s="33"/>
      <c r="E308" s="34" t="str">
        <f t="shared" si="42"/>
        <v/>
      </c>
      <c r="F308" s="35" t="str">
        <f t="shared" si="43"/>
        <v/>
      </c>
      <c r="G308" s="34" t="str">
        <f t="shared" si="44"/>
        <v/>
      </c>
      <c r="H308" s="34" t="str">
        <f t="shared" si="45"/>
        <v/>
      </c>
      <c r="I308" s="34" t="str">
        <f t="shared" si="46"/>
        <v/>
      </c>
      <c r="J308" s="67" t="str">
        <f t="shared" si="47"/>
        <v/>
      </c>
      <c r="K308" s="34" t="str">
        <f t="shared" si="48"/>
        <v/>
      </c>
      <c r="L308" s="34" t="str">
        <f t="shared" si="49"/>
        <v/>
      </c>
      <c r="M308" s="34" t="str">
        <f t="shared" si="50"/>
        <v/>
      </c>
      <c r="N308" s="38">
        <f>'jan-mai'!M308</f>
        <v>8746260.3214780279</v>
      </c>
      <c r="O308" s="38" t="str">
        <f t="shared" si="51"/>
        <v/>
      </c>
    </row>
    <row r="309" spans="1:15" s="31" customFormat="1" x14ac:dyDescent="0.2">
      <c r="A309" s="30">
        <v>5042</v>
      </c>
      <c r="B309" s="31" t="s">
        <v>362</v>
      </c>
      <c r="C309" s="33"/>
      <c r="D309" s="33"/>
      <c r="E309" s="34" t="str">
        <f t="shared" si="42"/>
        <v/>
      </c>
      <c r="F309" s="35" t="str">
        <f t="shared" si="43"/>
        <v/>
      </c>
      <c r="G309" s="34" t="str">
        <f t="shared" si="44"/>
        <v/>
      </c>
      <c r="H309" s="34" t="str">
        <f t="shared" si="45"/>
        <v/>
      </c>
      <c r="I309" s="34" t="str">
        <f t="shared" si="46"/>
        <v/>
      </c>
      <c r="J309" s="67" t="str">
        <f t="shared" si="47"/>
        <v/>
      </c>
      <c r="K309" s="34" t="str">
        <f t="shared" si="48"/>
        <v/>
      </c>
      <c r="L309" s="34" t="str">
        <f t="shared" si="49"/>
        <v/>
      </c>
      <c r="M309" s="34" t="str">
        <f t="shared" si="50"/>
        <v/>
      </c>
      <c r="N309" s="38">
        <f>'jan-mai'!M309</f>
        <v>3596181.8084876603</v>
      </c>
      <c r="O309" s="38" t="str">
        <f t="shared" si="51"/>
        <v/>
      </c>
    </row>
    <row r="310" spans="1:15" s="31" customFormat="1" x14ac:dyDescent="0.2">
      <c r="A310" s="30">
        <v>5043</v>
      </c>
      <c r="B310" s="31" t="s">
        <v>377</v>
      </c>
      <c r="C310" s="33"/>
      <c r="D310" s="33"/>
      <c r="E310" s="34" t="str">
        <f t="shared" si="42"/>
        <v/>
      </c>
      <c r="F310" s="35" t="str">
        <f t="shared" si="43"/>
        <v/>
      </c>
      <c r="G310" s="34" t="str">
        <f t="shared" si="44"/>
        <v/>
      </c>
      <c r="H310" s="34" t="str">
        <f t="shared" si="45"/>
        <v/>
      </c>
      <c r="I310" s="34" t="str">
        <f t="shared" si="46"/>
        <v/>
      </c>
      <c r="J310" s="67" t="str">
        <f t="shared" si="47"/>
        <v/>
      </c>
      <c r="K310" s="34" t="str">
        <f t="shared" si="48"/>
        <v/>
      </c>
      <c r="L310" s="34" t="str">
        <f t="shared" si="49"/>
        <v/>
      </c>
      <c r="M310" s="34" t="str">
        <f t="shared" si="50"/>
        <v/>
      </c>
      <c r="N310" s="38">
        <f>'jan-mai'!M310</f>
        <v>-191845.56362975665</v>
      </c>
      <c r="O310" s="38" t="str">
        <f t="shared" si="51"/>
        <v/>
      </c>
    </row>
    <row r="311" spans="1:15" s="31" customFormat="1" x14ac:dyDescent="0.2">
      <c r="A311" s="30">
        <v>5044</v>
      </c>
      <c r="B311" s="31" t="s">
        <v>363</v>
      </c>
      <c r="C311" s="33"/>
      <c r="D311" s="33"/>
      <c r="E311" s="34" t="str">
        <f t="shared" si="42"/>
        <v/>
      </c>
      <c r="F311" s="35" t="str">
        <f t="shared" si="43"/>
        <v/>
      </c>
      <c r="G311" s="34" t="str">
        <f t="shared" si="44"/>
        <v/>
      </c>
      <c r="H311" s="34" t="str">
        <f t="shared" si="45"/>
        <v/>
      </c>
      <c r="I311" s="34" t="str">
        <f t="shared" si="46"/>
        <v/>
      </c>
      <c r="J311" s="67" t="str">
        <f t="shared" si="47"/>
        <v/>
      </c>
      <c r="K311" s="34" t="str">
        <f t="shared" si="48"/>
        <v/>
      </c>
      <c r="L311" s="34" t="str">
        <f t="shared" si="49"/>
        <v/>
      </c>
      <c r="M311" s="34" t="str">
        <f t="shared" si="50"/>
        <v/>
      </c>
      <c r="N311" s="38">
        <f>'jan-mai'!M311</f>
        <v>-3415291.0920569822</v>
      </c>
      <c r="O311" s="38" t="str">
        <f t="shared" si="51"/>
        <v/>
      </c>
    </row>
    <row r="312" spans="1:15" s="31" customFormat="1" x14ac:dyDescent="0.2">
      <c r="A312" s="30">
        <v>5045</v>
      </c>
      <c r="B312" s="31" t="s">
        <v>364</v>
      </c>
      <c r="C312" s="33"/>
      <c r="D312" s="33"/>
      <c r="E312" s="34" t="str">
        <f t="shared" si="42"/>
        <v/>
      </c>
      <c r="F312" s="35" t="str">
        <f t="shared" si="43"/>
        <v/>
      </c>
      <c r="G312" s="34" t="str">
        <f t="shared" si="44"/>
        <v/>
      </c>
      <c r="H312" s="34" t="str">
        <f t="shared" si="45"/>
        <v/>
      </c>
      <c r="I312" s="34" t="str">
        <f t="shared" si="46"/>
        <v/>
      </c>
      <c r="J312" s="67" t="str">
        <f t="shared" si="47"/>
        <v/>
      </c>
      <c r="K312" s="34" t="str">
        <f t="shared" si="48"/>
        <v/>
      </c>
      <c r="L312" s="34" t="str">
        <f t="shared" si="49"/>
        <v/>
      </c>
      <c r="M312" s="34" t="str">
        <f t="shared" si="50"/>
        <v/>
      </c>
      <c r="N312" s="38">
        <f>'jan-mai'!M312</f>
        <v>5987032.8326735925</v>
      </c>
      <c r="O312" s="38" t="str">
        <f t="shared" si="51"/>
        <v/>
      </c>
    </row>
    <row r="313" spans="1:15" s="31" customFormat="1" x14ac:dyDescent="0.2">
      <c r="A313" s="30">
        <v>5046</v>
      </c>
      <c r="B313" s="31" t="s">
        <v>365</v>
      </c>
      <c r="C313" s="33"/>
      <c r="D313" s="33"/>
      <c r="E313" s="34" t="str">
        <f t="shared" si="42"/>
        <v/>
      </c>
      <c r="F313" s="35" t="str">
        <f t="shared" si="43"/>
        <v/>
      </c>
      <c r="G313" s="34" t="str">
        <f t="shared" si="44"/>
        <v/>
      </c>
      <c r="H313" s="34" t="str">
        <f t="shared" si="45"/>
        <v/>
      </c>
      <c r="I313" s="34" t="str">
        <f t="shared" si="46"/>
        <v/>
      </c>
      <c r="J313" s="67" t="str">
        <f t="shared" si="47"/>
        <v/>
      </c>
      <c r="K313" s="34" t="str">
        <f t="shared" si="48"/>
        <v/>
      </c>
      <c r="L313" s="34" t="str">
        <f t="shared" si="49"/>
        <v/>
      </c>
      <c r="M313" s="34" t="str">
        <f t="shared" si="50"/>
        <v/>
      </c>
      <c r="N313" s="38">
        <f>'jan-mai'!M313</f>
        <v>6989684.915773957</v>
      </c>
      <c r="O313" s="38" t="str">
        <f t="shared" si="51"/>
        <v/>
      </c>
    </row>
    <row r="314" spans="1:15" s="31" customFormat="1" x14ac:dyDescent="0.2">
      <c r="A314" s="30">
        <v>5047</v>
      </c>
      <c r="B314" s="31" t="s">
        <v>366</v>
      </c>
      <c r="C314" s="33"/>
      <c r="D314" s="33"/>
      <c r="E314" s="34" t="str">
        <f t="shared" si="42"/>
        <v/>
      </c>
      <c r="F314" s="35" t="str">
        <f t="shared" si="43"/>
        <v/>
      </c>
      <c r="G314" s="34" t="str">
        <f t="shared" si="44"/>
        <v/>
      </c>
      <c r="H314" s="34" t="str">
        <f t="shared" si="45"/>
        <v/>
      </c>
      <c r="I314" s="34" t="str">
        <f t="shared" si="46"/>
        <v/>
      </c>
      <c r="J314" s="67" t="str">
        <f t="shared" si="47"/>
        <v/>
      </c>
      <c r="K314" s="34" t="str">
        <f t="shared" si="48"/>
        <v/>
      </c>
      <c r="L314" s="34" t="str">
        <f t="shared" si="49"/>
        <v/>
      </c>
      <c r="M314" s="34" t="str">
        <f t="shared" si="50"/>
        <v/>
      </c>
      <c r="N314" s="38">
        <f>'jan-mai'!M314</f>
        <v>14761850.784285609</v>
      </c>
      <c r="O314" s="38" t="str">
        <f t="shared" si="51"/>
        <v/>
      </c>
    </row>
    <row r="315" spans="1:15" s="31" customFormat="1" x14ac:dyDescent="0.2">
      <c r="A315" s="30">
        <v>5049</v>
      </c>
      <c r="B315" s="31" t="s">
        <v>367</v>
      </c>
      <c r="C315" s="33"/>
      <c r="D315" s="33"/>
      <c r="E315" s="34" t="str">
        <f t="shared" si="42"/>
        <v/>
      </c>
      <c r="F315" s="35" t="str">
        <f t="shared" si="43"/>
        <v/>
      </c>
      <c r="G315" s="34" t="str">
        <f t="shared" si="44"/>
        <v/>
      </c>
      <c r="H315" s="34" t="str">
        <f t="shared" si="45"/>
        <v/>
      </c>
      <c r="I315" s="34" t="str">
        <f t="shared" si="46"/>
        <v/>
      </c>
      <c r="J315" s="67" t="str">
        <f t="shared" si="47"/>
        <v/>
      </c>
      <c r="K315" s="34" t="str">
        <f t="shared" si="48"/>
        <v/>
      </c>
      <c r="L315" s="34" t="str">
        <f t="shared" si="49"/>
        <v/>
      </c>
      <c r="M315" s="34" t="str">
        <f t="shared" si="50"/>
        <v/>
      </c>
      <c r="N315" s="38">
        <f>'jan-mai'!M315</f>
        <v>172365.50872149304</v>
      </c>
      <c r="O315" s="38" t="str">
        <f t="shared" si="51"/>
        <v/>
      </c>
    </row>
    <row r="316" spans="1:15" s="31" customFormat="1" x14ac:dyDescent="0.2">
      <c r="A316" s="30">
        <v>5052</v>
      </c>
      <c r="B316" s="31" t="s">
        <v>368</v>
      </c>
      <c r="C316" s="33"/>
      <c r="D316" s="33"/>
      <c r="E316" s="34" t="str">
        <f t="shared" si="42"/>
        <v/>
      </c>
      <c r="F316" s="35" t="str">
        <f t="shared" si="43"/>
        <v/>
      </c>
      <c r="G316" s="34" t="str">
        <f t="shared" si="44"/>
        <v/>
      </c>
      <c r="H316" s="34" t="str">
        <f t="shared" si="45"/>
        <v/>
      </c>
      <c r="I316" s="34" t="str">
        <f t="shared" si="46"/>
        <v/>
      </c>
      <c r="J316" s="67" t="str">
        <f t="shared" si="47"/>
        <v/>
      </c>
      <c r="K316" s="34" t="str">
        <f t="shared" si="48"/>
        <v/>
      </c>
      <c r="L316" s="34" t="str">
        <f t="shared" si="49"/>
        <v/>
      </c>
      <c r="M316" s="34" t="str">
        <f t="shared" si="50"/>
        <v/>
      </c>
      <c r="N316" s="38">
        <f>'jan-mai'!M316</f>
        <v>1832584.9632794368</v>
      </c>
      <c r="O316" s="38" t="str">
        <f t="shared" si="51"/>
        <v/>
      </c>
    </row>
    <row r="317" spans="1:15" s="31" customFormat="1" x14ac:dyDescent="0.2">
      <c r="A317" s="30">
        <v>5053</v>
      </c>
      <c r="B317" s="31" t="s">
        <v>369</v>
      </c>
      <c r="C317" s="33"/>
      <c r="D317" s="33"/>
      <c r="E317" s="34" t="str">
        <f t="shared" si="42"/>
        <v/>
      </c>
      <c r="F317" s="35" t="str">
        <f t="shared" si="43"/>
        <v/>
      </c>
      <c r="G317" s="34" t="str">
        <f t="shared" si="44"/>
        <v/>
      </c>
      <c r="H317" s="34" t="str">
        <f t="shared" si="45"/>
        <v/>
      </c>
      <c r="I317" s="34" t="str">
        <f t="shared" si="46"/>
        <v/>
      </c>
      <c r="J317" s="67" t="str">
        <f t="shared" si="47"/>
        <v/>
      </c>
      <c r="K317" s="34" t="str">
        <f t="shared" si="48"/>
        <v/>
      </c>
      <c r="L317" s="34" t="str">
        <f t="shared" si="49"/>
        <v/>
      </c>
      <c r="M317" s="34" t="str">
        <f t="shared" si="50"/>
        <v/>
      </c>
      <c r="N317" s="38">
        <f>'jan-mai'!M317</f>
        <v>21923984.61959061</v>
      </c>
      <c r="O317" s="38" t="str">
        <f t="shared" si="51"/>
        <v/>
      </c>
    </row>
    <row r="318" spans="1:15" s="31" customFormat="1" x14ac:dyDescent="0.2">
      <c r="A318" s="30">
        <v>5054</v>
      </c>
      <c r="B318" s="31" t="s">
        <v>370</v>
      </c>
      <c r="C318" s="33"/>
      <c r="D318" s="33"/>
      <c r="E318" s="34" t="str">
        <f t="shared" si="42"/>
        <v/>
      </c>
      <c r="F318" s="35" t="str">
        <f t="shared" si="43"/>
        <v/>
      </c>
      <c r="G318" s="34" t="str">
        <f t="shared" si="44"/>
        <v/>
      </c>
      <c r="H318" s="34" t="str">
        <f t="shared" si="45"/>
        <v/>
      </c>
      <c r="I318" s="34" t="str">
        <f t="shared" si="46"/>
        <v/>
      </c>
      <c r="J318" s="67" t="str">
        <f t="shared" si="47"/>
        <v/>
      </c>
      <c r="K318" s="34" t="str">
        <f t="shared" si="48"/>
        <v/>
      </c>
      <c r="L318" s="34" t="str">
        <f t="shared" si="49"/>
        <v/>
      </c>
      <c r="M318" s="34" t="str">
        <f t="shared" si="50"/>
        <v/>
      </c>
      <c r="N318" s="38">
        <f>'jan-mai'!M318</f>
        <v>47250516.289486401</v>
      </c>
      <c r="O318" s="38" t="str">
        <f t="shared" si="51"/>
        <v/>
      </c>
    </row>
    <row r="319" spans="1:15" s="31" customFormat="1" x14ac:dyDescent="0.2">
      <c r="A319" s="30">
        <v>5055</v>
      </c>
      <c r="B319" s="31" t="s">
        <v>393</v>
      </c>
      <c r="C319" s="33"/>
      <c r="D319" s="33"/>
      <c r="E319" s="34" t="str">
        <f t="shared" si="42"/>
        <v/>
      </c>
      <c r="F319" s="35" t="str">
        <f t="shared" si="43"/>
        <v/>
      </c>
      <c r="G319" s="34" t="str">
        <f t="shared" si="44"/>
        <v/>
      </c>
      <c r="H319" s="34" t="str">
        <f t="shared" si="45"/>
        <v/>
      </c>
      <c r="I319" s="34" t="str">
        <f t="shared" si="46"/>
        <v/>
      </c>
      <c r="J319" s="67" t="str">
        <f t="shared" si="47"/>
        <v/>
      </c>
      <c r="K319" s="34" t="str">
        <f t="shared" si="48"/>
        <v/>
      </c>
      <c r="L319" s="34" t="str">
        <f t="shared" si="49"/>
        <v/>
      </c>
      <c r="M319" s="34" t="str">
        <f t="shared" si="50"/>
        <v/>
      </c>
      <c r="N319" s="38">
        <f>'jan-mai'!M319</f>
        <v>12613235.024108617</v>
      </c>
      <c r="O319" s="38" t="str">
        <f t="shared" si="51"/>
        <v/>
      </c>
    </row>
    <row r="320" spans="1:15" s="31" customFormat="1" x14ac:dyDescent="0.2">
      <c r="A320" s="30">
        <v>5056</v>
      </c>
      <c r="B320" s="31" t="s">
        <v>342</v>
      </c>
      <c r="C320" s="33"/>
      <c r="D320" s="33"/>
      <c r="E320" s="34" t="str">
        <f t="shared" si="42"/>
        <v/>
      </c>
      <c r="F320" s="35" t="str">
        <f t="shared" si="43"/>
        <v/>
      </c>
      <c r="G320" s="34" t="str">
        <f t="shared" si="44"/>
        <v/>
      </c>
      <c r="H320" s="34" t="str">
        <f t="shared" si="45"/>
        <v/>
      </c>
      <c r="I320" s="34" t="str">
        <f t="shared" si="46"/>
        <v/>
      </c>
      <c r="J320" s="67" t="str">
        <f t="shared" si="47"/>
        <v/>
      </c>
      <c r="K320" s="34" t="str">
        <f t="shared" si="48"/>
        <v/>
      </c>
      <c r="L320" s="34" t="str">
        <f t="shared" si="49"/>
        <v/>
      </c>
      <c r="M320" s="34" t="str">
        <f t="shared" si="50"/>
        <v/>
      </c>
      <c r="N320" s="38">
        <f>'jan-mai'!M320</f>
        <v>8553707.9172788709</v>
      </c>
      <c r="O320" s="38" t="str">
        <f t="shared" si="51"/>
        <v/>
      </c>
    </row>
    <row r="321" spans="1:15" s="31" customFormat="1" x14ac:dyDescent="0.2">
      <c r="A321" s="30">
        <v>5057</v>
      </c>
      <c r="B321" s="31" t="s">
        <v>344</v>
      </c>
      <c r="C321" s="33"/>
      <c r="D321" s="33"/>
      <c r="E321" s="34" t="str">
        <f t="shared" si="42"/>
        <v/>
      </c>
      <c r="F321" s="35" t="str">
        <f t="shared" si="43"/>
        <v/>
      </c>
      <c r="G321" s="34" t="str">
        <f t="shared" si="44"/>
        <v/>
      </c>
      <c r="H321" s="34" t="str">
        <f t="shared" si="45"/>
        <v/>
      </c>
      <c r="I321" s="34" t="str">
        <f t="shared" si="46"/>
        <v/>
      </c>
      <c r="J321" s="67" t="str">
        <f t="shared" si="47"/>
        <v/>
      </c>
      <c r="K321" s="34" t="str">
        <f t="shared" si="48"/>
        <v/>
      </c>
      <c r="L321" s="34" t="str">
        <f t="shared" si="49"/>
        <v/>
      </c>
      <c r="M321" s="34" t="str">
        <f t="shared" si="50"/>
        <v/>
      </c>
      <c r="N321" s="38">
        <f>'jan-mai'!M321</f>
        <v>29249816.858652692</v>
      </c>
      <c r="O321" s="38" t="str">
        <f t="shared" si="51"/>
        <v/>
      </c>
    </row>
    <row r="322" spans="1:15" s="31" customFormat="1" x14ac:dyDescent="0.2">
      <c r="A322" s="30">
        <v>5058</v>
      </c>
      <c r="B322" s="31" t="s">
        <v>345</v>
      </c>
      <c r="C322" s="33"/>
      <c r="D322" s="33"/>
      <c r="E322" s="34" t="str">
        <f t="shared" si="42"/>
        <v/>
      </c>
      <c r="F322" s="35" t="str">
        <f t="shared" si="43"/>
        <v/>
      </c>
      <c r="G322" s="34" t="str">
        <f t="shared" si="44"/>
        <v/>
      </c>
      <c r="H322" s="34" t="str">
        <f t="shared" si="45"/>
        <v/>
      </c>
      <c r="I322" s="34" t="str">
        <f t="shared" si="46"/>
        <v/>
      </c>
      <c r="J322" s="67" t="str">
        <f t="shared" si="47"/>
        <v/>
      </c>
      <c r="K322" s="34" t="str">
        <f t="shared" si="48"/>
        <v/>
      </c>
      <c r="L322" s="34" t="str">
        <f t="shared" si="49"/>
        <v/>
      </c>
      <c r="M322" s="34" t="str">
        <f t="shared" si="50"/>
        <v/>
      </c>
      <c r="N322" s="38">
        <f>'jan-mai'!M322</f>
        <v>12699557.118161384</v>
      </c>
      <c r="O322" s="38" t="str">
        <f t="shared" si="51"/>
        <v/>
      </c>
    </row>
    <row r="323" spans="1:15" s="31" customFormat="1" x14ac:dyDescent="0.2">
      <c r="A323" s="30">
        <v>5059</v>
      </c>
      <c r="B323" s="31" t="s">
        <v>394</v>
      </c>
      <c r="C323" s="33"/>
      <c r="D323" s="33"/>
      <c r="E323" s="34" t="str">
        <f t="shared" si="42"/>
        <v/>
      </c>
      <c r="F323" s="35" t="str">
        <f t="shared" si="43"/>
        <v/>
      </c>
      <c r="G323" s="34" t="str">
        <f t="shared" si="44"/>
        <v/>
      </c>
      <c r="H323" s="34" t="str">
        <f t="shared" si="45"/>
        <v/>
      </c>
      <c r="I323" s="34" t="str">
        <f t="shared" si="46"/>
        <v/>
      </c>
      <c r="J323" s="67" t="str">
        <f t="shared" si="47"/>
        <v/>
      </c>
      <c r="K323" s="34" t="str">
        <f t="shared" si="48"/>
        <v/>
      </c>
      <c r="L323" s="34" t="str">
        <f t="shared" si="49"/>
        <v/>
      </c>
      <c r="M323" s="34" t="str">
        <f t="shared" si="50"/>
        <v/>
      </c>
      <c r="N323" s="38">
        <f>'jan-mai'!M323</f>
        <v>59251891.169222593</v>
      </c>
      <c r="O323" s="38" t="str">
        <f t="shared" si="51"/>
        <v/>
      </c>
    </row>
    <row r="324" spans="1:15" s="31" customFormat="1" x14ac:dyDescent="0.2">
      <c r="A324" s="30">
        <v>5060</v>
      </c>
      <c r="B324" s="31" t="s">
        <v>395</v>
      </c>
      <c r="C324" s="33"/>
      <c r="D324" s="33"/>
      <c r="E324" s="34" t="str">
        <f t="shared" si="42"/>
        <v/>
      </c>
      <c r="F324" s="35" t="str">
        <f t="shared" si="43"/>
        <v/>
      </c>
      <c r="G324" s="34" t="str">
        <f t="shared" si="44"/>
        <v/>
      </c>
      <c r="H324" s="34" t="str">
        <f t="shared" si="45"/>
        <v/>
      </c>
      <c r="I324" s="34" t="str">
        <f t="shared" si="46"/>
        <v/>
      </c>
      <c r="J324" s="67" t="str">
        <f t="shared" si="47"/>
        <v/>
      </c>
      <c r="K324" s="34" t="str">
        <f t="shared" si="48"/>
        <v/>
      </c>
      <c r="L324" s="34" t="str">
        <f t="shared" si="49"/>
        <v/>
      </c>
      <c r="M324" s="34" t="str">
        <f t="shared" si="50"/>
        <v/>
      </c>
      <c r="N324" s="38">
        <f>'jan-mai'!M324</f>
        <v>-8063806.8583012214</v>
      </c>
      <c r="O324" s="38" t="str">
        <f t="shared" si="51"/>
        <v/>
      </c>
    </row>
    <row r="325" spans="1:15" s="31" customFormat="1" x14ac:dyDescent="0.2">
      <c r="A325" s="30">
        <v>5061</v>
      </c>
      <c r="B325" s="31" t="s">
        <v>273</v>
      </c>
      <c r="C325" s="33"/>
      <c r="D325" s="33"/>
      <c r="E325" s="34" t="str">
        <f t="shared" si="42"/>
        <v/>
      </c>
      <c r="F325" s="35" t="str">
        <f t="shared" si="43"/>
        <v/>
      </c>
      <c r="G325" s="34" t="str">
        <f t="shared" si="44"/>
        <v/>
      </c>
      <c r="H325" s="34" t="str">
        <f t="shared" si="45"/>
        <v/>
      </c>
      <c r="I325" s="34" t="str">
        <f t="shared" si="46"/>
        <v/>
      </c>
      <c r="J325" s="67" t="str">
        <f t="shared" si="47"/>
        <v/>
      </c>
      <c r="K325" s="34" t="str">
        <f t="shared" si="48"/>
        <v/>
      </c>
      <c r="L325" s="34" t="str">
        <f t="shared" si="49"/>
        <v/>
      </c>
      <c r="M325" s="34" t="str">
        <f t="shared" si="50"/>
        <v/>
      </c>
      <c r="N325" s="38">
        <f>'jan-mai'!M325</f>
        <v>6246071.2130813506</v>
      </c>
      <c r="O325" s="38" t="str">
        <f t="shared" si="51"/>
        <v/>
      </c>
    </row>
    <row r="326" spans="1:15" s="31" customFormat="1" x14ac:dyDescent="0.2">
      <c r="A326" s="30">
        <v>5501</v>
      </c>
      <c r="B326" s="31" t="s">
        <v>311</v>
      </c>
      <c r="C326" s="33"/>
      <c r="D326" s="33"/>
      <c r="E326" s="34" t="str">
        <f t="shared" si="42"/>
        <v/>
      </c>
      <c r="F326" s="35" t="str">
        <f t="shared" si="43"/>
        <v/>
      </c>
      <c r="G326" s="34" t="str">
        <f t="shared" si="44"/>
        <v/>
      </c>
      <c r="H326" s="34" t="str">
        <f t="shared" si="45"/>
        <v/>
      </c>
      <c r="I326" s="34" t="str">
        <f t="shared" si="46"/>
        <v/>
      </c>
      <c r="J326" s="67" t="str">
        <f t="shared" si="47"/>
        <v/>
      </c>
      <c r="K326" s="34" t="str">
        <f t="shared" si="48"/>
        <v/>
      </c>
      <c r="L326" s="34" t="str">
        <f t="shared" si="49"/>
        <v/>
      </c>
      <c r="M326" s="34" t="str">
        <f t="shared" si="50"/>
        <v/>
      </c>
      <c r="N326" s="38">
        <f>'jan-mai'!M326</f>
        <v>24920836.260460526</v>
      </c>
      <c r="O326" s="38" t="str">
        <f t="shared" si="51"/>
        <v/>
      </c>
    </row>
    <row r="327" spans="1:15" s="31" customFormat="1" x14ac:dyDescent="0.2">
      <c r="A327" s="30">
        <v>5503</v>
      </c>
      <c r="B327" s="31" t="s">
        <v>372</v>
      </c>
      <c r="C327" s="33"/>
      <c r="D327" s="33"/>
      <c r="E327" s="34" t="str">
        <f t="shared" si="42"/>
        <v/>
      </c>
      <c r="F327" s="35" t="str">
        <f t="shared" si="43"/>
        <v/>
      </c>
      <c r="G327" s="34" t="str">
        <f t="shared" si="44"/>
        <v/>
      </c>
      <c r="H327" s="34" t="str">
        <f t="shared" si="45"/>
        <v/>
      </c>
      <c r="I327" s="34" t="str">
        <f t="shared" si="46"/>
        <v/>
      </c>
      <c r="J327" s="67" t="str">
        <f t="shared" si="47"/>
        <v/>
      </c>
      <c r="K327" s="34" t="str">
        <f t="shared" si="48"/>
        <v/>
      </c>
      <c r="L327" s="34" t="str">
        <f t="shared" si="49"/>
        <v/>
      </c>
      <c r="M327" s="34" t="str">
        <f t="shared" si="50"/>
        <v/>
      </c>
      <c r="N327" s="38">
        <f>'jan-mai'!M327</f>
        <v>35861339.790942982</v>
      </c>
      <c r="O327" s="38" t="str">
        <f t="shared" si="51"/>
        <v/>
      </c>
    </row>
    <row r="328" spans="1:15" s="31" customFormat="1" x14ac:dyDescent="0.2">
      <c r="A328" s="30">
        <v>5510</v>
      </c>
      <c r="B328" s="31" t="s">
        <v>312</v>
      </c>
      <c r="C328" s="33"/>
      <c r="D328" s="33"/>
      <c r="E328" s="34" t="str">
        <f t="shared" si="42"/>
        <v/>
      </c>
      <c r="F328" s="35" t="str">
        <f t="shared" si="43"/>
        <v/>
      </c>
      <c r="G328" s="34" t="str">
        <f t="shared" si="44"/>
        <v/>
      </c>
      <c r="H328" s="34" t="str">
        <f t="shared" si="45"/>
        <v/>
      </c>
      <c r="I328" s="34" t="str">
        <f t="shared" si="46"/>
        <v/>
      </c>
      <c r="J328" s="67" t="str">
        <f t="shared" si="47"/>
        <v/>
      </c>
      <c r="K328" s="34" t="str">
        <f t="shared" si="48"/>
        <v/>
      </c>
      <c r="L328" s="34" t="str">
        <f t="shared" si="49"/>
        <v/>
      </c>
      <c r="M328" s="34" t="str">
        <f t="shared" si="50"/>
        <v/>
      </c>
      <c r="N328" s="38">
        <f>'jan-mai'!M328</f>
        <v>12499119.826208601</v>
      </c>
      <c r="O328" s="38" t="str">
        <f t="shared" si="51"/>
        <v/>
      </c>
    </row>
    <row r="329" spans="1:15" s="31" customFormat="1" x14ac:dyDescent="0.2">
      <c r="A329" s="30">
        <v>5512</v>
      </c>
      <c r="B329" s="31" t="s">
        <v>301</v>
      </c>
      <c r="C329" s="33"/>
      <c r="D329" s="33"/>
      <c r="E329" s="34" t="str">
        <f t="shared" ref="E329:E363" si="52">IF(ISNUMBER(C329),(C329)/D329,"")</f>
        <v/>
      </c>
      <c r="F329" s="35" t="str">
        <f t="shared" ref="F329:F363" si="53">IF(ISNUMBER(C329),E329/E$366,"")</f>
        <v/>
      </c>
      <c r="G329" s="34" t="str">
        <f t="shared" ref="G329:G364" si="54">IF(ISNUMBER(D329),(E$366-E329)*0.6,"")</f>
        <v/>
      </c>
      <c r="H329" s="34" t="str">
        <f t="shared" ref="H329:H363" si="55">IF(ISNUMBER(D329),(IF(E329&gt;=E$366*0.9,0,IF(E329&lt;0.9*E$366,(E$366*0.9-E329)*0.35))),"")</f>
        <v/>
      </c>
      <c r="I329" s="34" t="str">
        <f t="shared" ref="I329:I363" si="56">IF(ISNUMBER(C329),G329+H329,"")</f>
        <v/>
      </c>
      <c r="J329" s="67" t="str">
        <f t="shared" ref="J329:J363" si="57">IF(ISNUMBER(D329),I$368,"")</f>
        <v/>
      </c>
      <c r="K329" s="34" t="str">
        <f t="shared" ref="K329:K363" si="58">IF(ISNUMBER(I329),I329+J329,"")</f>
        <v/>
      </c>
      <c r="L329" s="34" t="str">
        <f t="shared" ref="L329:L363" si="59">IF(ISNUMBER(I329),(I329*D329),"")</f>
        <v/>
      </c>
      <c r="M329" s="34" t="str">
        <f t="shared" ref="M329:M363" si="60">IF(ISNUMBER(K329),(K329*D329),"")</f>
        <v/>
      </c>
      <c r="N329" s="38">
        <f>'jan-mai'!M329</f>
        <v>13970518.634270309</v>
      </c>
      <c r="O329" s="38" t="str">
        <f t="shared" ref="O329:O364" si="61">IF(ISNUMBER(M329),(M329-N329),"")</f>
        <v/>
      </c>
    </row>
    <row r="330" spans="1:15" s="31" customFormat="1" x14ac:dyDescent="0.2">
      <c r="A330" s="30">
        <v>5514</v>
      </c>
      <c r="B330" s="31" t="s">
        <v>313</v>
      </c>
      <c r="C330" s="33"/>
      <c r="D330" s="33"/>
      <c r="E330" s="34" t="str">
        <f t="shared" si="52"/>
        <v/>
      </c>
      <c r="F330" s="35" t="str">
        <f t="shared" si="53"/>
        <v/>
      </c>
      <c r="G330" s="34" t="str">
        <f t="shared" si="54"/>
        <v/>
      </c>
      <c r="H330" s="34" t="str">
        <f t="shared" si="55"/>
        <v/>
      </c>
      <c r="I330" s="34" t="str">
        <f t="shared" si="56"/>
        <v/>
      </c>
      <c r="J330" s="67" t="str">
        <f t="shared" si="57"/>
        <v/>
      </c>
      <c r="K330" s="34" t="str">
        <f t="shared" si="58"/>
        <v/>
      </c>
      <c r="L330" s="34" t="str">
        <f t="shared" si="59"/>
        <v/>
      </c>
      <c r="M330" s="34" t="str">
        <f t="shared" si="60"/>
        <v/>
      </c>
      <c r="N330" s="38">
        <f>'jan-mai'!M330</f>
        <v>1718346.8436412916</v>
      </c>
      <c r="O330" s="38" t="str">
        <f t="shared" si="61"/>
        <v/>
      </c>
    </row>
    <row r="331" spans="1:15" s="31" customFormat="1" x14ac:dyDescent="0.2">
      <c r="A331" s="30">
        <v>5516</v>
      </c>
      <c r="B331" s="31" t="s">
        <v>314</v>
      </c>
      <c r="C331" s="33"/>
      <c r="D331" s="33"/>
      <c r="E331" s="34" t="str">
        <f t="shared" si="52"/>
        <v/>
      </c>
      <c r="F331" s="35" t="str">
        <f t="shared" si="53"/>
        <v/>
      </c>
      <c r="G331" s="34" t="str">
        <f t="shared" si="54"/>
        <v/>
      </c>
      <c r="H331" s="34" t="str">
        <f t="shared" si="55"/>
        <v/>
      </c>
      <c r="I331" s="34" t="str">
        <f t="shared" si="56"/>
        <v/>
      </c>
      <c r="J331" s="67" t="str">
        <f t="shared" si="57"/>
        <v/>
      </c>
      <c r="K331" s="34" t="str">
        <f t="shared" si="58"/>
        <v/>
      </c>
      <c r="L331" s="34" t="str">
        <f t="shared" si="59"/>
        <v/>
      </c>
      <c r="M331" s="34" t="str">
        <f t="shared" si="60"/>
        <v/>
      </c>
      <c r="N331" s="38">
        <f>'jan-mai'!M331</f>
        <v>1217626.3114387379</v>
      </c>
      <c r="O331" s="38" t="str">
        <f t="shared" si="61"/>
        <v/>
      </c>
    </row>
    <row r="332" spans="1:15" s="31" customFormat="1" x14ac:dyDescent="0.2">
      <c r="A332" s="30">
        <v>5518</v>
      </c>
      <c r="B332" s="31" t="s">
        <v>373</v>
      </c>
      <c r="C332" s="33"/>
      <c r="D332" s="33"/>
      <c r="E332" s="34" t="str">
        <f t="shared" si="52"/>
        <v/>
      </c>
      <c r="F332" s="35" t="str">
        <f t="shared" si="53"/>
        <v/>
      </c>
      <c r="G332" s="34" t="str">
        <f t="shared" si="54"/>
        <v/>
      </c>
      <c r="H332" s="34" t="str">
        <f t="shared" si="55"/>
        <v/>
      </c>
      <c r="I332" s="34" t="str">
        <f t="shared" si="56"/>
        <v/>
      </c>
      <c r="J332" s="67" t="str">
        <f t="shared" si="57"/>
        <v/>
      </c>
      <c r="K332" s="34" t="str">
        <f t="shared" si="58"/>
        <v/>
      </c>
      <c r="L332" s="34" t="str">
        <f t="shared" si="59"/>
        <v/>
      </c>
      <c r="M332" s="34" t="str">
        <f t="shared" si="60"/>
        <v/>
      </c>
      <c r="N332" s="38">
        <f>'jan-mai'!M332</f>
        <v>6158686.7261482188</v>
      </c>
      <c r="O332" s="38" t="str">
        <f t="shared" si="61"/>
        <v/>
      </c>
    </row>
    <row r="333" spans="1:15" s="31" customFormat="1" x14ac:dyDescent="0.2">
      <c r="A333" s="30">
        <v>5520</v>
      </c>
      <c r="B333" s="31" t="s">
        <v>315</v>
      </c>
      <c r="C333" s="33"/>
      <c r="D333" s="33"/>
      <c r="E333" s="34" t="str">
        <f t="shared" si="52"/>
        <v/>
      </c>
      <c r="F333" s="35" t="str">
        <f t="shared" si="53"/>
        <v/>
      </c>
      <c r="G333" s="34" t="str">
        <f t="shared" si="54"/>
        <v/>
      </c>
      <c r="H333" s="34" t="str">
        <f t="shared" si="55"/>
        <v/>
      </c>
      <c r="I333" s="34" t="str">
        <f t="shared" si="56"/>
        <v/>
      </c>
      <c r="J333" s="67" t="str">
        <f t="shared" si="57"/>
        <v/>
      </c>
      <c r="K333" s="34" t="str">
        <f t="shared" si="58"/>
        <v/>
      </c>
      <c r="L333" s="34" t="str">
        <f t="shared" si="59"/>
        <v/>
      </c>
      <c r="M333" s="34" t="str">
        <f t="shared" si="60"/>
        <v/>
      </c>
      <c r="N333" s="38">
        <f>'jan-mai'!M333</f>
        <v>-3948492.1754804007</v>
      </c>
      <c r="O333" s="38" t="str">
        <f t="shared" si="61"/>
        <v/>
      </c>
    </row>
    <row r="334" spans="1:15" s="31" customFormat="1" x14ac:dyDescent="0.2">
      <c r="A334" s="30">
        <v>5522</v>
      </c>
      <c r="B334" s="31" t="s">
        <v>316</v>
      </c>
      <c r="C334" s="33"/>
      <c r="D334" s="33"/>
      <c r="E334" s="34" t="str">
        <f t="shared" si="52"/>
        <v/>
      </c>
      <c r="F334" s="35" t="str">
        <f t="shared" si="53"/>
        <v/>
      </c>
      <c r="G334" s="34" t="str">
        <f t="shared" si="54"/>
        <v/>
      </c>
      <c r="H334" s="34" t="str">
        <f t="shared" si="55"/>
        <v/>
      </c>
      <c r="I334" s="34" t="str">
        <f t="shared" si="56"/>
        <v/>
      </c>
      <c r="J334" s="67" t="str">
        <f t="shared" si="57"/>
        <v/>
      </c>
      <c r="K334" s="34" t="str">
        <f t="shared" si="58"/>
        <v/>
      </c>
      <c r="L334" s="34" t="str">
        <f t="shared" si="59"/>
        <v/>
      </c>
      <c r="M334" s="34" t="str">
        <f t="shared" si="60"/>
        <v/>
      </c>
      <c r="N334" s="38">
        <f>'jan-mai'!M334</f>
        <v>7814230.7382866805</v>
      </c>
      <c r="O334" s="38" t="str">
        <f t="shared" si="61"/>
        <v/>
      </c>
    </row>
    <row r="335" spans="1:15" s="31" customFormat="1" x14ac:dyDescent="0.2">
      <c r="A335" s="30">
        <v>5524</v>
      </c>
      <c r="B335" s="31" t="s">
        <v>317</v>
      </c>
      <c r="C335" s="33"/>
      <c r="D335" s="33"/>
      <c r="E335" s="34" t="str">
        <f t="shared" si="52"/>
        <v/>
      </c>
      <c r="F335" s="35" t="str">
        <f t="shared" si="53"/>
        <v/>
      </c>
      <c r="G335" s="34" t="str">
        <f t="shared" si="54"/>
        <v/>
      </c>
      <c r="H335" s="34" t="str">
        <f t="shared" si="55"/>
        <v/>
      </c>
      <c r="I335" s="34" t="str">
        <f t="shared" si="56"/>
        <v/>
      </c>
      <c r="J335" s="67" t="str">
        <f t="shared" si="57"/>
        <v/>
      </c>
      <c r="K335" s="34" t="str">
        <f t="shared" si="58"/>
        <v/>
      </c>
      <c r="L335" s="34" t="str">
        <f t="shared" si="59"/>
        <v/>
      </c>
      <c r="M335" s="34" t="str">
        <f t="shared" si="60"/>
        <v/>
      </c>
      <c r="N335" s="38">
        <f>'jan-mai'!M335</f>
        <v>5553662.3347276878</v>
      </c>
      <c r="O335" s="38" t="str">
        <f t="shared" si="61"/>
        <v/>
      </c>
    </row>
    <row r="336" spans="1:15" s="31" customFormat="1" x14ac:dyDescent="0.2">
      <c r="A336" s="30">
        <v>5526</v>
      </c>
      <c r="B336" s="31" t="s">
        <v>318</v>
      </c>
      <c r="C336" s="33"/>
      <c r="D336" s="33"/>
      <c r="E336" s="34" t="str">
        <f t="shared" si="52"/>
        <v/>
      </c>
      <c r="F336" s="35" t="str">
        <f t="shared" si="53"/>
        <v/>
      </c>
      <c r="G336" s="34" t="str">
        <f t="shared" si="54"/>
        <v/>
      </c>
      <c r="H336" s="34" t="str">
        <f t="shared" si="55"/>
        <v/>
      </c>
      <c r="I336" s="34" t="str">
        <f t="shared" si="56"/>
        <v/>
      </c>
      <c r="J336" s="67" t="str">
        <f t="shared" si="57"/>
        <v/>
      </c>
      <c r="K336" s="34" t="str">
        <f t="shared" si="58"/>
        <v/>
      </c>
      <c r="L336" s="34" t="str">
        <f t="shared" si="59"/>
        <v/>
      </c>
      <c r="M336" s="34" t="str">
        <f t="shared" si="60"/>
        <v/>
      </c>
      <c r="N336" s="38">
        <f>'jan-mai'!M336</f>
        <v>9798089.7260411195</v>
      </c>
      <c r="O336" s="38" t="str">
        <f t="shared" si="61"/>
        <v/>
      </c>
    </row>
    <row r="337" spans="1:15" s="31" customFormat="1" x14ac:dyDescent="0.2">
      <c r="A337" s="30">
        <v>5528</v>
      </c>
      <c r="B337" s="31" t="s">
        <v>319</v>
      </c>
      <c r="C337" s="33"/>
      <c r="D337" s="33"/>
      <c r="E337" s="34" t="str">
        <f t="shared" si="52"/>
        <v/>
      </c>
      <c r="F337" s="35" t="str">
        <f t="shared" si="53"/>
        <v/>
      </c>
      <c r="G337" s="34" t="str">
        <f t="shared" si="54"/>
        <v/>
      </c>
      <c r="H337" s="34" t="str">
        <f t="shared" si="55"/>
        <v/>
      </c>
      <c r="I337" s="34" t="str">
        <f t="shared" si="56"/>
        <v/>
      </c>
      <c r="J337" s="67" t="str">
        <f t="shared" si="57"/>
        <v/>
      </c>
      <c r="K337" s="34" t="str">
        <f t="shared" si="58"/>
        <v/>
      </c>
      <c r="L337" s="34" t="str">
        <f t="shared" si="59"/>
        <v/>
      </c>
      <c r="M337" s="34" t="str">
        <f t="shared" si="60"/>
        <v/>
      </c>
      <c r="N337" s="38">
        <f>'jan-mai'!M337</f>
        <v>4186899.176984827</v>
      </c>
      <c r="O337" s="38" t="str">
        <f t="shared" si="61"/>
        <v/>
      </c>
    </row>
    <row r="338" spans="1:15" s="31" customFormat="1" x14ac:dyDescent="0.2">
      <c r="A338" s="30">
        <v>5530</v>
      </c>
      <c r="B338" s="31" t="s">
        <v>396</v>
      </c>
      <c r="C338" s="33"/>
      <c r="D338" s="33"/>
      <c r="E338" s="34" t="str">
        <f t="shared" si="52"/>
        <v/>
      </c>
      <c r="F338" s="35" t="str">
        <f t="shared" si="53"/>
        <v/>
      </c>
      <c r="G338" s="34" t="str">
        <f t="shared" si="54"/>
        <v/>
      </c>
      <c r="H338" s="34" t="str">
        <f t="shared" si="55"/>
        <v/>
      </c>
      <c r="I338" s="34" t="str">
        <f t="shared" si="56"/>
        <v/>
      </c>
      <c r="J338" s="67" t="str">
        <f t="shared" si="57"/>
        <v/>
      </c>
      <c r="K338" s="34" t="str">
        <f t="shared" si="58"/>
        <v/>
      </c>
      <c r="L338" s="34" t="str">
        <f t="shared" si="59"/>
        <v/>
      </c>
      <c r="M338" s="34" t="str">
        <f t="shared" si="60"/>
        <v/>
      </c>
      <c r="N338" s="38">
        <f>'jan-mai'!M338</f>
        <v>25803438.297821064</v>
      </c>
      <c r="O338" s="38" t="str">
        <f t="shared" si="61"/>
        <v/>
      </c>
    </row>
    <row r="339" spans="1:15" s="31" customFormat="1" x14ac:dyDescent="0.2">
      <c r="A339" s="30">
        <v>5532</v>
      </c>
      <c r="B339" s="31" t="s">
        <v>320</v>
      </c>
      <c r="C339" s="33"/>
      <c r="D339" s="33"/>
      <c r="E339" s="34" t="str">
        <f t="shared" si="52"/>
        <v/>
      </c>
      <c r="F339" s="35" t="str">
        <f t="shared" si="53"/>
        <v/>
      </c>
      <c r="G339" s="34" t="str">
        <f t="shared" si="54"/>
        <v/>
      </c>
      <c r="H339" s="34" t="str">
        <f t="shared" si="55"/>
        <v/>
      </c>
      <c r="I339" s="34" t="str">
        <f t="shared" si="56"/>
        <v/>
      </c>
      <c r="J339" s="67" t="str">
        <f t="shared" si="57"/>
        <v/>
      </c>
      <c r="K339" s="34" t="str">
        <f t="shared" si="58"/>
        <v/>
      </c>
      <c r="L339" s="34" t="str">
        <f t="shared" si="59"/>
        <v/>
      </c>
      <c r="M339" s="34" t="str">
        <f t="shared" si="60"/>
        <v/>
      </c>
      <c r="N339" s="38">
        <f>'jan-mai'!M339</f>
        <v>24467528.86908897</v>
      </c>
      <c r="O339" s="38" t="str">
        <f t="shared" si="61"/>
        <v/>
      </c>
    </row>
    <row r="340" spans="1:15" s="31" customFormat="1" x14ac:dyDescent="0.2">
      <c r="A340" s="30">
        <v>5534</v>
      </c>
      <c r="B340" s="31" t="s">
        <v>321</v>
      </c>
      <c r="C340" s="33"/>
      <c r="D340" s="33"/>
      <c r="E340" s="34" t="str">
        <f t="shared" si="52"/>
        <v/>
      </c>
      <c r="F340" s="35" t="str">
        <f t="shared" si="53"/>
        <v/>
      </c>
      <c r="G340" s="34" t="str">
        <f t="shared" si="54"/>
        <v/>
      </c>
      <c r="H340" s="34" t="str">
        <f t="shared" si="55"/>
        <v/>
      </c>
      <c r="I340" s="34" t="str">
        <f t="shared" si="56"/>
        <v/>
      </c>
      <c r="J340" s="67" t="str">
        <f t="shared" si="57"/>
        <v/>
      </c>
      <c r="K340" s="34" t="str">
        <f t="shared" si="58"/>
        <v/>
      </c>
      <c r="L340" s="34" t="str">
        <f t="shared" si="59"/>
        <v/>
      </c>
      <c r="M340" s="34" t="str">
        <f t="shared" si="60"/>
        <v/>
      </c>
      <c r="N340" s="38">
        <f>'jan-mai'!M340</f>
        <v>5968005.0588677134</v>
      </c>
      <c r="O340" s="38" t="str">
        <f t="shared" si="61"/>
        <v/>
      </c>
    </row>
    <row r="341" spans="1:15" s="31" customFormat="1" x14ac:dyDescent="0.2">
      <c r="A341" s="30">
        <v>5536</v>
      </c>
      <c r="B341" s="31" t="s">
        <v>322</v>
      </c>
      <c r="C341" s="33"/>
      <c r="D341" s="33"/>
      <c r="E341" s="34" t="str">
        <f t="shared" si="52"/>
        <v/>
      </c>
      <c r="F341" s="35" t="str">
        <f t="shared" si="53"/>
        <v/>
      </c>
      <c r="G341" s="34" t="str">
        <f t="shared" si="54"/>
        <v/>
      </c>
      <c r="H341" s="34" t="str">
        <f t="shared" si="55"/>
        <v/>
      </c>
      <c r="I341" s="34" t="str">
        <f t="shared" si="56"/>
        <v/>
      </c>
      <c r="J341" s="67" t="str">
        <f t="shared" si="57"/>
        <v/>
      </c>
      <c r="K341" s="34" t="str">
        <f t="shared" si="58"/>
        <v/>
      </c>
      <c r="L341" s="34" t="str">
        <f t="shared" si="59"/>
        <v/>
      </c>
      <c r="M341" s="34" t="str">
        <f t="shared" si="60"/>
        <v/>
      </c>
      <c r="N341" s="38">
        <f>'jan-mai'!M341</f>
        <v>11579156.847641544</v>
      </c>
      <c r="O341" s="38" t="str">
        <f t="shared" si="61"/>
        <v/>
      </c>
    </row>
    <row r="342" spans="1:15" s="31" customFormat="1" x14ac:dyDescent="0.2">
      <c r="A342" s="30">
        <v>5538</v>
      </c>
      <c r="B342" s="31" t="s">
        <v>397</v>
      </c>
      <c r="C342" s="33"/>
      <c r="D342" s="33"/>
      <c r="E342" s="34" t="str">
        <f t="shared" si="52"/>
        <v/>
      </c>
      <c r="F342" s="35" t="str">
        <f t="shared" si="53"/>
        <v/>
      </c>
      <c r="G342" s="34" t="str">
        <f t="shared" si="54"/>
        <v/>
      </c>
      <c r="H342" s="34" t="str">
        <f t="shared" si="55"/>
        <v/>
      </c>
      <c r="I342" s="34" t="str">
        <f t="shared" si="56"/>
        <v/>
      </c>
      <c r="J342" s="67" t="str">
        <f t="shared" si="57"/>
        <v/>
      </c>
      <c r="K342" s="34" t="str">
        <f t="shared" si="58"/>
        <v/>
      </c>
      <c r="L342" s="34" t="str">
        <f t="shared" si="59"/>
        <v/>
      </c>
      <c r="M342" s="34" t="str">
        <f t="shared" si="60"/>
        <v/>
      </c>
      <c r="N342" s="38">
        <f>'jan-mai'!M342</f>
        <v>4464760.0405380316</v>
      </c>
      <c r="O342" s="38" t="str">
        <f t="shared" si="61"/>
        <v/>
      </c>
    </row>
    <row r="343" spans="1:15" s="31" customFormat="1" x14ac:dyDescent="0.2">
      <c r="A343" s="30">
        <v>5540</v>
      </c>
      <c r="B343" s="31" t="s">
        <v>398</v>
      </c>
      <c r="C343" s="33"/>
      <c r="D343" s="33"/>
      <c r="E343" s="34" t="str">
        <f t="shared" si="52"/>
        <v/>
      </c>
      <c r="F343" s="35" t="str">
        <f t="shared" si="53"/>
        <v/>
      </c>
      <c r="G343" s="34" t="str">
        <f t="shared" si="54"/>
        <v/>
      </c>
      <c r="H343" s="34" t="str">
        <f t="shared" si="55"/>
        <v/>
      </c>
      <c r="I343" s="34" t="str">
        <f t="shared" si="56"/>
        <v/>
      </c>
      <c r="J343" s="67" t="str">
        <f t="shared" si="57"/>
        <v/>
      </c>
      <c r="K343" s="34" t="str">
        <f t="shared" si="58"/>
        <v/>
      </c>
      <c r="L343" s="34" t="str">
        <f t="shared" si="59"/>
        <v/>
      </c>
      <c r="M343" s="34" t="str">
        <f t="shared" si="60"/>
        <v/>
      </c>
      <c r="N343" s="38">
        <f>'jan-mai'!M343</f>
        <v>7389118.2293271618</v>
      </c>
      <c r="O343" s="38" t="str">
        <f t="shared" si="61"/>
        <v/>
      </c>
    </row>
    <row r="344" spans="1:15" s="31" customFormat="1" x14ac:dyDescent="0.2">
      <c r="A344" s="30">
        <v>5542</v>
      </c>
      <c r="B344" s="31" t="s">
        <v>323</v>
      </c>
      <c r="C344" s="33"/>
      <c r="D344" s="33"/>
      <c r="E344" s="34" t="str">
        <f t="shared" si="52"/>
        <v/>
      </c>
      <c r="F344" s="35" t="str">
        <f t="shared" si="53"/>
        <v/>
      </c>
      <c r="G344" s="34" t="str">
        <f t="shared" si="54"/>
        <v/>
      </c>
      <c r="H344" s="34" t="str">
        <f t="shared" si="55"/>
        <v/>
      </c>
      <c r="I344" s="34" t="str">
        <f t="shared" si="56"/>
        <v/>
      </c>
      <c r="J344" s="67" t="str">
        <f t="shared" si="57"/>
        <v/>
      </c>
      <c r="K344" s="34" t="str">
        <f t="shared" si="58"/>
        <v/>
      </c>
      <c r="L344" s="34" t="str">
        <f t="shared" si="59"/>
        <v/>
      </c>
      <c r="M344" s="34" t="str">
        <f t="shared" si="60"/>
        <v/>
      </c>
      <c r="N344" s="38">
        <f>'jan-mai'!M344</f>
        <v>9772304.861925073</v>
      </c>
      <c r="O344" s="38" t="str">
        <f t="shared" si="61"/>
        <v/>
      </c>
    </row>
    <row r="345" spans="1:15" s="31" customFormat="1" x14ac:dyDescent="0.2">
      <c r="A345" s="30">
        <v>5544</v>
      </c>
      <c r="B345" s="31" t="s">
        <v>324</v>
      </c>
      <c r="C345" s="33"/>
      <c r="D345" s="33"/>
      <c r="E345" s="34" t="str">
        <f t="shared" si="52"/>
        <v/>
      </c>
      <c r="F345" s="35" t="str">
        <f t="shared" si="53"/>
        <v/>
      </c>
      <c r="G345" s="34" t="str">
        <f t="shared" si="54"/>
        <v/>
      </c>
      <c r="H345" s="34" t="str">
        <f t="shared" si="55"/>
        <v/>
      </c>
      <c r="I345" s="34" t="str">
        <f t="shared" si="56"/>
        <v/>
      </c>
      <c r="J345" s="67" t="str">
        <f t="shared" si="57"/>
        <v/>
      </c>
      <c r="K345" s="34" t="str">
        <f t="shared" si="58"/>
        <v/>
      </c>
      <c r="L345" s="34" t="str">
        <f t="shared" si="59"/>
        <v/>
      </c>
      <c r="M345" s="34" t="str">
        <f t="shared" si="60"/>
        <v/>
      </c>
      <c r="N345" s="38">
        <f>'jan-mai'!M345</f>
        <v>18189324.042651683</v>
      </c>
      <c r="O345" s="38" t="str">
        <f t="shared" si="61"/>
        <v/>
      </c>
    </row>
    <row r="346" spans="1:15" s="31" customFormat="1" x14ac:dyDescent="0.2">
      <c r="A346" s="30">
        <v>5546</v>
      </c>
      <c r="B346" s="31" t="s">
        <v>325</v>
      </c>
      <c r="C346" s="33"/>
      <c r="D346" s="33"/>
      <c r="E346" s="34" t="str">
        <f t="shared" si="52"/>
        <v/>
      </c>
      <c r="F346" s="35" t="str">
        <f t="shared" si="53"/>
        <v/>
      </c>
      <c r="G346" s="34" t="str">
        <f t="shared" si="54"/>
        <v/>
      </c>
      <c r="H346" s="34" t="str">
        <f t="shared" si="55"/>
        <v/>
      </c>
      <c r="I346" s="34" t="str">
        <f t="shared" si="56"/>
        <v/>
      </c>
      <c r="J346" s="67" t="str">
        <f t="shared" si="57"/>
        <v/>
      </c>
      <c r="K346" s="34" t="str">
        <f t="shared" si="58"/>
        <v/>
      </c>
      <c r="L346" s="34" t="str">
        <f t="shared" si="59"/>
        <v/>
      </c>
      <c r="M346" s="34" t="str">
        <f t="shared" si="60"/>
        <v/>
      </c>
      <c r="N346" s="38">
        <f>'jan-mai'!M346</f>
        <v>3160660.5122753433</v>
      </c>
      <c r="O346" s="38" t="str">
        <f t="shared" si="61"/>
        <v/>
      </c>
    </row>
    <row r="347" spans="1:15" s="31" customFormat="1" x14ac:dyDescent="0.2">
      <c r="A347" s="30">
        <v>5601</v>
      </c>
      <c r="B347" s="31" t="s">
        <v>329</v>
      </c>
      <c r="C347" s="33"/>
      <c r="D347" s="33"/>
      <c r="E347" s="34" t="str">
        <f t="shared" si="52"/>
        <v/>
      </c>
      <c r="F347" s="35" t="str">
        <f t="shared" si="53"/>
        <v/>
      </c>
      <c r="G347" s="34" t="str">
        <f t="shared" si="54"/>
        <v/>
      </c>
      <c r="H347" s="34" t="str">
        <f t="shared" si="55"/>
        <v/>
      </c>
      <c r="I347" s="34" t="str">
        <f t="shared" si="56"/>
        <v/>
      </c>
      <c r="J347" s="67" t="str">
        <f t="shared" si="57"/>
        <v/>
      </c>
      <c r="K347" s="34" t="str">
        <f t="shared" si="58"/>
        <v/>
      </c>
      <c r="L347" s="34" t="str">
        <f t="shared" si="59"/>
        <v/>
      </c>
      <c r="M347" s="34" t="str">
        <f t="shared" si="60"/>
        <v/>
      </c>
      <c r="N347" s="38">
        <f>'jan-mai'!M347</f>
        <v>43840940.391506635</v>
      </c>
      <c r="O347" s="38" t="str">
        <f t="shared" si="61"/>
        <v/>
      </c>
    </row>
    <row r="348" spans="1:15" s="31" customFormat="1" x14ac:dyDescent="0.2">
      <c r="A348" s="30">
        <v>5603</v>
      </c>
      <c r="B348" s="31" t="s">
        <v>328</v>
      </c>
      <c r="C348" s="33"/>
      <c r="D348" s="33"/>
      <c r="E348" s="34" t="str">
        <f t="shared" si="52"/>
        <v/>
      </c>
      <c r="F348" s="35" t="str">
        <f t="shared" si="53"/>
        <v/>
      </c>
      <c r="G348" s="34" t="str">
        <f t="shared" si="54"/>
        <v/>
      </c>
      <c r="H348" s="34" t="str">
        <f t="shared" si="55"/>
        <v/>
      </c>
      <c r="I348" s="34" t="str">
        <f t="shared" si="56"/>
        <v/>
      </c>
      <c r="J348" s="67" t="str">
        <f t="shared" si="57"/>
        <v/>
      </c>
      <c r="K348" s="34" t="str">
        <f t="shared" si="58"/>
        <v/>
      </c>
      <c r="L348" s="34" t="str">
        <f t="shared" si="59"/>
        <v/>
      </c>
      <c r="M348" s="34" t="str">
        <f t="shared" si="60"/>
        <v/>
      </c>
      <c r="N348" s="38">
        <f>'jan-mai'!M348</f>
        <v>6623073.4576023873</v>
      </c>
      <c r="O348" s="38" t="str">
        <f t="shared" si="61"/>
        <v/>
      </c>
    </row>
    <row r="349" spans="1:15" s="31" customFormat="1" x14ac:dyDescent="0.2">
      <c r="A349" s="30">
        <v>5605</v>
      </c>
      <c r="B349" s="31" t="s">
        <v>338</v>
      </c>
      <c r="C349" s="33"/>
      <c r="D349" s="33"/>
      <c r="E349" s="34" t="str">
        <f t="shared" si="52"/>
        <v/>
      </c>
      <c r="F349" s="35" t="str">
        <f t="shared" si="53"/>
        <v/>
      </c>
      <c r="G349" s="34" t="str">
        <f t="shared" si="54"/>
        <v/>
      </c>
      <c r="H349" s="34" t="str">
        <f t="shared" si="55"/>
        <v/>
      </c>
      <c r="I349" s="34" t="str">
        <f t="shared" si="56"/>
        <v/>
      </c>
      <c r="J349" s="67" t="str">
        <f t="shared" si="57"/>
        <v/>
      </c>
      <c r="K349" s="34" t="str">
        <f t="shared" si="58"/>
        <v/>
      </c>
      <c r="L349" s="34" t="str">
        <f t="shared" si="59"/>
        <v/>
      </c>
      <c r="M349" s="34" t="str">
        <f t="shared" si="60"/>
        <v/>
      </c>
      <c r="N349" s="38">
        <f>'jan-mai'!M349</f>
        <v>23163611.580100935</v>
      </c>
      <c r="O349" s="38" t="str">
        <f t="shared" si="61"/>
        <v/>
      </c>
    </row>
    <row r="350" spans="1:15" s="31" customFormat="1" x14ac:dyDescent="0.2">
      <c r="A350" s="30">
        <v>5607</v>
      </c>
      <c r="B350" s="31" t="s">
        <v>327</v>
      </c>
      <c r="C350" s="33"/>
      <c r="D350" s="33"/>
      <c r="E350" s="34" t="str">
        <f t="shared" si="52"/>
        <v/>
      </c>
      <c r="F350" s="35" t="str">
        <f t="shared" si="53"/>
        <v/>
      </c>
      <c r="G350" s="34" t="str">
        <f t="shared" si="54"/>
        <v/>
      </c>
      <c r="H350" s="34" t="str">
        <f t="shared" si="55"/>
        <v/>
      </c>
      <c r="I350" s="34" t="str">
        <f t="shared" si="56"/>
        <v/>
      </c>
      <c r="J350" s="67" t="str">
        <f t="shared" si="57"/>
        <v/>
      </c>
      <c r="K350" s="34" t="str">
        <f t="shared" si="58"/>
        <v/>
      </c>
      <c r="L350" s="34" t="str">
        <f t="shared" si="59"/>
        <v/>
      </c>
      <c r="M350" s="34" t="str">
        <f t="shared" si="60"/>
        <v/>
      </c>
      <c r="N350" s="38">
        <f>'jan-mai'!M350</f>
        <v>17066765.658714712</v>
      </c>
      <c r="O350" s="38" t="str">
        <f t="shared" si="61"/>
        <v/>
      </c>
    </row>
    <row r="351" spans="1:15" s="31" customFormat="1" x14ac:dyDescent="0.2">
      <c r="A351" s="30">
        <v>5610</v>
      </c>
      <c r="B351" s="31" t="s">
        <v>426</v>
      </c>
      <c r="C351" s="33"/>
      <c r="D351" s="33"/>
      <c r="E351" s="34" t="str">
        <f t="shared" si="52"/>
        <v/>
      </c>
      <c r="F351" s="35" t="str">
        <f t="shared" si="53"/>
        <v/>
      </c>
      <c r="G351" s="34" t="str">
        <f t="shared" si="54"/>
        <v/>
      </c>
      <c r="H351" s="34" t="str">
        <f t="shared" si="55"/>
        <v/>
      </c>
      <c r="I351" s="34" t="str">
        <f t="shared" si="56"/>
        <v/>
      </c>
      <c r="J351" s="67" t="str">
        <f t="shared" si="57"/>
        <v/>
      </c>
      <c r="K351" s="34" t="str">
        <f t="shared" si="58"/>
        <v/>
      </c>
      <c r="L351" s="34" t="str">
        <f t="shared" si="59"/>
        <v/>
      </c>
      <c r="M351" s="34" t="str">
        <f t="shared" si="60"/>
        <v/>
      </c>
      <c r="N351" s="38">
        <f>'jan-mai'!M351</f>
        <v>10517812.891906878</v>
      </c>
      <c r="O351" s="38" t="str">
        <f t="shared" si="61"/>
        <v/>
      </c>
    </row>
    <row r="352" spans="1:15" s="31" customFormat="1" x14ac:dyDescent="0.2">
      <c r="A352" s="30">
        <v>5612</v>
      </c>
      <c r="B352" s="31" t="s">
        <v>399</v>
      </c>
      <c r="C352" s="33"/>
      <c r="D352" s="33"/>
      <c r="E352" s="34" t="str">
        <f t="shared" si="52"/>
        <v/>
      </c>
      <c r="F352" s="35" t="str">
        <f t="shared" si="53"/>
        <v/>
      </c>
      <c r="G352" s="34" t="str">
        <f t="shared" si="54"/>
        <v/>
      </c>
      <c r="H352" s="34" t="str">
        <f t="shared" si="55"/>
        <v/>
      </c>
      <c r="I352" s="34" t="str">
        <f t="shared" si="56"/>
        <v/>
      </c>
      <c r="J352" s="67" t="str">
        <f t="shared" si="57"/>
        <v/>
      </c>
      <c r="K352" s="34" t="str">
        <f t="shared" si="58"/>
        <v/>
      </c>
      <c r="L352" s="34" t="str">
        <f t="shared" si="59"/>
        <v/>
      </c>
      <c r="M352" s="34" t="str">
        <f t="shared" si="60"/>
        <v/>
      </c>
      <c r="N352" s="38">
        <f>'jan-mai'!M352</f>
        <v>16141569.341754692</v>
      </c>
      <c r="O352" s="38" t="str">
        <f t="shared" si="61"/>
        <v/>
      </c>
    </row>
    <row r="353" spans="1:15" s="31" customFormat="1" x14ac:dyDescent="0.2">
      <c r="A353" s="30">
        <v>5614</v>
      </c>
      <c r="B353" s="31" t="s">
        <v>330</v>
      </c>
      <c r="C353" s="33"/>
      <c r="D353" s="33"/>
      <c r="E353" s="34" t="str">
        <f t="shared" si="52"/>
        <v/>
      </c>
      <c r="F353" s="35" t="str">
        <f t="shared" si="53"/>
        <v/>
      </c>
      <c r="G353" s="34" t="str">
        <f t="shared" si="54"/>
        <v/>
      </c>
      <c r="H353" s="34" t="str">
        <f t="shared" si="55"/>
        <v/>
      </c>
      <c r="I353" s="34" t="str">
        <f t="shared" si="56"/>
        <v/>
      </c>
      <c r="J353" s="67" t="str">
        <f t="shared" si="57"/>
        <v/>
      </c>
      <c r="K353" s="34" t="str">
        <f t="shared" si="58"/>
        <v/>
      </c>
      <c r="L353" s="34" t="str">
        <f t="shared" si="59"/>
        <v/>
      </c>
      <c r="M353" s="34" t="str">
        <f t="shared" si="60"/>
        <v/>
      </c>
      <c r="N353" s="38">
        <f>'jan-mai'!M353</f>
        <v>3332158.077273895</v>
      </c>
      <c r="O353" s="38" t="str">
        <f t="shared" si="61"/>
        <v/>
      </c>
    </row>
    <row r="354" spans="1:15" s="31" customFormat="1" x14ac:dyDescent="0.2">
      <c r="A354" s="30">
        <v>5616</v>
      </c>
      <c r="B354" s="31" t="s">
        <v>331</v>
      </c>
      <c r="C354" s="33"/>
      <c r="D354" s="33"/>
      <c r="E354" s="34" t="str">
        <f t="shared" si="52"/>
        <v/>
      </c>
      <c r="F354" s="35" t="str">
        <f t="shared" si="53"/>
        <v/>
      </c>
      <c r="G354" s="34" t="str">
        <f t="shared" si="54"/>
        <v/>
      </c>
      <c r="H354" s="34" t="str">
        <f t="shared" si="55"/>
        <v/>
      </c>
      <c r="I354" s="34" t="str">
        <f t="shared" si="56"/>
        <v/>
      </c>
      <c r="J354" s="67" t="str">
        <f t="shared" si="57"/>
        <v/>
      </c>
      <c r="K354" s="34" t="str">
        <f t="shared" si="58"/>
        <v/>
      </c>
      <c r="L354" s="34" t="str">
        <f t="shared" si="59"/>
        <v/>
      </c>
      <c r="M354" s="34" t="str">
        <f t="shared" si="60"/>
        <v/>
      </c>
      <c r="N354" s="38">
        <f>'jan-mai'!M354</f>
        <v>4102707.906540676</v>
      </c>
      <c r="O354" s="38" t="str">
        <f t="shared" si="61"/>
        <v/>
      </c>
    </row>
    <row r="355" spans="1:15" s="31" customFormat="1" x14ac:dyDescent="0.2">
      <c r="A355" s="30">
        <v>5618</v>
      </c>
      <c r="B355" s="31" t="s">
        <v>332</v>
      </c>
      <c r="C355" s="33"/>
      <c r="D355" s="33"/>
      <c r="E355" s="34" t="str">
        <f t="shared" si="52"/>
        <v/>
      </c>
      <c r="F355" s="35" t="str">
        <f t="shared" si="53"/>
        <v/>
      </c>
      <c r="G355" s="34" t="str">
        <f t="shared" si="54"/>
        <v/>
      </c>
      <c r="H355" s="34" t="str">
        <f t="shared" si="55"/>
        <v/>
      </c>
      <c r="I355" s="34" t="str">
        <f t="shared" si="56"/>
        <v/>
      </c>
      <c r="J355" s="67" t="str">
        <f t="shared" si="57"/>
        <v/>
      </c>
      <c r="K355" s="34" t="str">
        <f t="shared" si="58"/>
        <v/>
      </c>
      <c r="L355" s="34" t="str">
        <f t="shared" si="59"/>
        <v/>
      </c>
      <c r="M355" s="34" t="str">
        <f t="shared" si="60"/>
        <v/>
      </c>
      <c r="N355" s="38">
        <f>'jan-mai'!M355</f>
        <v>1626523.2675993594</v>
      </c>
      <c r="O355" s="38" t="str">
        <f t="shared" si="61"/>
        <v/>
      </c>
    </row>
    <row r="356" spans="1:15" s="31" customFormat="1" x14ac:dyDescent="0.2">
      <c r="A356" s="30">
        <v>5620</v>
      </c>
      <c r="B356" s="31" t="s">
        <v>333</v>
      </c>
      <c r="C356" s="33"/>
      <c r="D356" s="33"/>
      <c r="E356" s="34" t="str">
        <f t="shared" si="52"/>
        <v/>
      </c>
      <c r="F356" s="35" t="str">
        <f t="shared" si="53"/>
        <v/>
      </c>
      <c r="G356" s="34" t="str">
        <f t="shared" si="54"/>
        <v/>
      </c>
      <c r="H356" s="34" t="str">
        <f t="shared" si="55"/>
        <v/>
      </c>
      <c r="I356" s="34" t="str">
        <f t="shared" si="56"/>
        <v/>
      </c>
      <c r="J356" s="67" t="str">
        <f t="shared" si="57"/>
        <v/>
      </c>
      <c r="K356" s="34" t="str">
        <f t="shared" si="58"/>
        <v/>
      </c>
      <c r="L356" s="34" t="str">
        <f t="shared" si="59"/>
        <v/>
      </c>
      <c r="M356" s="34" t="str">
        <f t="shared" si="60"/>
        <v/>
      </c>
      <c r="N356" s="38">
        <f>'jan-mai'!M356</f>
        <v>5462340.5588371158</v>
      </c>
      <c r="O356" s="38" t="str">
        <f t="shared" si="61"/>
        <v/>
      </c>
    </row>
    <row r="357" spans="1:15" s="31" customFormat="1" x14ac:dyDescent="0.2">
      <c r="A357" s="30">
        <v>5622</v>
      </c>
      <c r="B357" s="31" t="s">
        <v>425</v>
      </c>
      <c r="C357" s="33"/>
      <c r="D357" s="33"/>
      <c r="E357" s="34" t="str">
        <f t="shared" si="52"/>
        <v/>
      </c>
      <c r="F357" s="35" t="str">
        <f t="shared" si="53"/>
        <v/>
      </c>
      <c r="G357" s="34" t="str">
        <f t="shared" si="54"/>
        <v/>
      </c>
      <c r="H357" s="34" t="str">
        <f t="shared" si="55"/>
        <v/>
      </c>
      <c r="I357" s="34" t="str">
        <f t="shared" si="56"/>
        <v/>
      </c>
      <c r="J357" s="67" t="str">
        <f t="shared" si="57"/>
        <v/>
      </c>
      <c r="K357" s="34" t="str">
        <f t="shared" si="58"/>
        <v/>
      </c>
      <c r="L357" s="34" t="str">
        <f t="shared" si="59"/>
        <v/>
      </c>
      <c r="M357" s="34" t="str">
        <f t="shared" si="60"/>
        <v/>
      </c>
      <c r="N357" s="38">
        <f>'jan-mai'!M357</f>
        <v>9558524.8862478919</v>
      </c>
      <c r="O357" s="38" t="str">
        <f t="shared" si="61"/>
        <v/>
      </c>
    </row>
    <row r="358" spans="1:15" s="31" customFormat="1" x14ac:dyDescent="0.2">
      <c r="A358" s="30">
        <v>5624</v>
      </c>
      <c r="B358" s="31" t="s">
        <v>334</v>
      </c>
      <c r="C358" s="33"/>
      <c r="D358" s="33"/>
      <c r="E358" s="34" t="str">
        <f t="shared" si="52"/>
        <v/>
      </c>
      <c r="F358" s="35" t="str">
        <f t="shared" si="53"/>
        <v/>
      </c>
      <c r="G358" s="34" t="str">
        <f t="shared" si="54"/>
        <v/>
      </c>
      <c r="H358" s="34" t="str">
        <f t="shared" si="55"/>
        <v/>
      </c>
      <c r="I358" s="34" t="str">
        <f t="shared" si="56"/>
        <v/>
      </c>
      <c r="J358" s="67" t="str">
        <f t="shared" si="57"/>
        <v/>
      </c>
      <c r="K358" s="34" t="str">
        <f t="shared" si="58"/>
        <v/>
      </c>
      <c r="L358" s="34" t="str">
        <f t="shared" si="59"/>
        <v/>
      </c>
      <c r="M358" s="34" t="str">
        <f t="shared" si="60"/>
        <v/>
      </c>
      <c r="N358" s="38">
        <f>'jan-mai'!M358</f>
        <v>1768483.7461664167</v>
      </c>
      <c r="O358" s="38" t="str">
        <f t="shared" si="61"/>
        <v/>
      </c>
    </row>
    <row r="359" spans="1:15" s="31" customFormat="1" x14ac:dyDescent="0.2">
      <c r="A359" s="30">
        <v>5626</v>
      </c>
      <c r="B359" s="31" t="s">
        <v>335</v>
      </c>
      <c r="C359" s="33"/>
      <c r="D359" s="33"/>
      <c r="E359" s="34" t="str">
        <f t="shared" si="52"/>
        <v/>
      </c>
      <c r="F359" s="35" t="str">
        <f t="shared" si="53"/>
        <v/>
      </c>
      <c r="G359" s="34" t="str">
        <f t="shared" si="54"/>
        <v/>
      </c>
      <c r="H359" s="34" t="str">
        <f t="shared" si="55"/>
        <v/>
      </c>
      <c r="I359" s="34" t="str">
        <f t="shared" si="56"/>
        <v/>
      </c>
      <c r="J359" s="67" t="str">
        <f t="shared" si="57"/>
        <v/>
      </c>
      <c r="K359" s="34" t="str">
        <f t="shared" si="58"/>
        <v/>
      </c>
      <c r="L359" s="34" t="str">
        <f t="shared" si="59"/>
        <v/>
      </c>
      <c r="M359" s="34" t="str">
        <f t="shared" si="60"/>
        <v/>
      </c>
      <c r="N359" s="38">
        <f>'jan-mai'!M359</f>
        <v>5254771.0114387358</v>
      </c>
      <c r="O359" s="38" t="str">
        <f t="shared" si="61"/>
        <v/>
      </c>
    </row>
    <row r="360" spans="1:15" s="31" customFormat="1" x14ac:dyDescent="0.2">
      <c r="A360" s="30">
        <v>5628</v>
      </c>
      <c r="B360" s="31" t="s">
        <v>374</v>
      </c>
      <c r="C360" s="33"/>
      <c r="D360" s="33"/>
      <c r="E360" s="34" t="str">
        <f t="shared" si="52"/>
        <v/>
      </c>
      <c r="F360" s="35" t="str">
        <f t="shared" si="53"/>
        <v/>
      </c>
      <c r="G360" s="34" t="str">
        <f t="shared" si="54"/>
        <v/>
      </c>
      <c r="H360" s="34" t="str">
        <f t="shared" si="55"/>
        <v/>
      </c>
      <c r="I360" s="34" t="str">
        <f t="shared" si="56"/>
        <v/>
      </c>
      <c r="J360" s="67" t="str">
        <f t="shared" si="57"/>
        <v/>
      </c>
      <c r="K360" s="34" t="str">
        <f t="shared" si="58"/>
        <v/>
      </c>
      <c r="L360" s="34" t="str">
        <f t="shared" si="59"/>
        <v/>
      </c>
      <c r="M360" s="34" t="str">
        <f t="shared" si="60"/>
        <v/>
      </c>
      <c r="N360" s="38">
        <f>'jan-mai'!M360</f>
        <v>10103317.162624797</v>
      </c>
      <c r="O360" s="38" t="str">
        <f t="shared" si="61"/>
        <v/>
      </c>
    </row>
    <row r="361" spans="1:15" s="31" customFormat="1" x14ac:dyDescent="0.2">
      <c r="A361" s="30">
        <v>5630</v>
      </c>
      <c r="B361" s="31" t="s">
        <v>336</v>
      </c>
      <c r="C361" s="33"/>
      <c r="D361" s="33"/>
      <c r="E361" s="34" t="str">
        <f t="shared" si="52"/>
        <v/>
      </c>
      <c r="F361" s="35" t="str">
        <f t="shared" si="53"/>
        <v/>
      </c>
      <c r="G361" s="34" t="str">
        <f t="shared" si="54"/>
        <v/>
      </c>
      <c r="H361" s="34" t="str">
        <f t="shared" si="55"/>
        <v/>
      </c>
      <c r="I361" s="34" t="str">
        <f t="shared" si="56"/>
        <v/>
      </c>
      <c r="J361" s="67" t="str">
        <f t="shared" si="57"/>
        <v/>
      </c>
      <c r="K361" s="34" t="str">
        <f t="shared" si="58"/>
        <v/>
      </c>
      <c r="L361" s="34" t="str">
        <f t="shared" si="59"/>
        <v/>
      </c>
      <c r="M361" s="34" t="str">
        <f t="shared" si="60"/>
        <v/>
      </c>
      <c r="N361" s="38">
        <f>'jan-mai'!M361</f>
        <v>3062484.3557040682</v>
      </c>
      <c r="O361" s="38" t="str">
        <f t="shared" si="61"/>
        <v/>
      </c>
    </row>
    <row r="362" spans="1:15" s="31" customFormat="1" x14ac:dyDescent="0.2">
      <c r="A362" s="30">
        <v>5632</v>
      </c>
      <c r="B362" s="31" t="s">
        <v>337</v>
      </c>
      <c r="C362" s="33"/>
      <c r="D362" s="33"/>
      <c r="E362" s="34" t="str">
        <f t="shared" si="52"/>
        <v/>
      </c>
      <c r="F362" s="35" t="str">
        <f t="shared" si="53"/>
        <v/>
      </c>
      <c r="G362" s="34" t="str">
        <f t="shared" si="54"/>
        <v/>
      </c>
      <c r="H362" s="34" t="str">
        <f t="shared" si="55"/>
        <v/>
      </c>
      <c r="I362" s="34" t="str">
        <f t="shared" si="56"/>
        <v/>
      </c>
      <c r="J362" s="67" t="str">
        <f t="shared" si="57"/>
        <v/>
      </c>
      <c r="K362" s="34" t="str">
        <f t="shared" si="58"/>
        <v/>
      </c>
      <c r="L362" s="34" t="str">
        <f t="shared" si="59"/>
        <v/>
      </c>
      <c r="M362" s="34" t="str">
        <f t="shared" si="60"/>
        <v/>
      </c>
      <c r="N362" s="38">
        <f>'jan-mai'!M362</f>
        <v>7383714.7829626631</v>
      </c>
      <c r="O362" s="38" t="str">
        <f t="shared" si="61"/>
        <v/>
      </c>
    </row>
    <row r="363" spans="1:15" s="31" customFormat="1" x14ac:dyDescent="0.2">
      <c r="A363" s="30">
        <v>5634</v>
      </c>
      <c r="B363" s="31" t="s">
        <v>326</v>
      </c>
      <c r="C363" s="33"/>
      <c r="D363" s="33"/>
      <c r="E363" s="34" t="str">
        <f t="shared" si="52"/>
        <v/>
      </c>
      <c r="F363" s="35" t="str">
        <f t="shared" si="53"/>
        <v/>
      </c>
      <c r="G363" s="34" t="str">
        <f t="shared" si="54"/>
        <v/>
      </c>
      <c r="H363" s="34" t="str">
        <f t="shared" si="55"/>
        <v/>
      </c>
      <c r="I363" s="34" t="str">
        <f t="shared" si="56"/>
        <v/>
      </c>
      <c r="J363" s="67" t="str">
        <f t="shared" si="57"/>
        <v/>
      </c>
      <c r="K363" s="34" t="str">
        <f t="shared" si="58"/>
        <v/>
      </c>
      <c r="L363" s="34" t="str">
        <f t="shared" si="59"/>
        <v/>
      </c>
      <c r="M363" s="34" t="str">
        <f t="shared" si="60"/>
        <v/>
      </c>
      <c r="N363" s="38">
        <f>'jan-mai'!M363</f>
        <v>9446403.152296437</v>
      </c>
      <c r="O363" s="38" t="str">
        <f t="shared" si="61"/>
        <v/>
      </c>
    </row>
    <row r="364" spans="1:15" x14ac:dyDescent="0.2">
      <c r="A364" s="30">
        <v>5636</v>
      </c>
      <c r="B364" s="31" t="s">
        <v>375</v>
      </c>
      <c r="C364" s="33"/>
      <c r="D364" s="33"/>
      <c r="E364" s="34" t="str">
        <f t="shared" ref="E364" si="62">IF(ISNUMBER(C364),(C364)/D364,"")</f>
        <v/>
      </c>
      <c r="F364" s="35" t="str">
        <f t="shared" ref="F364" si="63">IF(ISNUMBER(C364),E364/E$366,"")</f>
        <v/>
      </c>
      <c r="G364" s="34" t="str">
        <f t="shared" si="54"/>
        <v/>
      </c>
      <c r="H364" s="34" t="str">
        <f t="shared" ref="H364" si="64">IF(ISNUMBER(D364),(IF(E364&gt;=E$366*0.9,0,IF(E364&lt;0.9*E$366,(E$366*0.9-E364)*0.35))),"")</f>
        <v/>
      </c>
      <c r="I364" s="34" t="str">
        <f t="shared" ref="I364" si="65">IF(ISNUMBER(C364),G364+H364,"")</f>
        <v/>
      </c>
      <c r="J364" s="67" t="str">
        <f t="shared" ref="J364" si="66">IF(ISNUMBER(D364),I$368,"")</f>
        <v/>
      </c>
      <c r="K364" s="34" t="str">
        <f t="shared" ref="K364" si="67">IF(ISNUMBER(I364),I364+J364,"")</f>
        <v/>
      </c>
      <c r="L364" s="34" t="str">
        <f t="shared" ref="L364" si="68">IF(ISNUMBER(I364),(I364*D364),"")</f>
        <v/>
      </c>
      <c r="M364" s="34" t="str">
        <f t="shared" ref="M364" si="69">IF(ISNUMBER(K364),(K364*D364),"")</f>
        <v/>
      </c>
      <c r="N364" s="38">
        <f>'jan-mai'!M364</f>
        <v>2683593.7346970793</v>
      </c>
      <c r="O364" s="38" t="str">
        <f t="shared" si="61"/>
        <v/>
      </c>
    </row>
    <row r="366" spans="1:15" s="55" customFormat="1" ht="13.5" thickBot="1" x14ac:dyDescent="0.25">
      <c r="A366" s="39"/>
      <c r="B366" s="39" t="s">
        <v>30</v>
      </c>
      <c r="C366" s="41">
        <f>SUM(C8:C364)</f>
        <v>0</v>
      </c>
      <c r="D366" s="41">
        <f>SUM(D8:D364)</f>
        <v>0</v>
      </c>
      <c r="E366" s="41" t="str">
        <f>IF(ISNUMBER(C364),C366/D366,"")</f>
        <v/>
      </c>
      <c r="F366" s="42" t="str">
        <f>IF(C366&gt;0,E366/E$366,"")</f>
        <v/>
      </c>
      <c r="G366" s="43"/>
      <c r="H366" s="43"/>
      <c r="I366" s="41"/>
      <c r="J366" s="44"/>
      <c r="K366" s="41"/>
      <c r="L366" s="41">
        <f>SUM(L8:L364)</f>
        <v>0</v>
      </c>
      <c r="M366" s="41">
        <f>SUM(M8:M364)</f>
        <v>0</v>
      </c>
      <c r="N366" s="41">
        <f>'jan-feb'!M366</f>
        <v>1.1431402526795864E-6</v>
      </c>
      <c r="O366" s="41">
        <f>M366-N366</f>
        <v>-1.1431402526795864E-6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0</v>
      </c>
      <c r="E368" s="49" t="s">
        <v>32</v>
      </c>
      <c r="F368" s="50">
        <f>D366</f>
        <v>0</v>
      </c>
      <c r="G368" s="49" t="s">
        <v>33</v>
      </c>
      <c r="H368" s="49"/>
      <c r="I368" s="51" t="e">
        <f>-L366/D366</f>
        <v>#DIV/0!</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5"/>
  <sheetViews>
    <sheetView tabSelected="1" zoomScaleNormal="100" workbookViewId="0">
      <pane xSplit="2" ySplit="7" topLeftCell="C338" activePane="bottomRight" state="frozen"/>
      <selection activeCell="I38" sqref="I38"/>
      <selection pane="topRight" activeCell="I38" sqref="I38"/>
      <selection pane="bottomLeft" activeCell="I38" sqref="I38"/>
      <selection pane="bottomRight" activeCell="Q350" sqref="Q350"/>
    </sheetView>
  </sheetViews>
  <sheetFormatPr baseColWidth="10" defaultColWidth="8.85546875" defaultRowHeight="12.75" x14ac:dyDescent="0.2"/>
  <cols>
    <col min="1" max="1" width="6.5703125" style="2" customWidth="1"/>
    <col min="2" max="2" width="14" style="2" bestFit="1" customWidth="1"/>
    <col min="3" max="3" width="14.85546875" style="2" bestFit="1" customWidth="1"/>
    <col min="4" max="4" width="11.140625" style="2" customWidth="1"/>
    <col min="5" max="6" width="11.42578125" style="2" customWidth="1"/>
    <col min="7" max="8" width="11.42578125" style="56" customWidth="1"/>
    <col min="9" max="9" width="11.42578125" style="2" customWidth="1"/>
    <col min="10" max="10" width="11.42578125" style="57" customWidth="1"/>
    <col min="11" max="11" width="11.42578125" style="2" customWidth="1"/>
    <col min="12" max="12" width="12.85546875" style="2" bestFit="1" customWidth="1"/>
    <col min="13" max="13" width="13.5703125" style="2" bestFit="1" customWidth="1"/>
    <col min="14" max="15" width="12.85546875" style="2" customWidth="1"/>
    <col min="16" max="198" width="11.42578125" style="2" customWidth="1"/>
    <col min="199" max="16384" width="8.85546875" style="2"/>
  </cols>
  <sheetData>
    <row r="1" spans="1:16" ht="22.5" customHeight="1" x14ac:dyDescent="0.2">
      <c r="A1" s="94" t="s">
        <v>409</v>
      </c>
      <c r="B1" s="94"/>
      <c r="C1" s="94"/>
      <c r="D1" s="94"/>
      <c r="E1" s="94"/>
      <c r="F1" s="94"/>
      <c r="G1" s="94"/>
      <c r="H1" s="94"/>
      <c r="I1" s="94"/>
      <c r="J1" s="94"/>
      <c r="K1" s="94"/>
      <c r="L1" s="94"/>
      <c r="M1" s="95"/>
      <c r="N1" s="3"/>
      <c r="O1" s="3"/>
    </row>
    <row r="2" spans="1:16" ht="15" customHeight="1" x14ac:dyDescent="0.2">
      <c r="A2" s="96" t="s">
        <v>0</v>
      </c>
      <c r="B2" s="96" t="s">
        <v>1</v>
      </c>
      <c r="C2" s="5" t="s">
        <v>2</v>
      </c>
      <c r="D2" s="6" t="s">
        <v>3</v>
      </c>
      <c r="E2" s="99" t="s">
        <v>410</v>
      </c>
      <c r="F2" s="100"/>
      <c r="G2" s="99" t="s">
        <v>4</v>
      </c>
      <c r="H2" s="101"/>
      <c r="I2" s="101"/>
      <c r="J2" s="101"/>
      <c r="K2" s="100"/>
      <c r="L2" s="99" t="s">
        <v>5</v>
      </c>
      <c r="M2" s="100"/>
      <c r="N2" s="79" t="s">
        <v>6</v>
      </c>
      <c r="O2" s="79" t="s">
        <v>7</v>
      </c>
    </row>
    <row r="3" spans="1:16" x14ac:dyDescent="0.2">
      <c r="A3" s="97"/>
      <c r="B3" s="97"/>
      <c r="C3" s="7" t="s">
        <v>39</v>
      </c>
      <c r="D3" s="8" t="s">
        <v>401</v>
      </c>
      <c r="E3" s="9" t="s">
        <v>9</v>
      </c>
      <c r="F3" s="10" t="s">
        <v>10</v>
      </c>
      <c r="G3" s="11" t="s">
        <v>11</v>
      </c>
      <c r="H3" s="61" t="s">
        <v>12</v>
      </c>
      <c r="I3" s="9" t="s">
        <v>13</v>
      </c>
      <c r="J3" s="12" t="s">
        <v>14</v>
      </c>
      <c r="K3" s="13" t="s">
        <v>15</v>
      </c>
      <c r="L3" s="14" t="s">
        <v>13</v>
      </c>
      <c r="M3" s="15" t="s">
        <v>6</v>
      </c>
      <c r="N3" s="80" t="s">
        <v>16</v>
      </c>
      <c r="O3" s="80" t="s">
        <v>17</v>
      </c>
      <c r="P3" s="70"/>
    </row>
    <row r="4" spans="1:16" x14ac:dyDescent="0.2">
      <c r="A4" s="97"/>
      <c r="B4" s="97"/>
      <c r="C4" s="8"/>
      <c r="D4" s="8"/>
      <c r="E4" s="16"/>
      <c r="F4" s="15" t="s">
        <v>18</v>
      </c>
      <c r="G4" s="17" t="s">
        <v>19</v>
      </c>
      <c r="H4" s="62" t="s">
        <v>20</v>
      </c>
      <c r="I4" s="16" t="s">
        <v>16</v>
      </c>
      <c r="J4" s="18" t="s">
        <v>21</v>
      </c>
      <c r="K4" s="14" t="s">
        <v>22</v>
      </c>
      <c r="L4" s="14" t="s">
        <v>23</v>
      </c>
      <c r="M4" s="15" t="s">
        <v>16</v>
      </c>
      <c r="N4" s="81" t="s">
        <v>41</v>
      </c>
      <c r="O4" s="80" t="s">
        <v>438</v>
      </c>
      <c r="P4" s="75"/>
    </row>
    <row r="5" spans="1:16" s="31" customFormat="1" ht="14.25" customHeight="1" x14ac:dyDescent="0.2">
      <c r="A5" s="98"/>
      <c r="B5" s="98"/>
      <c r="C5" s="1"/>
      <c r="D5" s="19"/>
      <c r="E5" s="19"/>
      <c r="F5" s="20" t="s">
        <v>24</v>
      </c>
      <c r="G5" s="21" t="s">
        <v>25</v>
      </c>
      <c r="H5" s="22" t="s">
        <v>26</v>
      </c>
      <c r="I5" s="19"/>
      <c r="J5" s="23" t="s">
        <v>27</v>
      </c>
      <c r="K5" s="19"/>
      <c r="L5" s="20" t="s">
        <v>28</v>
      </c>
      <c r="M5" s="20" t="s">
        <v>40</v>
      </c>
      <c r="N5" s="24"/>
      <c r="O5" s="24"/>
      <c r="P5" s="2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v>18550473247</v>
      </c>
      <c r="D8" s="33">
        <v>717710</v>
      </c>
      <c r="E8" s="34">
        <f>IF(ISNUMBER(C8),(C8)/D8,"")</f>
        <v>25846.753210906911</v>
      </c>
      <c r="F8" s="35">
        <f t="shared" ref="F8" si="1">IF(ISNUMBER(C8),E8/E$366,"")</f>
        <v>1.3789810736641854</v>
      </c>
      <c r="G8" s="69">
        <f>IF(ISNUMBER(D8),(E$366-E8)*0.6,"")</f>
        <v>-4262.0296114324274</v>
      </c>
      <c r="H8" s="69">
        <f>IF(ISNUMBER(D8),(IF(E8&gt;=E$366*0.9,0,IF(E8&lt;0.9*E$366,(E$366*0.9-E8)*0.35))),"")</f>
        <v>0</v>
      </c>
      <c r="I8" s="34">
        <f>IF(ISNUMBER(C8),G8+H8,"")</f>
        <v>-4262.0296114324274</v>
      </c>
      <c r="J8" s="67">
        <f>IF(ISNUMBER(D8),I$368,"")</f>
        <v>-255.89551518206605</v>
      </c>
      <c r="K8" s="33">
        <f>IF(ISNUMBER(I8),I8+J8,"")</f>
        <v>-4517.9251266144938</v>
      </c>
      <c r="L8" s="34">
        <f>IF(ISNUMBER(I8),(I8*D8),"")</f>
        <v>-3058901272.4211674</v>
      </c>
      <c r="M8" s="34">
        <f>IF(ISNUMBER(K8),(K8*D8),"")</f>
        <v>-3242560042.6224885</v>
      </c>
      <c r="N8" s="38">
        <f>'jan-apr'!M8</f>
        <v>-1709098069.058182</v>
      </c>
      <c r="O8" s="38">
        <f>IF(ISNUMBER(M8),(M8-N8),"")</f>
        <v>-1533461973.5643065</v>
      </c>
    </row>
    <row r="9" spans="1:16" s="31" customFormat="1" x14ac:dyDescent="0.2">
      <c r="A9" s="30">
        <v>1101</v>
      </c>
      <c r="B9" s="31" t="s">
        <v>193</v>
      </c>
      <c r="C9" s="33">
        <v>274104945</v>
      </c>
      <c r="D9" s="33">
        <v>15221</v>
      </c>
      <c r="E9" s="34">
        <f>IF(ISNUMBER(C9),(C9)/D9,"")</f>
        <v>18008.340122199592</v>
      </c>
      <c r="F9" s="35">
        <f t="shared" ref="F9:F72" si="2">IF(ISNUMBER(C9),E9/E$366,"")</f>
        <v>0.96078451300960432</v>
      </c>
      <c r="G9" s="69">
        <f t="shared" ref="G9:G72" si="3">IF(ISNUMBER(D9),(E$366-E9)*0.6,"")</f>
        <v>441.01824179196336</v>
      </c>
      <c r="H9" s="69">
        <f t="shared" ref="H9:H72" si="4">IF(ISNUMBER(D9),(IF(E9&gt;=E$366*0.9,0,IF(E9&lt;0.9*E$366,(E$366*0.9-E9)*0.35))),"")</f>
        <v>0</v>
      </c>
      <c r="I9" s="34">
        <f t="shared" ref="I9:I72" si="5">IF(ISNUMBER(C9),G9+H9,"")</f>
        <v>441.01824179196336</v>
      </c>
      <c r="J9" s="67">
        <f t="shared" ref="J9:J72" si="6">IF(ISNUMBER(D9),I$368,"")</f>
        <v>-255.89551518206605</v>
      </c>
      <c r="K9" s="33">
        <f t="shared" ref="K9:K72" si="7">IF(ISNUMBER(I9),I9+J9,"")</f>
        <v>185.12272660989731</v>
      </c>
      <c r="L9" s="34">
        <f t="shared" ref="L9:L72" si="8">IF(ISNUMBER(I9),(I9*D9),"")</f>
        <v>6712738.6583154742</v>
      </c>
      <c r="M9" s="34">
        <f t="shared" ref="M9:M72" si="9">IF(ISNUMBER(K9),(K9*D9),"")</f>
        <v>2817753.0217292472</v>
      </c>
      <c r="N9" s="38">
        <f>'jan-apr'!M9</f>
        <v>1869118.9400468394</v>
      </c>
      <c r="O9" s="38">
        <f>IF(ISNUMBER(M9),(M9-N9),"")</f>
        <v>948634.08168240776</v>
      </c>
    </row>
    <row r="10" spans="1:16" s="31" customFormat="1" x14ac:dyDescent="0.2">
      <c r="A10" s="30">
        <v>1103</v>
      </c>
      <c r="B10" s="31" t="s">
        <v>195</v>
      </c>
      <c r="C10" s="33">
        <v>3623567207</v>
      </c>
      <c r="D10" s="33">
        <v>149048</v>
      </c>
      <c r="E10" s="34">
        <f t="shared" ref="E10:E72" si="10">IF(ISNUMBER(C10),(C10)/D10,"")</f>
        <v>24311.411136009876</v>
      </c>
      <c r="F10" s="35">
        <f t="shared" si="2"/>
        <v>1.2970672005518797</v>
      </c>
      <c r="G10" s="69">
        <f t="shared" si="3"/>
        <v>-3340.824366494207</v>
      </c>
      <c r="H10" s="69">
        <f t="shared" si="4"/>
        <v>0</v>
      </c>
      <c r="I10" s="34">
        <f t="shared" si="5"/>
        <v>-3340.824366494207</v>
      </c>
      <c r="J10" s="67">
        <f t="shared" si="6"/>
        <v>-255.89551518206605</v>
      </c>
      <c r="K10" s="33">
        <f t="shared" si="7"/>
        <v>-3596.719881676273</v>
      </c>
      <c r="L10" s="34">
        <f t="shared" si="8"/>
        <v>-497943190.17722857</v>
      </c>
      <c r="M10" s="34">
        <f t="shared" si="9"/>
        <v>-536083904.92408514</v>
      </c>
      <c r="N10" s="38">
        <f>'jan-apr'!M10</f>
        <v>-287636446.39888954</v>
      </c>
      <c r="O10" s="38">
        <f>IF(ISNUMBER(M10),(M10-N10),"")</f>
        <v>-248447458.5251956</v>
      </c>
    </row>
    <row r="11" spans="1:16" s="31" customFormat="1" x14ac:dyDescent="0.2">
      <c r="A11" s="30">
        <v>1106</v>
      </c>
      <c r="B11" s="31" t="s">
        <v>196</v>
      </c>
      <c r="C11" s="33">
        <v>718908844</v>
      </c>
      <c r="D11" s="33">
        <v>38292</v>
      </c>
      <c r="E11" s="34">
        <f t="shared" si="10"/>
        <v>18774.387443852502</v>
      </c>
      <c r="F11" s="35">
        <f t="shared" si="2"/>
        <v>1.0016548207604723</v>
      </c>
      <c r="G11" s="69">
        <f t="shared" si="3"/>
        <v>-18.610151199782557</v>
      </c>
      <c r="H11" s="69">
        <f t="shared" si="4"/>
        <v>0</v>
      </c>
      <c r="I11" s="34">
        <f t="shared" si="5"/>
        <v>-18.610151199782557</v>
      </c>
      <c r="J11" s="67">
        <f t="shared" si="6"/>
        <v>-255.89551518206605</v>
      </c>
      <c r="K11" s="33">
        <f t="shared" si="7"/>
        <v>-274.50566638184858</v>
      </c>
      <c r="L11" s="34">
        <f t="shared" si="8"/>
        <v>-712619.90974207362</v>
      </c>
      <c r="M11" s="34">
        <f t="shared" si="9"/>
        <v>-10511370.977093747</v>
      </c>
      <c r="N11" s="38">
        <f>'jan-apr'!M11</f>
        <v>-7067060.1337708859</v>
      </c>
      <c r="O11" s="38">
        <f>IF(ISNUMBER(M11),(M11-N11),"")</f>
        <v>-3444310.843322861</v>
      </c>
    </row>
    <row r="12" spans="1:16" s="31" customFormat="1" x14ac:dyDescent="0.2">
      <c r="A12" s="30">
        <v>1108</v>
      </c>
      <c r="B12" s="31" t="s">
        <v>194</v>
      </c>
      <c r="C12" s="33">
        <v>1570796273</v>
      </c>
      <c r="D12" s="33">
        <v>83702</v>
      </c>
      <c r="E12" s="34">
        <f t="shared" si="10"/>
        <v>18766.532137822272</v>
      </c>
      <c r="F12" s="35">
        <f t="shared" si="2"/>
        <v>1.0012357229242708</v>
      </c>
      <c r="G12" s="69">
        <f t="shared" si="3"/>
        <v>-13.896967581645002</v>
      </c>
      <c r="H12" s="69">
        <f t="shared" si="4"/>
        <v>0</v>
      </c>
      <c r="I12" s="34">
        <f t="shared" si="5"/>
        <v>-13.896967581645002</v>
      </c>
      <c r="J12" s="67">
        <f t="shared" si="6"/>
        <v>-255.89551518206605</v>
      </c>
      <c r="K12" s="33">
        <f t="shared" si="7"/>
        <v>-269.79248276371106</v>
      </c>
      <c r="L12" s="34">
        <f t="shared" si="8"/>
        <v>-1163203.98051885</v>
      </c>
      <c r="M12" s="34">
        <f t="shared" si="9"/>
        <v>-22582170.392288145</v>
      </c>
      <c r="N12" s="38">
        <f>'jan-apr'!M12</f>
        <v>-14698427.230024315</v>
      </c>
      <c r="O12" s="38">
        <f>IF(ISNUMBER(M12),(M12-N12),"")</f>
        <v>-7883743.1622638293</v>
      </c>
    </row>
    <row r="13" spans="1:16" s="31" customFormat="1" x14ac:dyDescent="0.2">
      <c r="A13" s="30">
        <v>1111</v>
      </c>
      <c r="B13" s="31" t="s">
        <v>197</v>
      </c>
      <c r="C13" s="33">
        <v>53076580</v>
      </c>
      <c r="D13" s="33">
        <v>3347</v>
      </c>
      <c r="E13" s="34">
        <f t="shared" si="10"/>
        <v>15857.956378846728</v>
      </c>
      <c r="F13" s="35">
        <f t="shared" si="2"/>
        <v>0.84605681553047107</v>
      </c>
      <c r="G13" s="69">
        <f t="shared" si="3"/>
        <v>1731.2484878036819</v>
      </c>
      <c r="H13" s="69">
        <f t="shared" si="4"/>
        <v>353.87698283729804</v>
      </c>
      <c r="I13" s="34">
        <f t="shared" si="5"/>
        <v>2085.12547064098</v>
      </c>
      <c r="J13" s="67">
        <f t="shared" si="6"/>
        <v>-255.89551518206605</v>
      </c>
      <c r="K13" s="33">
        <f t="shared" si="7"/>
        <v>1829.229955458914</v>
      </c>
      <c r="L13" s="34">
        <f t="shared" si="8"/>
        <v>6978914.9502353603</v>
      </c>
      <c r="M13" s="34">
        <f t="shared" si="9"/>
        <v>6122432.660920985</v>
      </c>
      <c r="N13" s="38">
        <f>'jan-apr'!M13</f>
        <v>3969827.7792129987</v>
      </c>
      <c r="O13" s="38">
        <f t="shared" ref="O13:O72" si="11">IF(ISNUMBER(M13),(M13-N13),"")</f>
        <v>2152604.8817079864</v>
      </c>
    </row>
    <row r="14" spans="1:16" s="31" customFormat="1" x14ac:dyDescent="0.2">
      <c r="A14" s="30">
        <v>1112</v>
      </c>
      <c r="B14" s="31" t="s">
        <v>198</v>
      </c>
      <c r="C14" s="33">
        <v>52055251</v>
      </c>
      <c r="D14" s="33">
        <v>3226</v>
      </c>
      <c r="E14" s="34">
        <f t="shared" si="10"/>
        <v>16136.159640421574</v>
      </c>
      <c r="F14" s="35">
        <f t="shared" si="2"/>
        <v>0.86089957079698065</v>
      </c>
      <c r="G14" s="69">
        <f t="shared" si="3"/>
        <v>1564.3265308587738</v>
      </c>
      <c r="H14" s="69">
        <f t="shared" si="4"/>
        <v>256.50584128610171</v>
      </c>
      <c r="I14" s="34">
        <f t="shared" si="5"/>
        <v>1820.8323721448755</v>
      </c>
      <c r="J14" s="67">
        <f t="shared" si="6"/>
        <v>-255.89551518206605</v>
      </c>
      <c r="K14" s="33">
        <f t="shared" si="7"/>
        <v>1564.9368569628095</v>
      </c>
      <c r="L14" s="34">
        <f t="shared" si="8"/>
        <v>5874005.2325393688</v>
      </c>
      <c r="M14" s="34">
        <f t="shared" si="9"/>
        <v>5048486.3005620232</v>
      </c>
      <c r="N14" s="38">
        <f>'jan-apr'!M14</f>
        <v>2567090.6445895205</v>
      </c>
      <c r="O14" s="38">
        <f t="shared" si="11"/>
        <v>2481395.6559725027</v>
      </c>
    </row>
    <row r="15" spans="1:16" s="31" customFormat="1" x14ac:dyDescent="0.2">
      <c r="A15" s="30">
        <v>1114</v>
      </c>
      <c r="B15" s="31" t="s">
        <v>199</v>
      </c>
      <c r="C15" s="33">
        <v>47017328</v>
      </c>
      <c r="D15" s="33">
        <v>2892</v>
      </c>
      <c r="E15" s="34">
        <f t="shared" si="10"/>
        <v>16257.720608575381</v>
      </c>
      <c r="F15" s="35">
        <f t="shared" si="2"/>
        <v>0.86738511553881137</v>
      </c>
      <c r="G15" s="69">
        <f t="shared" si="3"/>
        <v>1491.3899499664901</v>
      </c>
      <c r="H15" s="69">
        <f t="shared" si="4"/>
        <v>213.95950243226952</v>
      </c>
      <c r="I15" s="34">
        <f t="shared" si="5"/>
        <v>1705.3494523987597</v>
      </c>
      <c r="J15" s="67">
        <f t="shared" si="6"/>
        <v>-255.89551518206605</v>
      </c>
      <c r="K15" s="33">
        <f t="shared" si="7"/>
        <v>1449.4539372166937</v>
      </c>
      <c r="L15" s="34">
        <f t="shared" si="8"/>
        <v>4931870.6163372127</v>
      </c>
      <c r="M15" s="34">
        <f t="shared" si="9"/>
        <v>4191820.7864306783</v>
      </c>
      <c r="N15" s="38">
        <f>'jan-apr'!M15</f>
        <v>3267130.3643065393</v>
      </c>
      <c r="O15" s="38">
        <f t="shared" si="11"/>
        <v>924690.42212413903</v>
      </c>
    </row>
    <row r="16" spans="1:16" s="31" customFormat="1" x14ac:dyDescent="0.2">
      <c r="A16" s="30">
        <v>1119</v>
      </c>
      <c r="B16" s="31" t="s">
        <v>200</v>
      </c>
      <c r="C16" s="33">
        <v>301971785</v>
      </c>
      <c r="D16" s="33">
        <v>19827</v>
      </c>
      <c r="E16" s="34">
        <f t="shared" si="10"/>
        <v>15230.331618500026</v>
      </c>
      <c r="F16" s="35">
        <f t="shared" si="2"/>
        <v>0.8125716555639998</v>
      </c>
      <c r="G16" s="69">
        <f t="shared" si="3"/>
        <v>2107.8233440117028</v>
      </c>
      <c r="H16" s="69">
        <f t="shared" si="4"/>
        <v>573.5456489586436</v>
      </c>
      <c r="I16" s="34">
        <f t="shared" si="5"/>
        <v>2681.3689929703464</v>
      </c>
      <c r="J16" s="67">
        <f t="shared" si="6"/>
        <v>-255.89551518206605</v>
      </c>
      <c r="K16" s="33">
        <f t="shared" si="7"/>
        <v>2425.4734777882804</v>
      </c>
      <c r="L16" s="34">
        <f t="shared" si="8"/>
        <v>53163503.023623057</v>
      </c>
      <c r="M16" s="34">
        <f t="shared" si="9"/>
        <v>48089862.644108236</v>
      </c>
      <c r="N16" s="38">
        <f>'jan-apr'!M16</f>
        <v>31417339.221319403</v>
      </c>
      <c r="O16" s="38">
        <f t="shared" si="11"/>
        <v>16672523.422788832</v>
      </c>
    </row>
    <row r="17" spans="1:15" s="31" customFormat="1" x14ac:dyDescent="0.2">
      <c r="A17" s="30">
        <v>1120</v>
      </c>
      <c r="B17" s="31" t="s">
        <v>201</v>
      </c>
      <c r="C17" s="33">
        <v>361037469</v>
      </c>
      <c r="D17" s="33">
        <v>20900</v>
      </c>
      <c r="E17" s="34">
        <f t="shared" si="10"/>
        <v>17274.520047846891</v>
      </c>
      <c r="F17" s="35">
        <f t="shared" si="2"/>
        <v>0.92163359971113223</v>
      </c>
      <c r="G17" s="69">
        <f t="shared" si="3"/>
        <v>881.3102864035842</v>
      </c>
      <c r="H17" s="69">
        <f t="shared" si="4"/>
        <v>0</v>
      </c>
      <c r="I17" s="34">
        <f t="shared" si="5"/>
        <v>881.3102864035842</v>
      </c>
      <c r="J17" s="67">
        <f t="shared" si="6"/>
        <v>-255.89551518206605</v>
      </c>
      <c r="K17" s="33">
        <f t="shared" si="7"/>
        <v>625.41477122151809</v>
      </c>
      <c r="L17" s="34">
        <f t="shared" si="8"/>
        <v>18419384.985834911</v>
      </c>
      <c r="M17" s="34">
        <f t="shared" si="9"/>
        <v>13071168.718529727</v>
      </c>
      <c r="N17" s="38">
        <f>'jan-apr'!M17</f>
        <v>8792857.8586281445</v>
      </c>
      <c r="O17" s="38">
        <f t="shared" si="11"/>
        <v>4278310.8599015828</v>
      </c>
    </row>
    <row r="18" spans="1:15" s="31" customFormat="1" x14ac:dyDescent="0.2">
      <c r="A18" s="30">
        <v>1121</v>
      </c>
      <c r="B18" s="31" t="s">
        <v>202</v>
      </c>
      <c r="C18" s="33">
        <v>363417424</v>
      </c>
      <c r="D18" s="33">
        <v>19910</v>
      </c>
      <c r="E18" s="34">
        <f t="shared" si="10"/>
        <v>18253.009743847313</v>
      </c>
      <c r="F18" s="35">
        <f t="shared" si="2"/>
        <v>0.97383817490669744</v>
      </c>
      <c r="G18" s="69">
        <f t="shared" si="3"/>
        <v>294.21646880333066</v>
      </c>
      <c r="H18" s="69">
        <f t="shared" si="4"/>
        <v>0</v>
      </c>
      <c r="I18" s="34">
        <f t="shared" si="5"/>
        <v>294.21646880333066</v>
      </c>
      <c r="J18" s="67">
        <f t="shared" si="6"/>
        <v>-255.89551518206605</v>
      </c>
      <c r="K18" s="33">
        <f t="shared" si="7"/>
        <v>38.320953621264607</v>
      </c>
      <c r="L18" s="34">
        <f t="shared" si="8"/>
        <v>5857849.8938743137</v>
      </c>
      <c r="M18" s="34">
        <f t="shared" si="9"/>
        <v>762970.18659937836</v>
      </c>
      <c r="N18" s="38">
        <f>'jan-apr'!M18</f>
        <v>3638446.6379562686</v>
      </c>
      <c r="O18" s="38">
        <f t="shared" si="11"/>
        <v>-2875476.4513568901</v>
      </c>
    </row>
    <row r="19" spans="1:15" s="31" customFormat="1" x14ac:dyDescent="0.2">
      <c r="A19" s="30">
        <v>1122</v>
      </c>
      <c r="B19" s="31" t="s">
        <v>203</v>
      </c>
      <c r="C19" s="33">
        <v>197913859</v>
      </c>
      <c r="D19" s="33">
        <v>12362</v>
      </c>
      <c r="E19" s="34">
        <f t="shared" si="10"/>
        <v>16009.857547322439</v>
      </c>
      <c r="F19" s="35">
        <f t="shared" si="2"/>
        <v>0.85416107662223129</v>
      </c>
      <c r="G19" s="69">
        <f t="shared" si="3"/>
        <v>1640.1077867182551</v>
      </c>
      <c r="H19" s="69">
        <f t="shared" si="4"/>
        <v>300.71157387079899</v>
      </c>
      <c r="I19" s="34">
        <f t="shared" si="5"/>
        <v>1940.819360589054</v>
      </c>
      <c r="J19" s="67">
        <f t="shared" si="6"/>
        <v>-255.89551518206605</v>
      </c>
      <c r="K19" s="33">
        <f t="shared" si="7"/>
        <v>1684.923845406988</v>
      </c>
      <c r="L19" s="34">
        <f t="shared" si="8"/>
        <v>23992408.935601886</v>
      </c>
      <c r="M19" s="34">
        <f t="shared" si="9"/>
        <v>20829028.576921187</v>
      </c>
      <c r="N19" s="38">
        <f>'jan-apr'!M19</f>
        <v>13015536.5926893</v>
      </c>
      <c r="O19" s="38">
        <f t="shared" si="11"/>
        <v>7813491.9842318874</v>
      </c>
    </row>
    <row r="20" spans="1:15" s="31" customFormat="1" x14ac:dyDescent="0.2">
      <c r="A20" s="30">
        <v>1124</v>
      </c>
      <c r="B20" s="31" t="s">
        <v>204</v>
      </c>
      <c r="C20" s="33">
        <v>682223657</v>
      </c>
      <c r="D20" s="33">
        <v>28685</v>
      </c>
      <c r="E20" s="34">
        <f t="shared" si="10"/>
        <v>23783.289419557259</v>
      </c>
      <c r="F20" s="35">
        <f t="shared" si="2"/>
        <v>1.2688907466028443</v>
      </c>
      <c r="G20" s="69">
        <f t="shared" si="3"/>
        <v>-3023.951336622637</v>
      </c>
      <c r="H20" s="69">
        <f t="shared" si="4"/>
        <v>0</v>
      </c>
      <c r="I20" s="34">
        <f t="shared" si="5"/>
        <v>-3023.951336622637</v>
      </c>
      <c r="J20" s="67">
        <f t="shared" si="6"/>
        <v>-255.89551518206605</v>
      </c>
      <c r="K20" s="33">
        <f t="shared" si="7"/>
        <v>-3279.846851804703</v>
      </c>
      <c r="L20" s="34">
        <f t="shared" si="8"/>
        <v>-86742044.091020346</v>
      </c>
      <c r="M20" s="34">
        <f t="shared" si="9"/>
        <v>-94082406.944017902</v>
      </c>
      <c r="N20" s="38">
        <f>'jan-apr'!M20</f>
        <v>-54131411.378815874</v>
      </c>
      <c r="O20" s="38">
        <f t="shared" si="11"/>
        <v>-39950995.565202028</v>
      </c>
    </row>
    <row r="21" spans="1:15" s="31" customFormat="1" x14ac:dyDescent="0.2">
      <c r="A21" s="30">
        <v>1127</v>
      </c>
      <c r="B21" s="31" t="s">
        <v>205</v>
      </c>
      <c r="C21" s="33">
        <v>235117015</v>
      </c>
      <c r="D21" s="33">
        <v>11742</v>
      </c>
      <c r="E21" s="34">
        <f t="shared" si="10"/>
        <v>20023.591807187873</v>
      </c>
      <c r="F21" s="35">
        <f t="shared" si="2"/>
        <v>1.06830261826609</v>
      </c>
      <c r="G21" s="69">
        <f t="shared" si="3"/>
        <v>-768.13276920100543</v>
      </c>
      <c r="H21" s="69">
        <f t="shared" si="4"/>
        <v>0</v>
      </c>
      <c r="I21" s="34">
        <f t="shared" si="5"/>
        <v>-768.13276920100543</v>
      </c>
      <c r="J21" s="67">
        <f t="shared" si="6"/>
        <v>-255.89551518206605</v>
      </c>
      <c r="K21" s="33">
        <f t="shared" si="7"/>
        <v>-1024.0282843830714</v>
      </c>
      <c r="L21" s="34">
        <f t="shared" si="8"/>
        <v>-9019414.9759582058</v>
      </c>
      <c r="M21" s="34">
        <f t="shared" si="9"/>
        <v>-12024140.115226025</v>
      </c>
      <c r="N21" s="38">
        <f>'jan-apr'!M21</f>
        <v>-7230493.2881525597</v>
      </c>
      <c r="O21" s="38">
        <f t="shared" si="11"/>
        <v>-4793646.8270734651</v>
      </c>
    </row>
    <row r="22" spans="1:15" s="31" customFormat="1" x14ac:dyDescent="0.2">
      <c r="A22" s="30">
        <v>1130</v>
      </c>
      <c r="B22" s="31" t="s">
        <v>206</v>
      </c>
      <c r="C22" s="33">
        <v>222835190</v>
      </c>
      <c r="D22" s="33">
        <v>13703</v>
      </c>
      <c r="E22" s="34">
        <f t="shared" si="10"/>
        <v>16261.781361745603</v>
      </c>
      <c r="F22" s="35">
        <f t="shared" si="2"/>
        <v>0.86760176564263158</v>
      </c>
      <c r="G22" s="69">
        <f t="shared" si="3"/>
        <v>1488.9534980643566</v>
      </c>
      <c r="H22" s="69">
        <f t="shared" si="4"/>
        <v>212.5382388226916</v>
      </c>
      <c r="I22" s="34">
        <f t="shared" si="5"/>
        <v>1701.4917368870483</v>
      </c>
      <c r="J22" s="67">
        <f t="shared" si="6"/>
        <v>-255.89551518206605</v>
      </c>
      <c r="K22" s="33">
        <f t="shared" si="7"/>
        <v>1445.5962217049823</v>
      </c>
      <c r="L22" s="34">
        <f t="shared" si="8"/>
        <v>23315541.270563222</v>
      </c>
      <c r="M22" s="34">
        <f t="shared" si="9"/>
        <v>19809005.026023373</v>
      </c>
      <c r="N22" s="38">
        <f>'jan-apr'!M22</f>
        <v>14569738.704094928</v>
      </c>
      <c r="O22" s="38">
        <f t="shared" si="11"/>
        <v>5239266.3219284452</v>
      </c>
    </row>
    <row r="23" spans="1:15" s="31" customFormat="1" x14ac:dyDescent="0.2">
      <c r="A23" s="30">
        <v>1133</v>
      </c>
      <c r="B23" s="31" t="s">
        <v>207</v>
      </c>
      <c r="C23" s="33">
        <v>66582368</v>
      </c>
      <c r="D23" s="33">
        <v>2643</v>
      </c>
      <c r="E23" s="34">
        <f t="shared" si="10"/>
        <v>25191.966704502458</v>
      </c>
      <c r="F23" s="35">
        <f t="shared" si="2"/>
        <v>1.3440467748664005</v>
      </c>
      <c r="G23" s="69">
        <f t="shared" si="3"/>
        <v>-3869.1577075897562</v>
      </c>
      <c r="H23" s="69">
        <f t="shared" si="4"/>
        <v>0</v>
      </c>
      <c r="I23" s="34">
        <f t="shared" si="5"/>
        <v>-3869.1577075897562</v>
      </c>
      <c r="J23" s="67">
        <f t="shared" si="6"/>
        <v>-255.89551518206605</v>
      </c>
      <c r="K23" s="33">
        <f t="shared" si="7"/>
        <v>-4125.0532227718222</v>
      </c>
      <c r="L23" s="34">
        <f t="shared" si="8"/>
        <v>-10226183.821159726</v>
      </c>
      <c r="M23" s="34">
        <f t="shared" si="9"/>
        <v>-10902515.667785926</v>
      </c>
      <c r="N23" s="38">
        <f>'jan-apr'!M23</f>
        <v>-10875054.878145734</v>
      </c>
      <c r="O23" s="38">
        <f t="shared" si="11"/>
        <v>-27460.789640191942</v>
      </c>
    </row>
    <row r="24" spans="1:15" s="31" customFormat="1" x14ac:dyDescent="0.2">
      <c r="A24" s="30">
        <v>1134</v>
      </c>
      <c r="B24" s="31" t="s">
        <v>208</v>
      </c>
      <c r="C24" s="33">
        <v>112947081</v>
      </c>
      <c r="D24" s="33">
        <v>3889</v>
      </c>
      <c r="E24" s="34">
        <f t="shared" si="10"/>
        <v>29042.705322705067</v>
      </c>
      <c r="F24" s="35">
        <f t="shared" si="2"/>
        <v>1.5494921408974578</v>
      </c>
      <c r="G24" s="69">
        <f t="shared" si="3"/>
        <v>-6179.6008785113218</v>
      </c>
      <c r="H24" s="69">
        <f t="shared" si="4"/>
        <v>0</v>
      </c>
      <c r="I24" s="34">
        <f t="shared" si="5"/>
        <v>-6179.6008785113218</v>
      </c>
      <c r="J24" s="67">
        <f t="shared" si="6"/>
        <v>-255.89551518206605</v>
      </c>
      <c r="K24" s="33">
        <f t="shared" si="7"/>
        <v>-6435.4963936933882</v>
      </c>
      <c r="L24" s="34">
        <f t="shared" si="8"/>
        <v>-24032467.816530529</v>
      </c>
      <c r="M24" s="34">
        <f t="shared" si="9"/>
        <v>-25027645.475073587</v>
      </c>
      <c r="N24" s="38">
        <f>'jan-apr'!M24</f>
        <v>-27298522.607683979</v>
      </c>
      <c r="O24" s="38">
        <f t="shared" si="11"/>
        <v>2270877.1326103918</v>
      </c>
    </row>
    <row r="25" spans="1:15" s="31" customFormat="1" x14ac:dyDescent="0.2">
      <c r="A25" s="30">
        <v>1135</v>
      </c>
      <c r="B25" s="31" t="s">
        <v>209</v>
      </c>
      <c r="C25" s="33">
        <v>90766092</v>
      </c>
      <c r="D25" s="33">
        <v>4572</v>
      </c>
      <c r="E25" s="34">
        <f t="shared" si="10"/>
        <v>19852.601049868765</v>
      </c>
      <c r="F25" s="35">
        <f t="shared" si="2"/>
        <v>1.0591798856663508</v>
      </c>
      <c r="G25" s="69">
        <f t="shared" si="3"/>
        <v>-665.53831480954034</v>
      </c>
      <c r="H25" s="69">
        <f t="shared" si="4"/>
        <v>0</v>
      </c>
      <c r="I25" s="34">
        <f t="shared" si="5"/>
        <v>-665.53831480954034</v>
      </c>
      <c r="J25" s="67">
        <f t="shared" si="6"/>
        <v>-255.89551518206605</v>
      </c>
      <c r="K25" s="33">
        <f t="shared" si="7"/>
        <v>-921.43382999160644</v>
      </c>
      <c r="L25" s="34">
        <f t="shared" si="8"/>
        <v>-3042841.1753092185</v>
      </c>
      <c r="M25" s="34">
        <f t="shared" si="9"/>
        <v>-4212795.4707216248</v>
      </c>
      <c r="N25" s="38">
        <f>'jan-apr'!M25</f>
        <v>-6633729.104533596</v>
      </c>
      <c r="O25" s="38">
        <f t="shared" si="11"/>
        <v>2420933.6338119712</v>
      </c>
    </row>
    <row r="26" spans="1:15" s="31" customFormat="1" x14ac:dyDescent="0.2">
      <c r="A26" s="30">
        <v>1144</v>
      </c>
      <c r="B26" s="31" t="s">
        <v>210</v>
      </c>
      <c r="C26" s="33">
        <v>9831336</v>
      </c>
      <c r="D26" s="33">
        <v>544</v>
      </c>
      <c r="E26" s="34">
        <f t="shared" si="10"/>
        <v>18072.308823529413</v>
      </c>
      <c r="F26" s="35">
        <f t="shared" si="2"/>
        <v>0.96419738377603681</v>
      </c>
      <c r="G26" s="69">
        <f t="shared" si="3"/>
        <v>402.63702099407089</v>
      </c>
      <c r="H26" s="69">
        <f t="shared" si="4"/>
        <v>0</v>
      </c>
      <c r="I26" s="34">
        <f t="shared" si="5"/>
        <v>402.63702099407089</v>
      </c>
      <c r="J26" s="67">
        <f t="shared" si="6"/>
        <v>-255.89551518206605</v>
      </c>
      <c r="K26" s="33">
        <f t="shared" si="7"/>
        <v>146.74150581200485</v>
      </c>
      <c r="L26" s="34">
        <f t="shared" si="8"/>
        <v>219034.53942077456</v>
      </c>
      <c r="M26" s="34">
        <f t="shared" si="9"/>
        <v>79827.379161730641</v>
      </c>
      <c r="N26" s="38">
        <f>'jan-apr'!M26</f>
        <v>-19906.344196473343</v>
      </c>
      <c r="O26" s="38">
        <f t="shared" si="11"/>
        <v>99733.723358203977</v>
      </c>
    </row>
    <row r="27" spans="1:15" s="31" customFormat="1" x14ac:dyDescent="0.2">
      <c r="A27" s="30">
        <v>1145</v>
      </c>
      <c r="B27" s="31" t="s">
        <v>211</v>
      </c>
      <c r="C27" s="33">
        <v>15668740</v>
      </c>
      <c r="D27" s="33">
        <v>883</v>
      </c>
      <c r="E27" s="34">
        <f t="shared" si="10"/>
        <v>17744.892412231031</v>
      </c>
      <c r="F27" s="35">
        <f t="shared" si="2"/>
        <v>0.94672899884183193</v>
      </c>
      <c r="G27" s="69">
        <f t="shared" si="3"/>
        <v>599.08686777309993</v>
      </c>
      <c r="H27" s="69">
        <f t="shared" si="4"/>
        <v>0</v>
      </c>
      <c r="I27" s="34">
        <f t="shared" si="5"/>
        <v>599.08686777309993</v>
      </c>
      <c r="J27" s="67">
        <f t="shared" si="6"/>
        <v>-255.89551518206605</v>
      </c>
      <c r="K27" s="33">
        <f t="shared" si="7"/>
        <v>343.19135259103388</v>
      </c>
      <c r="L27" s="34">
        <f t="shared" si="8"/>
        <v>528993.70424364728</v>
      </c>
      <c r="M27" s="34">
        <f t="shared" si="9"/>
        <v>303037.96433788294</v>
      </c>
      <c r="N27" s="38">
        <f>'jan-apr'!M27</f>
        <v>69431.129548738856</v>
      </c>
      <c r="O27" s="38">
        <f t="shared" si="11"/>
        <v>233606.83478914408</v>
      </c>
    </row>
    <row r="28" spans="1:15" s="31" customFormat="1" x14ac:dyDescent="0.2">
      <c r="A28" s="30">
        <v>1146</v>
      </c>
      <c r="B28" s="31" t="s">
        <v>212</v>
      </c>
      <c r="C28" s="33">
        <v>192827980</v>
      </c>
      <c r="D28" s="33">
        <v>11570</v>
      </c>
      <c r="E28" s="34">
        <f t="shared" si="10"/>
        <v>16666.203975799483</v>
      </c>
      <c r="F28" s="35">
        <f t="shared" si="2"/>
        <v>0.8891786006900122</v>
      </c>
      <c r="G28" s="69">
        <f t="shared" si="3"/>
        <v>1246.2999296320288</v>
      </c>
      <c r="H28" s="69">
        <f t="shared" si="4"/>
        <v>70.990323903833811</v>
      </c>
      <c r="I28" s="34">
        <f t="shared" si="5"/>
        <v>1317.2902535358626</v>
      </c>
      <c r="J28" s="67">
        <f t="shared" si="6"/>
        <v>-255.89551518206605</v>
      </c>
      <c r="K28" s="33">
        <f t="shared" si="7"/>
        <v>1061.3947383537966</v>
      </c>
      <c r="L28" s="34">
        <f t="shared" si="8"/>
        <v>15241048.23340993</v>
      </c>
      <c r="M28" s="34">
        <f t="shared" si="9"/>
        <v>12280337.122753426</v>
      </c>
      <c r="N28" s="38">
        <f>'jan-apr'!M28</f>
        <v>8179934.8433356443</v>
      </c>
      <c r="O28" s="38">
        <f t="shared" si="11"/>
        <v>4100402.2794177821</v>
      </c>
    </row>
    <row r="29" spans="1:15" s="31" customFormat="1" x14ac:dyDescent="0.2">
      <c r="A29" s="30">
        <v>1149</v>
      </c>
      <c r="B29" s="31" t="s">
        <v>213</v>
      </c>
      <c r="C29" s="33">
        <v>708982862</v>
      </c>
      <c r="D29" s="33">
        <v>43306</v>
      </c>
      <c r="E29" s="34">
        <f t="shared" si="10"/>
        <v>16371.469588509675</v>
      </c>
      <c r="F29" s="35">
        <f t="shared" si="2"/>
        <v>0.87345387354481918</v>
      </c>
      <c r="G29" s="69">
        <f t="shared" si="3"/>
        <v>1423.1405620059134</v>
      </c>
      <c r="H29" s="69">
        <f t="shared" si="4"/>
        <v>174.14735945526635</v>
      </c>
      <c r="I29" s="34">
        <f t="shared" si="5"/>
        <v>1597.2879214611796</v>
      </c>
      <c r="J29" s="67">
        <f t="shared" si="6"/>
        <v>-255.89551518206605</v>
      </c>
      <c r="K29" s="33">
        <f t="shared" si="7"/>
        <v>1341.3924062791136</v>
      </c>
      <c r="L29" s="34">
        <f t="shared" si="8"/>
        <v>69172150.726797849</v>
      </c>
      <c r="M29" s="34">
        <f t="shared" si="9"/>
        <v>58090339.546323292</v>
      </c>
      <c r="N29" s="38">
        <f>'jan-apr'!M29</f>
        <v>38782172.828547411</v>
      </c>
      <c r="O29" s="38">
        <f t="shared" si="11"/>
        <v>19308166.717775881</v>
      </c>
    </row>
    <row r="30" spans="1:15" s="31" customFormat="1" x14ac:dyDescent="0.2">
      <c r="A30" s="30">
        <v>1151</v>
      </c>
      <c r="B30" s="31" t="s">
        <v>214</v>
      </c>
      <c r="C30" s="33">
        <v>3987317</v>
      </c>
      <c r="D30" s="33">
        <v>215</v>
      </c>
      <c r="E30" s="34">
        <f t="shared" si="10"/>
        <v>18545.660465116278</v>
      </c>
      <c r="F30" s="35">
        <f t="shared" si="2"/>
        <v>0.98945173389149788</v>
      </c>
      <c r="G30" s="69">
        <f t="shared" si="3"/>
        <v>118.62603604195174</v>
      </c>
      <c r="H30" s="69">
        <f t="shared" si="4"/>
        <v>0</v>
      </c>
      <c r="I30" s="34">
        <f t="shared" si="5"/>
        <v>118.62603604195174</v>
      </c>
      <c r="J30" s="67">
        <f t="shared" si="6"/>
        <v>-255.89551518206605</v>
      </c>
      <c r="K30" s="33">
        <f t="shared" si="7"/>
        <v>-137.2694791401143</v>
      </c>
      <c r="L30" s="34">
        <f t="shared" si="8"/>
        <v>25504.597749019624</v>
      </c>
      <c r="M30" s="34">
        <f t="shared" si="9"/>
        <v>-29512.938015124575</v>
      </c>
      <c r="N30" s="38">
        <f>'jan-apr'!M30</f>
        <v>-194061.70662176798</v>
      </c>
      <c r="O30" s="38">
        <f>IF(ISNUMBER(M30),(M30-N30),"")</f>
        <v>164548.7686066434</v>
      </c>
    </row>
    <row r="31" spans="1:15" s="31" customFormat="1" x14ac:dyDescent="0.2">
      <c r="A31" s="30">
        <v>1160</v>
      </c>
      <c r="B31" s="31" t="s">
        <v>215</v>
      </c>
      <c r="C31" s="33">
        <v>170823394</v>
      </c>
      <c r="D31" s="33">
        <v>8938</v>
      </c>
      <c r="E31" s="34">
        <f t="shared" si="10"/>
        <v>19112.037816066233</v>
      </c>
      <c r="F31" s="35">
        <f t="shared" si="2"/>
        <v>1.0196692099953231</v>
      </c>
      <c r="G31" s="69">
        <f t="shared" si="3"/>
        <v>-221.20037452802134</v>
      </c>
      <c r="H31" s="69">
        <f t="shared" si="4"/>
        <v>0</v>
      </c>
      <c r="I31" s="34">
        <f t="shared" si="5"/>
        <v>-221.20037452802134</v>
      </c>
      <c r="J31" s="67">
        <f t="shared" si="6"/>
        <v>-255.89551518206605</v>
      </c>
      <c r="K31" s="33">
        <f t="shared" si="7"/>
        <v>-477.09588971008736</v>
      </c>
      <c r="L31" s="34">
        <f t="shared" si="8"/>
        <v>-1977088.9475314547</v>
      </c>
      <c r="M31" s="34">
        <f t="shared" si="9"/>
        <v>-4264283.0622287607</v>
      </c>
      <c r="N31" s="38">
        <f>'jan-apr'!M31</f>
        <v>-2534496.3022574987</v>
      </c>
      <c r="O31" s="38">
        <f t="shared" si="11"/>
        <v>-1729786.759971262</v>
      </c>
    </row>
    <row r="32" spans="1:15" s="31" customFormat="1" x14ac:dyDescent="0.2">
      <c r="A32" s="30">
        <v>1505</v>
      </c>
      <c r="B32" s="31" t="s">
        <v>255</v>
      </c>
      <c r="C32" s="33">
        <v>389248174</v>
      </c>
      <c r="D32" s="33">
        <v>24404</v>
      </c>
      <c r="E32" s="34">
        <f t="shared" si="10"/>
        <v>15950.179232912637</v>
      </c>
      <c r="F32" s="35">
        <f t="shared" si="2"/>
        <v>0.85097710742471633</v>
      </c>
      <c r="G32" s="69">
        <f t="shared" si="3"/>
        <v>1675.9147753641366</v>
      </c>
      <c r="H32" s="69">
        <f t="shared" si="4"/>
        <v>321.5989839142299</v>
      </c>
      <c r="I32" s="34">
        <f t="shared" si="5"/>
        <v>1997.5137592783665</v>
      </c>
      <c r="J32" s="67">
        <f t="shared" si="6"/>
        <v>-255.89551518206605</v>
      </c>
      <c r="K32" s="33">
        <f t="shared" si="7"/>
        <v>1741.6182440963005</v>
      </c>
      <c r="L32" s="34">
        <f t="shared" si="8"/>
        <v>48747325.781429254</v>
      </c>
      <c r="M32" s="34">
        <f t="shared" si="9"/>
        <v>42502451.628926121</v>
      </c>
      <c r="N32" s="38">
        <f>'jan-apr'!M32</f>
        <v>20275453.907861955</v>
      </c>
      <c r="O32" s="38">
        <f t="shared" si="11"/>
        <v>22226997.721064165</v>
      </c>
    </row>
    <row r="33" spans="1:15" s="31" customFormat="1" x14ac:dyDescent="0.2">
      <c r="A33" s="30">
        <v>1506</v>
      </c>
      <c r="B33" s="31" t="s">
        <v>254</v>
      </c>
      <c r="C33" s="33">
        <v>573184762</v>
      </c>
      <c r="D33" s="33">
        <v>32816</v>
      </c>
      <c r="E33" s="34">
        <f t="shared" si="10"/>
        <v>17466.624878108239</v>
      </c>
      <c r="F33" s="35">
        <f t="shared" si="2"/>
        <v>0.9318828144936715</v>
      </c>
      <c r="G33" s="69">
        <f t="shared" si="3"/>
        <v>766.04738824677474</v>
      </c>
      <c r="H33" s="69">
        <f t="shared" si="4"/>
        <v>0</v>
      </c>
      <c r="I33" s="34">
        <f t="shared" si="5"/>
        <v>766.04738824677474</v>
      </c>
      <c r="J33" s="67">
        <f t="shared" si="6"/>
        <v>-255.89551518206605</v>
      </c>
      <c r="K33" s="33">
        <f t="shared" si="7"/>
        <v>510.1518730647087</v>
      </c>
      <c r="L33" s="34">
        <f t="shared" si="8"/>
        <v>25138611.092706159</v>
      </c>
      <c r="M33" s="34">
        <f t="shared" si="9"/>
        <v>16741143.86649148</v>
      </c>
      <c r="N33" s="38">
        <f>'jan-apr'!M33</f>
        <v>2377208.5074421358</v>
      </c>
      <c r="O33" s="38">
        <f t="shared" si="11"/>
        <v>14363935.359049344</v>
      </c>
    </row>
    <row r="34" spans="1:15" s="31" customFormat="1" x14ac:dyDescent="0.2">
      <c r="A34" s="30">
        <v>1508</v>
      </c>
      <c r="B34" s="31" t="s">
        <v>432</v>
      </c>
      <c r="C34" s="33">
        <v>1082361323</v>
      </c>
      <c r="D34" s="33">
        <v>58509</v>
      </c>
      <c r="E34" s="34">
        <f t="shared" si="10"/>
        <v>18499.05694850365</v>
      </c>
      <c r="F34" s="35">
        <f t="shared" si="2"/>
        <v>0.98696533388409236</v>
      </c>
      <c r="G34" s="69">
        <f t="shared" si="3"/>
        <v>146.58814600952829</v>
      </c>
      <c r="H34" s="69">
        <f t="shared" si="4"/>
        <v>0</v>
      </c>
      <c r="I34" s="34">
        <f t="shared" si="5"/>
        <v>146.58814600952829</v>
      </c>
      <c r="J34" s="67">
        <f t="shared" si="6"/>
        <v>-255.89551518206605</v>
      </c>
      <c r="K34" s="33">
        <f t="shared" si="7"/>
        <v>-109.30736917253776</v>
      </c>
      <c r="L34" s="34">
        <f t="shared" si="8"/>
        <v>8576725.8348714914</v>
      </c>
      <c r="M34" s="34">
        <f t="shared" si="9"/>
        <v>-6395464.8629160123</v>
      </c>
      <c r="N34" s="38">
        <f>'jan-apr'!M34</f>
        <v>-9092156.978293119</v>
      </c>
      <c r="O34" s="38">
        <f t="shared" si="11"/>
        <v>2696692.1153771067</v>
      </c>
    </row>
    <row r="35" spans="1:15" s="31" customFormat="1" x14ac:dyDescent="0.2">
      <c r="A35" s="30">
        <v>1511</v>
      </c>
      <c r="B35" s="31" t="s">
        <v>256</v>
      </c>
      <c r="C35" s="33">
        <v>49573441</v>
      </c>
      <c r="D35" s="33">
        <v>3026</v>
      </c>
      <c r="E35" s="34">
        <f t="shared" si="10"/>
        <v>16382.498678122935</v>
      </c>
      <c r="F35" s="35">
        <f t="shared" si="2"/>
        <v>0.87404229970853597</v>
      </c>
      <c r="G35" s="69">
        <f t="shared" si="3"/>
        <v>1416.5231082379578</v>
      </c>
      <c r="H35" s="69">
        <f t="shared" si="4"/>
        <v>170.28717809062562</v>
      </c>
      <c r="I35" s="34">
        <f t="shared" si="5"/>
        <v>1586.8102863285835</v>
      </c>
      <c r="J35" s="67">
        <f t="shared" si="6"/>
        <v>-255.89551518206605</v>
      </c>
      <c r="K35" s="33">
        <f t="shared" si="7"/>
        <v>1330.9147711465175</v>
      </c>
      <c r="L35" s="34">
        <f t="shared" si="8"/>
        <v>4801687.9264302934</v>
      </c>
      <c r="M35" s="34">
        <f t="shared" si="9"/>
        <v>4027348.0974893621</v>
      </c>
      <c r="N35" s="38">
        <f>'jan-apr'!M35</f>
        <v>1277214.8854071151</v>
      </c>
      <c r="O35" s="38">
        <f t="shared" si="11"/>
        <v>2750133.2120822472</v>
      </c>
    </row>
    <row r="36" spans="1:15" s="31" customFormat="1" x14ac:dyDescent="0.2">
      <c r="A36" s="30">
        <v>1514</v>
      </c>
      <c r="B36" s="31" t="s">
        <v>429</v>
      </c>
      <c r="C36" s="33">
        <v>45487976</v>
      </c>
      <c r="D36" s="33">
        <v>2438</v>
      </c>
      <c r="E36" s="34">
        <f t="shared" si="10"/>
        <v>18657.906480721904</v>
      </c>
      <c r="F36" s="35">
        <f t="shared" si="2"/>
        <v>0.9954403054482942</v>
      </c>
      <c r="G36" s="69">
        <f t="shared" si="3"/>
        <v>51.278426678576217</v>
      </c>
      <c r="H36" s="69">
        <f t="shared" si="4"/>
        <v>0</v>
      </c>
      <c r="I36" s="34">
        <f t="shared" si="5"/>
        <v>51.278426678576217</v>
      </c>
      <c r="J36" s="67">
        <f t="shared" si="6"/>
        <v>-255.89551518206605</v>
      </c>
      <c r="K36" s="33">
        <f t="shared" si="7"/>
        <v>-204.61708850348984</v>
      </c>
      <c r="L36" s="34">
        <f t="shared" si="8"/>
        <v>125016.80424236882</v>
      </c>
      <c r="M36" s="34">
        <f t="shared" si="9"/>
        <v>-498856.46177150821</v>
      </c>
      <c r="N36" s="38">
        <f>'jan-apr'!M36</f>
        <v>-1053270.8602040471</v>
      </c>
      <c r="O36" s="38">
        <f t="shared" si="11"/>
        <v>554414.39843253884</v>
      </c>
    </row>
    <row r="37" spans="1:15" s="31" customFormat="1" x14ac:dyDescent="0.2">
      <c r="A37" s="30">
        <v>1515</v>
      </c>
      <c r="B37" s="31" t="s">
        <v>378</v>
      </c>
      <c r="C37" s="33">
        <v>188461328</v>
      </c>
      <c r="D37" s="33">
        <v>8968</v>
      </c>
      <c r="E37" s="34">
        <f t="shared" si="10"/>
        <v>21014.867082961642</v>
      </c>
      <c r="F37" s="35">
        <f t="shared" si="2"/>
        <v>1.1211893322347304</v>
      </c>
      <c r="G37" s="69">
        <f t="shared" si="3"/>
        <v>-1362.8979346652668</v>
      </c>
      <c r="H37" s="69">
        <f t="shared" si="4"/>
        <v>0</v>
      </c>
      <c r="I37" s="34">
        <f t="shared" si="5"/>
        <v>-1362.8979346652668</v>
      </c>
      <c r="J37" s="67">
        <f t="shared" si="6"/>
        <v>-255.89551518206605</v>
      </c>
      <c r="K37" s="33">
        <f t="shared" si="7"/>
        <v>-1618.7934498473328</v>
      </c>
      <c r="L37" s="34">
        <f t="shared" si="8"/>
        <v>-12222468.678078113</v>
      </c>
      <c r="M37" s="34">
        <f t="shared" si="9"/>
        <v>-14517339.65823088</v>
      </c>
      <c r="N37" s="38">
        <f>'jan-apr'!M37</f>
        <v>-11695274.96829775</v>
      </c>
      <c r="O37" s="38">
        <f t="shared" si="11"/>
        <v>-2822064.6899331305</v>
      </c>
    </row>
    <row r="38" spans="1:15" s="31" customFormat="1" x14ac:dyDescent="0.2">
      <c r="A38" s="30">
        <v>1516</v>
      </c>
      <c r="B38" s="31" t="s">
        <v>257</v>
      </c>
      <c r="C38" s="33">
        <v>152524498</v>
      </c>
      <c r="D38" s="33">
        <v>8861</v>
      </c>
      <c r="E38" s="34">
        <f t="shared" si="10"/>
        <v>17213.011849678365</v>
      </c>
      <c r="F38" s="35">
        <f t="shared" si="2"/>
        <v>0.91835200219451296</v>
      </c>
      <c r="G38" s="69">
        <f t="shared" si="3"/>
        <v>918.21520530469934</v>
      </c>
      <c r="H38" s="69">
        <f t="shared" si="4"/>
        <v>0</v>
      </c>
      <c r="I38" s="34">
        <f t="shared" si="5"/>
        <v>918.21520530469934</v>
      </c>
      <c r="J38" s="67">
        <f t="shared" si="6"/>
        <v>-255.89551518206605</v>
      </c>
      <c r="K38" s="33">
        <f t="shared" si="7"/>
        <v>662.31969012263335</v>
      </c>
      <c r="L38" s="34">
        <f t="shared" si="8"/>
        <v>8136304.9342049407</v>
      </c>
      <c r="M38" s="34">
        <f t="shared" si="9"/>
        <v>5868814.7741766544</v>
      </c>
      <c r="N38" s="38">
        <f>'jan-apr'!M38</f>
        <v>2909433.740579132</v>
      </c>
      <c r="O38" s="38">
        <f t="shared" si="11"/>
        <v>2959381.0335975224</v>
      </c>
    </row>
    <row r="39" spans="1:15" s="31" customFormat="1" x14ac:dyDescent="0.2">
      <c r="A39" s="30">
        <v>1517</v>
      </c>
      <c r="B39" s="31" t="s">
        <v>258</v>
      </c>
      <c r="C39" s="33">
        <v>76232024</v>
      </c>
      <c r="D39" s="33">
        <v>5322</v>
      </c>
      <c r="E39" s="34">
        <f t="shared" si="10"/>
        <v>14323.942878617061</v>
      </c>
      <c r="F39" s="35">
        <f t="shared" si="2"/>
        <v>0.76421382479578159</v>
      </c>
      <c r="G39" s="69">
        <f t="shared" si="3"/>
        <v>2651.6565879414816</v>
      </c>
      <c r="H39" s="69">
        <f t="shared" si="4"/>
        <v>890.78170791768127</v>
      </c>
      <c r="I39" s="34">
        <f t="shared" si="5"/>
        <v>3542.4382958591627</v>
      </c>
      <c r="J39" s="67">
        <f t="shared" si="6"/>
        <v>-255.89551518206605</v>
      </c>
      <c r="K39" s="33">
        <f t="shared" si="7"/>
        <v>3286.5427806770967</v>
      </c>
      <c r="L39" s="34">
        <f t="shared" si="8"/>
        <v>18852856.610562462</v>
      </c>
      <c r="M39" s="34">
        <f t="shared" si="9"/>
        <v>17490980.678763509</v>
      </c>
      <c r="N39" s="38">
        <f>'jan-apr'!M39</f>
        <v>9325226.0873234477</v>
      </c>
      <c r="O39" s="38">
        <f t="shared" si="11"/>
        <v>8165754.5914400611</v>
      </c>
    </row>
    <row r="40" spans="1:15" s="31" customFormat="1" x14ac:dyDescent="0.2">
      <c r="A40" s="30">
        <v>1520</v>
      </c>
      <c r="B40" s="31" t="s">
        <v>260</v>
      </c>
      <c r="C40" s="33">
        <v>166995674</v>
      </c>
      <c r="D40" s="33">
        <v>10958</v>
      </c>
      <c r="E40" s="34">
        <f t="shared" si="10"/>
        <v>15239.612520532944</v>
      </c>
      <c r="F40" s="35">
        <f t="shared" si="2"/>
        <v>0.81306681207923004</v>
      </c>
      <c r="G40" s="69">
        <f t="shared" si="3"/>
        <v>2102.2548027919515</v>
      </c>
      <c r="H40" s="69">
        <f t="shared" si="4"/>
        <v>570.29733324712208</v>
      </c>
      <c r="I40" s="34">
        <f t="shared" si="5"/>
        <v>2672.5521360390735</v>
      </c>
      <c r="J40" s="67">
        <f t="shared" si="6"/>
        <v>-255.89551518206605</v>
      </c>
      <c r="K40" s="33">
        <f t="shared" si="7"/>
        <v>2416.6566208570075</v>
      </c>
      <c r="L40" s="34">
        <f t="shared" si="8"/>
        <v>29285826.306716166</v>
      </c>
      <c r="M40" s="34">
        <f t="shared" si="9"/>
        <v>26481723.251351088</v>
      </c>
      <c r="N40" s="38">
        <f>'jan-apr'!M40</f>
        <v>14230251.843835086</v>
      </c>
      <c r="O40" s="38">
        <f t="shared" si="11"/>
        <v>12251471.407516003</v>
      </c>
    </row>
    <row r="41" spans="1:15" s="31" customFormat="1" x14ac:dyDescent="0.2">
      <c r="A41" s="30">
        <v>1525</v>
      </c>
      <c r="B41" s="31" t="s">
        <v>261</v>
      </c>
      <c r="C41" s="33">
        <v>73256313</v>
      </c>
      <c r="D41" s="33">
        <v>4348</v>
      </c>
      <c r="E41" s="34">
        <f t="shared" si="10"/>
        <v>16848.278058877644</v>
      </c>
      <c r="F41" s="35">
        <f t="shared" si="2"/>
        <v>0.89889265307101285</v>
      </c>
      <c r="G41" s="69">
        <f t="shared" si="3"/>
        <v>1137.0554797851321</v>
      </c>
      <c r="H41" s="69">
        <f t="shared" si="4"/>
        <v>7.2643948264772913</v>
      </c>
      <c r="I41" s="34">
        <f t="shared" si="5"/>
        <v>1144.3198746116093</v>
      </c>
      <c r="J41" s="67">
        <f t="shared" si="6"/>
        <v>-255.89551518206605</v>
      </c>
      <c r="K41" s="33">
        <f t="shared" si="7"/>
        <v>888.4243594295433</v>
      </c>
      <c r="L41" s="34">
        <f t="shared" si="8"/>
        <v>4975502.8148112772</v>
      </c>
      <c r="M41" s="34">
        <f t="shared" si="9"/>
        <v>3862869.1147996541</v>
      </c>
      <c r="N41" s="38">
        <f>'jan-apr'!M41</f>
        <v>1806104.0019002457</v>
      </c>
      <c r="O41" s="38">
        <f t="shared" si="11"/>
        <v>2056765.1128994084</v>
      </c>
    </row>
    <row r="42" spans="1:15" s="31" customFormat="1" x14ac:dyDescent="0.2">
      <c r="A42" s="30">
        <v>1528</v>
      </c>
      <c r="B42" s="31" t="s">
        <v>262</v>
      </c>
      <c r="C42" s="33">
        <v>108464412</v>
      </c>
      <c r="D42" s="33">
        <v>7617</v>
      </c>
      <c r="E42" s="34">
        <f t="shared" si="10"/>
        <v>14239.78101614809</v>
      </c>
      <c r="F42" s="35">
        <f t="shared" si="2"/>
        <v>0.75972360451464915</v>
      </c>
      <c r="G42" s="69">
        <f t="shared" si="3"/>
        <v>2702.1537054228643</v>
      </c>
      <c r="H42" s="69">
        <f t="shared" si="4"/>
        <v>920.23835978182103</v>
      </c>
      <c r="I42" s="34">
        <f t="shared" si="5"/>
        <v>3622.3920652046854</v>
      </c>
      <c r="J42" s="67">
        <f t="shared" si="6"/>
        <v>-255.89551518206605</v>
      </c>
      <c r="K42" s="33">
        <f t="shared" si="7"/>
        <v>3366.4965500226194</v>
      </c>
      <c r="L42" s="34">
        <f t="shared" si="8"/>
        <v>27591760.360664088</v>
      </c>
      <c r="M42" s="34">
        <f t="shared" si="9"/>
        <v>25642604.221522294</v>
      </c>
      <c r="N42" s="38">
        <f>'jan-apr'!M42</f>
        <v>15196347.672950527</v>
      </c>
      <c r="O42" s="38">
        <f t="shared" si="11"/>
        <v>10446256.548571767</v>
      </c>
    </row>
    <row r="43" spans="1:15" s="31" customFormat="1" x14ac:dyDescent="0.2">
      <c r="A43" s="30">
        <v>1531</v>
      </c>
      <c r="B43" s="31" t="s">
        <v>263</v>
      </c>
      <c r="C43" s="33">
        <v>147357745</v>
      </c>
      <c r="D43" s="33">
        <v>9720</v>
      </c>
      <c r="E43" s="34">
        <f t="shared" si="10"/>
        <v>15160.26183127572</v>
      </c>
      <c r="F43" s="35">
        <f t="shared" si="2"/>
        <v>0.80883327845993791</v>
      </c>
      <c r="G43" s="69">
        <f t="shared" si="3"/>
        <v>2149.8652163462862</v>
      </c>
      <c r="H43" s="69">
        <f t="shared" si="4"/>
        <v>598.07007448715058</v>
      </c>
      <c r="I43" s="34">
        <f t="shared" si="5"/>
        <v>2747.9352908334367</v>
      </c>
      <c r="J43" s="67">
        <f t="shared" si="6"/>
        <v>-255.89551518206605</v>
      </c>
      <c r="K43" s="33">
        <f t="shared" si="7"/>
        <v>2492.0397756513707</v>
      </c>
      <c r="L43" s="34">
        <f t="shared" si="8"/>
        <v>26709931.026901007</v>
      </c>
      <c r="M43" s="34">
        <f t="shared" si="9"/>
        <v>24222626.619331323</v>
      </c>
      <c r="N43" s="38">
        <f>'jan-apr'!M43</f>
        <v>11305827.89206763</v>
      </c>
      <c r="O43" s="38">
        <f t="shared" si="11"/>
        <v>12916798.727263693</v>
      </c>
    </row>
    <row r="44" spans="1:15" s="31" customFormat="1" x14ac:dyDescent="0.2">
      <c r="A44" s="30">
        <v>1532</v>
      </c>
      <c r="B44" s="31" t="s">
        <v>264</v>
      </c>
      <c r="C44" s="33">
        <v>144808053</v>
      </c>
      <c r="D44" s="33">
        <v>8691</v>
      </c>
      <c r="E44" s="34">
        <f t="shared" si="10"/>
        <v>16661.84017949603</v>
      </c>
      <c r="F44" s="35">
        <f t="shared" si="2"/>
        <v>0.8889457825691951</v>
      </c>
      <c r="G44" s="69">
        <f t="shared" si="3"/>
        <v>1248.9182074141004</v>
      </c>
      <c r="H44" s="69">
        <f t="shared" si="4"/>
        <v>72.517652610042205</v>
      </c>
      <c r="I44" s="34">
        <f t="shared" si="5"/>
        <v>1321.4358600241426</v>
      </c>
      <c r="J44" s="67">
        <f t="shared" si="6"/>
        <v>-255.89551518206605</v>
      </c>
      <c r="K44" s="33">
        <f t="shared" si="7"/>
        <v>1065.5403448420766</v>
      </c>
      <c r="L44" s="34">
        <f t="shared" si="8"/>
        <v>11484599.059469823</v>
      </c>
      <c r="M44" s="34">
        <f t="shared" si="9"/>
        <v>9260611.1370224878</v>
      </c>
      <c r="N44" s="38">
        <f>'jan-apr'!M44</f>
        <v>2951539.6481405334</v>
      </c>
      <c r="O44" s="38">
        <f t="shared" si="11"/>
        <v>6309071.4888819549</v>
      </c>
    </row>
    <row r="45" spans="1:15" s="31" customFormat="1" x14ac:dyDescent="0.2">
      <c r="A45" s="30">
        <v>1535</v>
      </c>
      <c r="B45" s="31" t="s">
        <v>265</v>
      </c>
      <c r="C45" s="33">
        <v>114639954</v>
      </c>
      <c r="D45" s="33">
        <v>7147</v>
      </c>
      <c r="E45" s="34">
        <f t="shared" si="10"/>
        <v>16040.29019168882</v>
      </c>
      <c r="F45" s="35">
        <f t="shared" si="2"/>
        <v>0.85578472506504943</v>
      </c>
      <c r="G45" s="69">
        <f t="shared" si="3"/>
        <v>1621.8482000984261</v>
      </c>
      <c r="H45" s="69">
        <f t="shared" si="4"/>
        <v>290.06014834256553</v>
      </c>
      <c r="I45" s="34">
        <f t="shared" si="5"/>
        <v>1911.9083484409916</v>
      </c>
      <c r="J45" s="67">
        <f t="shared" si="6"/>
        <v>-255.89551518206605</v>
      </c>
      <c r="K45" s="33">
        <f t="shared" si="7"/>
        <v>1656.0128332589256</v>
      </c>
      <c r="L45" s="34">
        <f t="shared" si="8"/>
        <v>13664408.966307767</v>
      </c>
      <c r="M45" s="34">
        <f t="shared" si="9"/>
        <v>11835523.719301542</v>
      </c>
      <c r="N45" s="38">
        <f>'jan-apr'!M45</f>
        <v>4339762.7372229723</v>
      </c>
      <c r="O45" s="38">
        <f t="shared" si="11"/>
        <v>7495760.9820785699</v>
      </c>
    </row>
    <row r="46" spans="1:15" s="31" customFormat="1" x14ac:dyDescent="0.2">
      <c r="A46" s="30">
        <v>1539</v>
      </c>
      <c r="B46" s="31" t="s">
        <v>266</v>
      </c>
      <c r="C46" s="33">
        <v>115047792</v>
      </c>
      <c r="D46" s="33">
        <v>7299</v>
      </c>
      <c r="E46" s="34">
        <f t="shared" si="10"/>
        <v>15762.130702836004</v>
      </c>
      <c r="F46" s="35">
        <f t="shared" si="2"/>
        <v>0.84094430516943652</v>
      </c>
      <c r="G46" s="69">
        <f t="shared" si="3"/>
        <v>1788.7438934101158</v>
      </c>
      <c r="H46" s="69">
        <f t="shared" si="4"/>
        <v>387.41596944105117</v>
      </c>
      <c r="I46" s="34">
        <f t="shared" si="5"/>
        <v>2176.159862851167</v>
      </c>
      <c r="J46" s="67">
        <f t="shared" si="6"/>
        <v>-255.89551518206605</v>
      </c>
      <c r="K46" s="33">
        <f t="shared" si="7"/>
        <v>1920.264347669101</v>
      </c>
      <c r="L46" s="34">
        <f t="shared" si="8"/>
        <v>15883790.838950668</v>
      </c>
      <c r="M46" s="34">
        <f t="shared" si="9"/>
        <v>14016009.473636769</v>
      </c>
      <c r="N46" s="38">
        <f>'jan-apr'!M46</f>
        <v>5030484.8315433795</v>
      </c>
      <c r="O46" s="38">
        <f t="shared" si="11"/>
        <v>8985524.6420933902</v>
      </c>
    </row>
    <row r="47" spans="1:15" s="31" customFormat="1" x14ac:dyDescent="0.2">
      <c r="A47" s="30">
        <v>1547</v>
      </c>
      <c r="B47" s="31" t="s">
        <v>267</v>
      </c>
      <c r="C47" s="33">
        <v>61390270</v>
      </c>
      <c r="D47" s="33">
        <v>3678</v>
      </c>
      <c r="E47" s="34">
        <f t="shared" si="10"/>
        <v>16691.20989668298</v>
      </c>
      <c r="F47" s="35">
        <f t="shared" si="2"/>
        <v>0.89051272151155259</v>
      </c>
      <c r="G47" s="69">
        <f t="shared" si="3"/>
        <v>1231.2963771019306</v>
      </c>
      <c r="H47" s="69">
        <f t="shared" si="4"/>
        <v>62.23825159460975</v>
      </c>
      <c r="I47" s="34">
        <f t="shared" si="5"/>
        <v>1293.5346286965403</v>
      </c>
      <c r="J47" s="67">
        <f t="shared" si="6"/>
        <v>-255.89551518206605</v>
      </c>
      <c r="K47" s="33">
        <f t="shared" si="7"/>
        <v>1037.6391135144743</v>
      </c>
      <c r="L47" s="34">
        <f t="shared" si="8"/>
        <v>4757620.3643458746</v>
      </c>
      <c r="M47" s="34">
        <f t="shared" si="9"/>
        <v>3816436.6595062362</v>
      </c>
      <c r="N47" s="38">
        <f>'jan-apr'!M47</f>
        <v>961961.54346575553</v>
      </c>
      <c r="O47" s="38">
        <f t="shared" si="11"/>
        <v>2854475.1160404808</v>
      </c>
    </row>
    <row r="48" spans="1:15" s="31" customFormat="1" x14ac:dyDescent="0.2">
      <c r="A48" s="30">
        <v>1554</v>
      </c>
      <c r="B48" s="31" t="s">
        <v>268</v>
      </c>
      <c r="C48" s="33">
        <v>97447058</v>
      </c>
      <c r="D48" s="33">
        <v>5955</v>
      </c>
      <c r="E48" s="34">
        <f t="shared" si="10"/>
        <v>16363.905625524769</v>
      </c>
      <c r="F48" s="35">
        <f t="shared" si="2"/>
        <v>0.8730503195002175</v>
      </c>
      <c r="G48" s="69">
        <f t="shared" si="3"/>
        <v>1427.6789397968571</v>
      </c>
      <c r="H48" s="69">
        <f t="shared" si="4"/>
        <v>176.79474649998363</v>
      </c>
      <c r="I48" s="34">
        <f t="shared" si="5"/>
        <v>1604.4736862968407</v>
      </c>
      <c r="J48" s="67">
        <f t="shared" si="6"/>
        <v>-255.89551518206605</v>
      </c>
      <c r="K48" s="33">
        <f t="shared" si="7"/>
        <v>1348.5781711147747</v>
      </c>
      <c r="L48" s="34">
        <f t="shared" si="8"/>
        <v>9554640.801897686</v>
      </c>
      <c r="M48" s="34">
        <f t="shared" si="9"/>
        <v>8030783.0089884838</v>
      </c>
      <c r="N48" s="38">
        <f>'jan-apr'!M48</f>
        <v>3190306.7910110308</v>
      </c>
      <c r="O48" s="38">
        <f t="shared" si="11"/>
        <v>4840476.217977453</v>
      </c>
    </row>
    <row r="49" spans="1:15" s="31" customFormat="1" x14ac:dyDescent="0.2">
      <c r="A49" s="30">
        <v>1557</v>
      </c>
      <c r="B49" s="31" t="s">
        <v>269</v>
      </c>
      <c r="C49" s="33">
        <v>37971852</v>
      </c>
      <c r="D49" s="33">
        <v>2700</v>
      </c>
      <c r="E49" s="34">
        <f t="shared" si="10"/>
        <v>14063.648888888889</v>
      </c>
      <c r="F49" s="35">
        <f t="shared" si="2"/>
        <v>0.75032656853211199</v>
      </c>
      <c r="G49" s="69">
        <f t="shared" si="3"/>
        <v>2807.8329817783851</v>
      </c>
      <c r="H49" s="69">
        <f t="shared" si="4"/>
        <v>981.88460432254158</v>
      </c>
      <c r="I49" s="34">
        <f t="shared" si="5"/>
        <v>3789.7175861009268</v>
      </c>
      <c r="J49" s="67">
        <f t="shared" si="6"/>
        <v>-255.89551518206605</v>
      </c>
      <c r="K49" s="33">
        <f t="shared" si="7"/>
        <v>3533.8220709188608</v>
      </c>
      <c r="L49" s="34">
        <f t="shared" si="8"/>
        <v>10232237.482472502</v>
      </c>
      <c r="M49" s="34">
        <f t="shared" si="9"/>
        <v>9541319.5914809238</v>
      </c>
      <c r="N49" s="38">
        <f>'jan-apr'!M49</f>
        <v>5932324.0477965642</v>
      </c>
      <c r="O49" s="38">
        <f t="shared" si="11"/>
        <v>3608995.5436843596</v>
      </c>
    </row>
    <row r="50" spans="1:15" s="31" customFormat="1" x14ac:dyDescent="0.2">
      <c r="A50" s="30">
        <v>1560</v>
      </c>
      <c r="B50" s="31" t="s">
        <v>270</v>
      </c>
      <c r="C50" s="33">
        <v>43272008</v>
      </c>
      <c r="D50" s="33">
        <v>3041</v>
      </c>
      <c r="E50" s="34">
        <f t="shared" si="10"/>
        <v>14229.532390660966</v>
      </c>
      <c r="F50" s="35">
        <f t="shared" si="2"/>
        <v>0.75917681782687851</v>
      </c>
      <c r="G50" s="69">
        <f t="shared" si="3"/>
        <v>2708.3028807151386</v>
      </c>
      <c r="H50" s="69">
        <f t="shared" si="4"/>
        <v>923.82537870231442</v>
      </c>
      <c r="I50" s="34">
        <f t="shared" si="5"/>
        <v>3632.1282594174531</v>
      </c>
      <c r="J50" s="67">
        <f t="shared" si="6"/>
        <v>-255.89551518206605</v>
      </c>
      <c r="K50" s="33">
        <f t="shared" si="7"/>
        <v>3376.2327442353871</v>
      </c>
      <c r="L50" s="34">
        <f t="shared" si="8"/>
        <v>11045302.036888475</v>
      </c>
      <c r="M50" s="34">
        <f t="shared" si="9"/>
        <v>10267123.775219813</v>
      </c>
      <c r="N50" s="38">
        <f>'jan-apr'!M50</f>
        <v>5789152.7044627201</v>
      </c>
      <c r="O50" s="38">
        <f t="shared" si="11"/>
        <v>4477971.0707570929</v>
      </c>
    </row>
    <row r="51" spans="1:15" s="31" customFormat="1" x14ac:dyDescent="0.2">
      <c r="A51" s="30">
        <v>1563</v>
      </c>
      <c r="B51" s="31" t="s">
        <v>271</v>
      </c>
      <c r="C51" s="33">
        <v>144457977</v>
      </c>
      <c r="D51" s="33">
        <v>7227</v>
      </c>
      <c r="E51" s="34">
        <f t="shared" si="10"/>
        <v>19988.650477376505</v>
      </c>
      <c r="F51" s="35">
        <f t="shared" si="2"/>
        <v>1.0664384215484071</v>
      </c>
      <c r="G51" s="69">
        <f t="shared" si="3"/>
        <v>-747.16797131418423</v>
      </c>
      <c r="H51" s="69">
        <f t="shared" si="4"/>
        <v>0</v>
      </c>
      <c r="I51" s="34">
        <f t="shared" si="5"/>
        <v>-747.16797131418423</v>
      </c>
      <c r="J51" s="67">
        <f t="shared" si="6"/>
        <v>-255.89551518206605</v>
      </c>
      <c r="K51" s="33">
        <f t="shared" si="7"/>
        <v>-1003.0634864962503</v>
      </c>
      <c r="L51" s="34">
        <f t="shared" si="8"/>
        <v>-5399782.9286876097</v>
      </c>
      <c r="M51" s="34">
        <f t="shared" si="9"/>
        <v>-7249139.8169084014</v>
      </c>
      <c r="N51" s="38">
        <f>'jan-apr'!M51</f>
        <v>-3902099.0490954281</v>
      </c>
      <c r="O51" s="38">
        <f t="shared" si="11"/>
        <v>-3347040.7678129734</v>
      </c>
    </row>
    <row r="52" spans="1:15" s="31" customFormat="1" x14ac:dyDescent="0.2">
      <c r="A52" s="30">
        <v>1566</v>
      </c>
      <c r="B52" s="31" t="s">
        <v>272</v>
      </c>
      <c r="C52" s="33">
        <v>90369538</v>
      </c>
      <c r="D52" s="33">
        <v>5953</v>
      </c>
      <c r="E52" s="34">
        <f t="shared" si="10"/>
        <v>15180.503611624392</v>
      </c>
      <c r="F52" s="35">
        <f t="shared" si="2"/>
        <v>0.80991322191629078</v>
      </c>
      <c r="G52" s="69">
        <f t="shared" si="3"/>
        <v>2137.7201481370835</v>
      </c>
      <c r="H52" s="69">
        <f t="shared" si="4"/>
        <v>590.98545136511552</v>
      </c>
      <c r="I52" s="34">
        <f t="shared" si="5"/>
        <v>2728.7055995021992</v>
      </c>
      <c r="J52" s="67">
        <f t="shared" si="6"/>
        <v>-255.89551518206605</v>
      </c>
      <c r="K52" s="33">
        <f t="shared" si="7"/>
        <v>2472.8100843201332</v>
      </c>
      <c r="L52" s="34">
        <f t="shared" si="8"/>
        <v>16243984.433836592</v>
      </c>
      <c r="M52" s="34">
        <f t="shared" si="9"/>
        <v>14720638.431957753</v>
      </c>
      <c r="N52" s="38">
        <f>'jan-apr'!M52</f>
        <v>5090485.7798640523</v>
      </c>
      <c r="O52" s="38">
        <f t="shared" si="11"/>
        <v>9630152.6520937011</v>
      </c>
    </row>
    <row r="53" spans="1:15" s="31" customFormat="1" x14ac:dyDescent="0.2">
      <c r="A53" s="30">
        <v>1573</v>
      </c>
      <c r="B53" s="31" t="s">
        <v>274</v>
      </c>
      <c r="C53" s="33">
        <v>34093427</v>
      </c>
      <c r="D53" s="33">
        <v>2159</v>
      </c>
      <c r="E53" s="34">
        <f t="shared" si="10"/>
        <v>15791.304770727189</v>
      </c>
      <c r="F53" s="35">
        <f t="shared" si="2"/>
        <v>0.84250080579198905</v>
      </c>
      <c r="G53" s="69">
        <f t="shared" si="3"/>
        <v>1771.2394526754051</v>
      </c>
      <c r="H53" s="69">
        <f t="shared" si="4"/>
        <v>377.20504567913656</v>
      </c>
      <c r="I53" s="34">
        <f t="shared" si="5"/>
        <v>2148.4444983545418</v>
      </c>
      <c r="J53" s="67">
        <f t="shared" si="6"/>
        <v>-255.89551518206605</v>
      </c>
      <c r="K53" s="33">
        <f t="shared" si="7"/>
        <v>1892.5489831724758</v>
      </c>
      <c r="L53" s="34">
        <f t="shared" si="8"/>
        <v>4638491.671947456</v>
      </c>
      <c r="M53" s="34">
        <f t="shared" si="9"/>
        <v>4086013.2546693753</v>
      </c>
      <c r="N53" s="38">
        <f>'jan-apr'!M53</f>
        <v>1111858.7339702451</v>
      </c>
      <c r="O53" s="38">
        <f t="shared" si="11"/>
        <v>2974154.5206991304</v>
      </c>
    </row>
    <row r="54" spans="1:15" s="31" customFormat="1" x14ac:dyDescent="0.2">
      <c r="A54" s="30">
        <v>1576</v>
      </c>
      <c r="B54" s="31" t="s">
        <v>275</v>
      </c>
      <c r="C54" s="33">
        <v>54062891</v>
      </c>
      <c r="D54" s="33">
        <v>3408</v>
      </c>
      <c r="E54" s="34">
        <f t="shared" si="10"/>
        <v>15863.524354460094</v>
      </c>
      <c r="F54" s="35">
        <f t="shared" si="2"/>
        <v>0.84635387926326577</v>
      </c>
      <c r="G54" s="69">
        <f t="shared" si="3"/>
        <v>1727.9077024356618</v>
      </c>
      <c r="H54" s="69">
        <f t="shared" si="4"/>
        <v>351.92819137261966</v>
      </c>
      <c r="I54" s="34">
        <f t="shared" si="5"/>
        <v>2079.8358938082815</v>
      </c>
      <c r="J54" s="67">
        <f t="shared" si="6"/>
        <v>-255.89551518206605</v>
      </c>
      <c r="K54" s="33">
        <f t="shared" si="7"/>
        <v>1823.9403786262155</v>
      </c>
      <c r="L54" s="34">
        <f t="shared" si="8"/>
        <v>7088080.7260986231</v>
      </c>
      <c r="M54" s="34">
        <f t="shared" si="9"/>
        <v>6215988.8103581425</v>
      </c>
      <c r="N54" s="38">
        <f>'jan-apr'!M54</f>
        <v>3342771.5305521074</v>
      </c>
      <c r="O54" s="38">
        <f t="shared" si="11"/>
        <v>2873217.2798060351</v>
      </c>
    </row>
    <row r="55" spans="1:15" s="31" customFormat="1" x14ac:dyDescent="0.2">
      <c r="A55" s="30">
        <v>1577</v>
      </c>
      <c r="B55" s="31" t="s">
        <v>259</v>
      </c>
      <c r="C55" s="33">
        <v>152396716</v>
      </c>
      <c r="D55" s="33">
        <v>11093</v>
      </c>
      <c r="E55" s="34">
        <f t="shared" si="10"/>
        <v>13738.097538988552</v>
      </c>
      <c r="F55" s="35">
        <f t="shared" si="2"/>
        <v>0.73295768872136069</v>
      </c>
      <c r="G55" s="69">
        <f t="shared" si="3"/>
        <v>3003.1637917185876</v>
      </c>
      <c r="H55" s="69">
        <f t="shared" si="4"/>
        <v>1095.8275767876596</v>
      </c>
      <c r="I55" s="34">
        <f t="shared" si="5"/>
        <v>4098.9913685062475</v>
      </c>
      <c r="J55" s="67">
        <f t="shared" si="6"/>
        <v>-255.89551518206605</v>
      </c>
      <c r="K55" s="33">
        <f t="shared" si="7"/>
        <v>3843.0958533241815</v>
      </c>
      <c r="L55" s="34">
        <f t="shared" si="8"/>
        <v>45470111.2508398</v>
      </c>
      <c r="M55" s="34">
        <f t="shared" si="9"/>
        <v>42631462.300925143</v>
      </c>
      <c r="N55" s="38">
        <f>'jan-apr'!M55</f>
        <v>21577529.881224912</v>
      </c>
      <c r="O55" s="38">
        <f t="shared" si="11"/>
        <v>21053932.419700231</v>
      </c>
    </row>
    <row r="56" spans="1:15" s="31" customFormat="1" x14ac:dyDescent="0.2">
      <c r="A56" s="30">
        <v>1578</v>
      </c>
      <c r="B56" s="31" t="s">
        <v>379</v>
      </c>
      <c r="C56" s="33">
        <v>44207197</v>
      </c>
      <c r="D56" s="33">
        <v>2492</v>
      </c>
      <c r="E56" s="34">
        <f t="shared" si="10"/>
        <v>17739.645666131622</v>
      </c>
      <c r="F56" s="35">
        <f t="shared" si="2"/>
        <v>0.94644907340940465</v>
      </c>
      <c r="G56" s="69">
        <f t="shared" si="3"/>
        <v>602.23491543274497</v>
      </c>
      <c r="H56" s="69">
        <f t="shared" si="4"/>
        <v>0</v>
      </c>
      <c r="I56" s="34">
        <f t="shared" si="5"/>
        <v>602.23491543274497</v>
      </c>
      <c r="J56" s="67">
        <f t="shared" si="6"/>
        <v>-255.89551518206605</v>
      </c>
      <c r="K56" s="33">
        <f t="shared" si="7"/>
        <v>346.33940025067892</v>
      </c>
      <c r="L56" s="34">
        <f t="shared" si="8"/>
        <v>1500769.4092584006</v>
      </c>
      <c r="M56" s="34">
        <f t="shared" si="9"/>
        <v>863077.78542469186</v>
      </c>
      <c r="N56" s="38">
        <f>'jan-apr'!M56</f>
        <v>-2047269.2590764912</v>
      </c>
      <c r="O56" s="38">
        <f t="shared" si="11"/>
        <v>2910347.0445011831</v>
      </c>
    </row>
    <row r="57" spans="1:15" s="31" customFormat="1" x14ac:dyDescent="0.2">
      <c r="A57" s="30">
        <v>1579</v>
      </c>
      <c r="B57" s="31" t="s">
        <v>380</v>
      </c>
      <c r="C57" s="33">
        <v>196914147</v>
      </c>
      <c r="D57" s="33">
        <v>13437</v>
      </c>
      <c r="E57" s="34">
        <f t="shared" si="10"/>
        <v>14654.621344050011</v>
      </c>
      <c r="F57" s="35">
        <f t="shared" si="2"/>
        <v>0.78185624748537219</v>
      </c>
      <c r="G57" s="69">
        <f t="shared" si="3"/>
        <v>2453.2495086817121</v>
      </c>
      <c r="H57" s="69">
        <f t="shared" si="4"/>
        <v>775.04424501614903</v>
      </c>
      <c r="I57" s="34">
        <f t="shared" si="5"/>
        <v>3228.2937536978611</v>
      </c>
      <c r="J57" s="67">
        <f t="shared" si="6"/>
        <v>-255.89551518206605</v>
      </c>
      <c r="K57" s="33">
        <f t="shared" si="7"/>
        <v>2972.3982385157951</v>
      </c>
      <c r="L57" s="34">
        <f t="shared" si="8"/>
        <v>43378583.168438159</v>
      </c>
      <c r="M57" s="34">
        <f t="shared" si="9"/>
        <v>39940115.130936742</v>
      </c>
      <c r="N57" s="38">
        <f>'jan-apr'!M57</f>
        <v>20044202.001534212</v>
      </c>
      <c r="O57" s="38">
        <f t="shared" si="11"/>
        <v>19895913.129402529</v>
      </c>
    </row>
    <row r="58" spans="1:15" s="31" customFormat="1" x14ac:dyDescent="0.2">
      <c r="A58" s="30">
        <v>1580</v>
      </c>
      <c r="B58" s="31" t="s">
        <v>431</v>
      </c>
      <c r="C58" s="33">
        <v>148366271</v>
      </c>
      <c r="D58" s="33">
        <v>9357</v>
      </c>
      <c r="E58" s="34">
        <f t="shared" si="10"/>
        <v>15856.179437854013</v>
      </c>
      <c r="F58" s="35">
        <f t="shared" si="2"/>
        <v>0.8459620118242579</v>
      </c>
      <c r="G58" s="69">
        <f t="shared" si="3"/>
        <v>1732.3146523993109</v>
      </c>
      <c r="H58" s="69">
        <f t="shared" si="4"/>
        <v>354.49891218474829</v>
      </c>
      <c r="I58" s="34">
        <f t="shared" si="5"/>
        <v>2086.8135645840593</v>
      </c>
      <c r="J58" s="67">
        <f t="shared" si="6"/>
        <v>-255.89551518206605</v>
      </c>
      <c r="K58" s="33">
        <f t="shared" si="7"/>
        <v>1830.9180494019934</v>
      </c>
      <c r="L58" s="34">
        <f t="shared" si="8"/>
        <v>19526314.523813043</v>
      </c>
      <c r="M58" s="34">
        <f t="shared" si="9"/>
        <v>17131900.188254453</v>
      </c>
      <c r="N58" s="38">
        <f>'jan-apr'!M58</f>
        <v>9768149.1381971985</v>
      </c>
      <c r="O58" s="38">
        <f t="shared" si="11"/>
        <v>7363751.0500572547</v>
      </c>
    </row>
    <row r="59" spans="1:15" s="31" customFormat="1" x14ac:dyDescent="0.2">
      <c r="A59" s="30">
        <v>1804</v>
      </c>
      <c r="B59" s="31" t="s">
        <v>276</v>
      </c>
      <c r="C59" s="33">
        <v>958566234</v>
      </c>
      <c r="D59" s="33">
        <v>53712</v>
      </c>
      <c r="E59" s="34">
        <f t="shared" si="10"/>
        <v>17846.407394995531</v>
      </c>
      <c r="F59" s="35">
        <f t="shared" si="2"/>
        <v>0.95214504621858798</v>
      </c>
      <c r="G59" s="69">
        <f t="shared" si="3"/>
        <v>538.17787811439996</v>
      </c>
      <c r="H59" s="69">
        <f t="shared" si="4"/>
        <v>0</v>
      </c>
      <c r="I59" s="34">
        <f t="shared" si="5"/>
        <v>538.17787811439996</v>
      </c>
      <c r="J59" s="67">
        <f t="shared" si="6"/>
        <v>-255.89551518206605</v>
      </c>
      <c r="K59" s="33">
        <f t="shared" si="7"/>
        <v>282.28236293233391</v>
      </c>
      <c r="L59" s="34">
        <f t="shared" si="8"/>
        <v>28906610.189280652</v>
      </c>
      <c r="M59" s="34">
        <f t="shared" si="9"/>
        <v>15161950.277821518</v>
      </c>
      <c r="N59" s="38">
        <f>'jan-apr'!M59</f>
        <v>2179299.921542292</v>
      </c>
      <c r="O59" s="38">
        <f t="shared" si="11"/>
        <v>12982650.356279226</v>
      </c>
    </row>
    <row r="60" spans="1:15" s="31" customFormat="1" x14ac:dyDescent="0.2">
      <c r="A60" s="30">
        <v>1806</v>
      </c>
      <c r="B60" s="31" t="s">
        <v>277</v>
      </c>
      <c r="C60" s="33">
        <v>358355743</v>
      </c>
      <c r="D60" s="33">
        <v>21580</v>
      </c>
      <c r="E60" s="34">
        <f t="shared" si="10"/>
        <v>16605.919508804447</v>
      </c>
      <c r="F60" s="35">
        <f t="shared" si="2"/>
        <v>0.88596229192025122</v>
      </c>
      <c r="G60" s="69">
        <f t="shared" si="3"/>
        <v>1282.4706098290501</v>
      </c>
      <c r="H60" s="69">
        <f t="shared" si="4"/>
        <v>92.089887352096227</v>
      </c>
      <c r="I60" s="34">
        <f t="shared" si="5"/>
        <v>1374.5604971811463</v>
      </c>
      <c r="J60" s="67">
        <f t="shared" si="6"/>
        <v>-255.89551518206605</v>
      </c>
      <c r="K60" s="33">
        <f t="shared" si="7"/>
        <v>1118.6649819990803</v>
      </c>
      <c r="L60" s="34">
        <f t="shared" si="8"/>
        <v>29663015.529169135</v>
      </c>
      <c r="M60" s="34">
        <f t="shared" si="9"/>
        <v>24140790.311540153</v>
      </c>
      <c r="N60" s="38">
        <f>'jan-apr'!M60</f>
        <v>6861367.2283825465</v>
      </c>
      <c r="O60" s="38">
        <f t="shared" si="11"/>
        <v>17279423.083157606</v>
      </c>
    </row>
    <row r="61" spans="1:15" s="31" customFormat="1" x14ac:dyDescent="0.2">
      <c r="A61" s="30">
        <v>1811</v>
      </c>
      <c r="B61" s="31" t="s">
        <v>278</v>
      </c>
      <c r="C61" s="33">
        <v>24127391</v>
      </c>
      <c r="D61" s="33">
        <v>1399</v>
      </c>
      <c r="E61" s="34">
        <f t="shared" si="10"/>
        <v>17246.169406719084</v>
      </c>
      <c r="F61" s="35">
        <f t="shared" si="2"/>
        <v>0.92012103071561935</v>
      </c>
      <c r="G61" s="69">
        <f t="shared" si="3"/>
        <v>898.3206710802682</v>
      </c>
      <c r="H61" s="69">
        <f t="shared" si="4"/>
        <v>0</v>
      </c>
      <c r="I61" s="34">
        <f t="shared" si="5"/>
        <v>898.3206710802682</v>
      </c>
      <c r="J61" s="67">
        <f t="shared" si="6"/>
        <v>-255.89551518206605</v>
      </c>
      <c r="K61" s="33">
        <f t="shared" si="7"/>
        <v>642.42515589820209</v>
      </c>
      <c r="L61" s="34">
        <f t="shared" si="8"/>
        <v>1256750.6188412951</v>
      </c>
      <c r="M61" s="34">
        <f t="shared" si="9"/>
        <v>898752.79310158477</v>
      </c>
      <c r="N61" s="38">
        <f>'jan-apr'!M61</f>
        <v>151044.67365649543</v>
      </c>
      <c r="O61" s="38">
        <f t="shared" si="11"/>
        <v>747708.11944508937</v>
      </c>
    </row>
    <row r="62" spans="1:15" s="31" customFormat="1" x14ac:dyDescent="0.2">
      <c r="A62" s="30">
        <v>1812</v>
      </c>
      <c r="B62" s="31" t="s">
        <v>279</v>
      </c>
      <c r="C62" s="33">
        <v>26582047</v>
      </c>
      <c r="D62" s="33">
        <v>1976</v>
      </c>
      <c r="E62" s="34">
        <f t="shared" si="10"/>
        <v>13452.452935222673</v>
      </c>
      <c r="F62" s="35">
        <f t="shared" si="2"/>
        <v>0.71771792149902214</v>
      </c>
      <c r="G62" s="69">
        <f t="shared" si="3"/>
        <v>3174.5505539781147</v>
      </c>
      <c r="H62" s="69">
        <f t="shared" si="4"/>
        <v>1195.8031881057173</v>
      </c>
      <c r="I62" s="34">
        <f t="shared" si="5"/>
        <v>4370.353742083832</v>
      </c>
      <c r="J62" s="67">
        <f t="shared" si="6"/>
        <v>-255.89551518206605</v>
      </c>
      <c r="K62" s="33">
        <f t="shared" si="7"/>
        <v>4114.4582269017656</v>
      </c>
      <c r="L62" s="34">
        <f t="shared" si="8"/>
        <v>8635818.994357653</v>
      </c>
      <c r="M62" s="34">
        <f t="shared" si="9"/>
        <v>8130169.4563578889</v>
      </c>
      <c r="N62" s="38">
        <f>'jan-apr'!M62</f>
        <v>3973139.9261651887</v>
      </c>
      <c r="O62" s="38">
        <f t="shared" si="11"/>
        <v>4157029.5301927002</v>
      </c>
    </row>
    <row r="63" spans="1:15" s="31" customFormat="1" x14ac:dyDescent="0.2">
      <c r="A63" s="30">
        <v>1813</v>
      </c>
      <c r="B63" s="31" t="s">
        <v>280</v>
      </c>
      <c r="C63" s="33">
        <v>126391540</v>
      </c>
      <c r="D63" s="33">
        <v>7826</v>
      </c>
      <c r="E63" s="34">
        <f t="shared" si="10"/>
        <v>16150.209557883976</v>
      </c>
      <c r="F63" s="35">
        <f t="shared" si="2"/>
        <v>0.86164916476373932</v>
      </c>
      <c r="G63" s="69">
        <f t="shared" si="3"/>
        <v>1555.8965803813328</v>
      </c>
      <c r="H63" s="69">
        <f t="shared" si="4"/>
        <v>251.58837017426103</v>
      </c>
      <c r="I63" s="34">
        <f t="shared" si="5"/>
        <v>1807.4849505555937</v>
      </c>
      <c r="J63" s="67">
        <f t="shared" si="6"/>
        <v>-255.89551518206605</v>
      </c>
      <c r="K63" s="33">
        <f t="shared" si="7"/>
        <v>1551.5894353735277</v>
      </c>
      <c r="L63" s="34">
        <f t="shared" si="8"/>
        <v>14145377.223048076</v>
      </c>
      <c r="M63" s="34">
        <f t="shared" si="9"/>
        <v>12142738.921233227</v>
      </c>
      <c r="N63" s="38">
        <f>'jan-apr'!M63</f>
        <v>4961095.1463910714</v>
      </c>
      <c r="O63" s="38">
        <f t="shared" si="11"/>
        <v>7181643.7748421561</v>
      </c>
    </row>
    <row r="64" spans="1:15" s="31" customFormat="1" x14ac:dyDescent="0.2">
      <c r="A64" s="30">
        <v>1815</v>
      </c>
      <c r="B64" s="31" t="s">
        <v>281</v>
      </c>
      <c r="C64" s="33">
        <v>16433058</v>
      </c>
      <c r="D64" s="33">
        <v>1208</v>
      </c>
      <c r="E64" s="34">
        <f t="shared" si="10"/>
        <v>13603.524834437087</v>
      </c>
      <c r="F64" s="35">
        <f t="shared" si="2"/>
        <v>0.72577793925364176</v>
      </c>
      <c r="G64" s="69">
        <f t="shared" si="3"/>
        <v>3083.9074144494666</v>
      </c>
      <c r="H64" s="69">
        <f t="shared" si="4"/>
        <v>1142.9280233806724</v>
      </c>
      <c r="I64" s="34">
        <f t="shared" si="5"/>
        <v>4226.8354378301392</v>
      </c>
      <c r="J64" s="67">
        <f t="shared" si="6"/>
        <v>-255.89551518206605</v>
      </c>
      <c r="K64" s="33">
        <f t="shared" si="7"/>
        <v>3970.9399226480732</v>
      </c>
      <c r="L64" s="34">
        <f t="shared" si="8"/>
        <v>5106017.2088988079</v>
      </c>
      <c r="M64" s="34">
        <f t="shared" si="9"/>
        <v>4796895.4265588727</v>
      </c>
      <c r="N64" s="38">
        <f>'jan-apr'!M64</f>
        <v>2456628.4601252759</v>
      </c>
      <c r="O64" s="38">
        <f t="shared" si="11"/>
        <v>2340266.9664335968</v>
      </c>
    </row>
    <row r="65" spans="1:15" s="31" customFormat="1" x14ac:dyDescent="0.2">
      <c r="A65" s="30">
        <v>1816</v>
      </c>
      <c r="B65" s="31" t="s">
        <v>282</v>
      </c>
      <c r="C65" s="33">
        <v>6163387</v>
      </c>
      <c r="D65" s="33">
        <v>480</v>
      </c>
      <c r="E65" s="34">
        <f t="shared" si="10"/>
        <v>12840.389583333334</v>
      </c>
      <c r="F65" s="35">
        <f t="shared" si="2"/>
        <v>0.68506299686490224</v>
      </c>
      <c r="G65" s="69">
        <f t="shared" si="3"/>
        <v>3541.7885651117181</v>
      </c>
      <c r="H65" s="69">
        <f t="shared" si="4"/>
        <v>1410.0253612669858</v>
      </c>
      <c r="I65" s="34">
        <f t="shared" si="5"/>
        <v>4951.8139263787034</v>
      </c>
      <c r="J65" s="67">
        <f t="shared" si="6"/>
        <v>-255.89551518206605</v>
      </c>
      <c r="K65" s="33">
        <f t="shared" si="7"/>
        <v>4695.918411196637</v>
      </c>
      <c r="L65" s="34">
        <f t="shared" si="8"/>
        <v>2376870.6846617777</v>
      </c>
      <c r="M65" s="34">
        <f t="shared" si="9"/>
        <v>2254040.8373743859</v>
      </c>
      <c r="N65" s="38">
        <f>'jan-apr'!M65</f>
        <v>1286557.3662749445</v>
      </c>
      <c r="O65" s="38">
        <f t="shared" si="11"/>
        <v>967483.47109944141</v>
      </c>
    </row>
    <row r="66" spans="1:15" s="31" customFormat="1" x14ac:dyDescent="0.2">
      <c r="A66" s="30">
        <v>1818</v>
      </c>
      <c r="B66" s="31" t="s">
        <v>381</v>
      </c>
      <c r="C66" s="33">
        <v>30878763</v>
      </c>
      <c r="D66" s="33">
        <v>1842</v>
      </c>
      <c r="E66" s="34">
        <f t="shared" si="10"/>
        <v>16763.714983713355</v>
      </c>
      <c r="F66" s="35">
        <f t="shared" si="2"/>
        <v>0.89438102721105028</v>
      </c>
      <c r="G66" s="69">
        <f t="shared" si="3"/>
        <v>1187.7933248837055</v>
      </c>
      <c r="H66" s="69">
        <f t="shared" si="4"/>
        <v>36.861471133978554</v>
      </c>
      <c r="I66" s="34">
        <f t="shared" si="5"/>
        <v>1224.654796017684</v>
      </c>
      <c r="J66" s="67">
        <f t="shared" si="6"/>
        <v>-255.89551518206605</v>
      </c>
      <c r="K66" s="33">
        <f t="shared" si="7"/>
        <v>968.75928083561803</v>
      </c>
      <c r="L66" s="34">
        <f t="shared" si="8"/>
        <v>2255814.1342645739</v>
      </c>
      <c r="M66" s="34">
        <f t="shared" si="9"/>
        <v>1784454.5952992083</v>
      </c>
      <c r="N66" s="38">
        <f>'jan-apr'!M66</f>
        <v>795413.50512885372</v>
      </c>
      <c r="O66" s="38">
        <f t="shared" si="11"/>
        <v>989041.09017035458</v>
      </c>
    </row>
    <row r="67" spans="1:15" s="31" customFormat="1" x14ac:dyDescent="0.2">
      <c r="A67" s="30">
        <v>1820</v>
      </c>
      <c r="B67" s="31" t="s">
        <v>283</v>
      </c>
      <c r="C67" s="33">
        <v>111801490</v>
      </c>
      <c r="D67" s="33">
        <v>7421</v>
      </c>
      <c r="E67" s="34">
        <f t="shared" si="10"/>
        <v>15065.555855006063</v>
      </c>
      <c r="F67" s="35">
        <f t="shared" si="2"/>
        <v>0.80378050654026656</v>
      </c>
      <c r="G67" s="69">
        <f t="shared" si="3"/>
        <v>2206.6888021080804</v>
      </c>
      <c r="H67" s="69">
        <f t="shared" si="4"/>
        <v>631.2171661815305</v>
      </c>
      <c r="I67" s="34">
        <f t="shared" si="5"/>
        <v>2837.9059682896109</v>
      </c>
      <c r="J67" s="67">
        <f t="shared" si="6"/>
        <v>-255.89551518206605</v>
      </c>
      <c r="K67" s="33">
        <f t="shared" si="7"/>
        <v>2582.0104531075449</v>
      </c>
      <c r="L67" s="34">
        <f t="shared" si="8"/>
        <v>21060100.190677203</v>
      </c>
      <c r="M67" s="34">
        <f t="shared" si="9"/>
        <v>19161099.572511092</v>
      </c>
      <c r="N67" s="38">
        <f>'jan-apr'!M67</f>
        <v>11370284.734221581</v>
      </c>
      <c r="O67" s="38">
        <f t="shared" si="11"/>
        <v>7790814.8382895105</v>
      </c>
    </row>
    <row r="68" spans="1:15" s="31" customFormat="1" x14ac:dyDescent="0.2">
      <c r="A68" s="30">
        <v>1822</v>
      </c>
      <c r="B68" s="31" t="s">
        <v>284</v>
      </c>
      <c r="C68" s="33">
        <v>29801662</v>
      </c>
      <c r="D68" s="33">
        <v>2352</v>
      </c>
      <c r="E68" s="34">
        <f t="shared" si="10"/>
        <v>12670.774659863946</v>
      </c>
      <c r="F68" s="35">
        <f t="shared" si="2"/>
        <v>0.67601366802399454</v>
      </c>
      <c r="G68" s="69">
        <f t="shared" si="3"/>
        <v>3643.5575191933508</v>
      </c>
      <c r="H68" s="69">
        <f t="shared" si="4"/>
        <v>1469.3905844812716</v>
      </c>
      <c r="I68" s="34">
        <f t="shared" si="5"/>
        <v>5112.948103674622</v>
      </c>
      <c r="J68" s="67">
        <f t="shared" si="6"/>
        <v>-255.89551518206605</v>
      </c>
      <c r="K68" s="33">
        <f t="shared" si="7"/>
        <v>4857.0525884925555</v>
      </c>
      <c r="L68" s="34">
        <f t="shared" si="8"/>
        <v>12025653.93984271</v>
      </c>
      <c r="M68" s="34">
        <f t="shared" si="9"/>
        <v>11423787.688134491</v>
      </c>
      <c r="N68" s="38">
        <f>'jan-apr'!M68</f>
        <v>6251426.6147472281</v>
      </c>
      <c r="O68" s="38">
        <f t="shared" si="11"/>
        <v>5172361.0733872633</v>
      </c>
    </row>
    <row r="69" spans="1:15" s="31" customFormat="1" x14ac:dyDescent="0.2">
      <c r="A69" s="30">
        <v>1824</v>
      </c>
      <c r="B69" s="31" t="s">
        <v>285</v>
      </c>
      <c r="C69" s="33">
        <v>200598846</v>
      </c>
      <c r="D69" s="33">
        <v>13469</v>
      </c>
      <c r="E69" s="34">
        <f t="shared" si="10"/>
        <v>14893.373375900215</v>
      </c>
      <c r="F69" s="35">
        <f t="shared" si="2"/>
        <v>0.7945941929647824</v>
      </c>
      <c r="G69" s="69">
        <f t="shared" si="3"/>
        <v>2309.9982895715893</v>
      </c>
      <c r="H69" s="69">
        <f t="shared" si="4"/>
        <v>691.48103386857736</v>
      </c>
      <c r="I69" s="34">
        <f t="shared" si="5"/>
        <v>3001.4793234401668</v>
      </c>
      <c r="J69" s="67">
        <f t="shared" si="6"/>
        <v>-255.89551518206605</v>
      </c>
      <c r="K69" s="33">
        <f t="shared" si="7"/>
        <v>2745.5838082581008</v>
      </c>
      <c r="L69" s="34">
        <f t="shared" si="8"/>
        <v>40426925.007415608</v>
      </c>
      <c r="M69" s="34">
        <f t="shared" si="9"/>
        <v>36980268.313428357</v>
      </c>
      <c r="N69" s="38">
        <f>'jan-apr'!M69</f>
        <v>19573763.579285882</v>
      </c>
      <c r="O69" s="38">
        <f t="shared" si="11"/>
        <v>17406504.734142475</v>
      </c>
    </row>
    <row r="70" spans="1:15" s="31" customFormat="1" x14ac:dyDescent="0.2">
      <c r="A70" s="30">
        <v>1825</v>
      </c>
      <c r="B70" s="31" t="s">
        <v>286</v>
      </c>
      <c r="C70" s="33">
        <v>20614778</v>
      </c>
      <c r="D70" s="33">
        <v>1447</v>
      </c>
      <c r="E70" s="34">
        <f t="shared" si="10"/>
        <v>14246.56392536282</v>
      </c>
      <c r="F70" s="35">
        <f t="shared" si="2"/>
        <v>0.76008548762449935</v>
      </c>
      <c r="G70" s="69">
        <f t="shared" si="3"/>
        <v>2698.0839598940265</v>
      </c>
      <c r="H70" s="69">
        <f t="shared" si="4"/>
        <v>917.86434155666575</v>
      </c>
      <c r="I70" s="34">
        <f t="shared" si="5"/>
        <v>3615.9483014506923</v>
      </c>
      <c r="J70" s="67">
        <f t="shared" si="6"/>
        <v>-255.89551518206605</v>
      </c>
      <c r="K70" s="33">
        <f t="shared" si="7"/>
        <v>3360.0527862686263</v>
      </c>
      <c r="L70" s="34">
        <f t="shared" si="8"/>
        <v>5232277.192199152</v>
      </c>
      <c r="M70" s="34">
        <f t="shared" si="9"/>
        <v>4861996.3817307018</v>
      </c>
      <c r="N70" s="38">
        <f>'jan-apr'!M70</f>
        <v>1867315.2252080089</v>
      </c>
      <c r="O70" s="38">
        <f t="shared" si="11"/>
        <v>2994681.1565226931</v>
      </c>
    </row>
    <row r="71" spans="1:15" s="31" customFormat="1" x14ac:dyDescent="0.2">
      <c r="A71" s="30">
        <v>1826</v>
      </c>
      <c r="B71" s="31" t="s">
        <v>421</v>
      </c>
      <c r="C71" s="33">
        <v>17671498</v>
      </c>
      <c r="D71" s="33">
        <v>1284</v>
      </c>
      <c r="E71" s="34">
        <f t="shared" si="10"/>
        <v>13762.848909657321</v>
      </c>
      <c r="F71" s="35">
        <f t="shared" si="2"/>
        <v>0.73427822872965376</v>
      </c>
      <c r="G71" s="69">
        <f t="shared" si="3"/>
        <v>2988.3129693173255</v>
      </c>
      <c r="H71" s="69">
        <f t="shared" si="4"/>
        <v>1087.1645970535901</v>
      </c>
      <c r="I71" s="34">
        <f t="shared" si="5"/>
        <v>4075.4775663709156</v>
      </c>
      <c r="J71" s="67">
        <f t="shared" si="6"/>
        <v>-255.89551518206605</v>
      </c>
      <c r="K71" s="33">
        <f t="shared" si="7"/>
        <v>3819.5820511888496</v>
      </c>
      <c r="L71" s="34">
        <f t="shared" si="8"/>
        <v>5232913.1952202553</v>
      </c>
      <c r="M71" s="34">
        <f t="shared" si="9"/>
        <v>4904343.353726483</v>
      </c>
      <c r="N71" s="38">
        <f>'jan-apr'!M71</f>
        <v>1614732.2322854758</v>
      </c>
      <c r="O71" s="38">
        <f t="shared" si="11"/>
        <v>3289611.1214410071</v>
      </c>
    </row>
    <row r="72" spans="1:15" s="31" customFormat="1" x14ac:dyDescent="0.2">
      <c r="A72" s="30">
        <v>1827</v>
      </c>
      <c r="B72" s="31" t="s">
        <v>287</v>
      </c>
      <c r="C72" s="33">
        <v>24671439</v>
      </c>
      <c r="D72" s="33">
        <v>1427</v>
      </c>
      <c r="E72" s="34">
        <f t="shared" si="10"/>
        <v>17289.025227750524</v>
      </c>
      <c r="F72" s="35">
        <f t="shared" si="2"/>
        <v>0.92240748292942232</v>
      </c>
      <c r="G72" s="69">
        <f t="shared" si="3"/>
        <v>872.60717846140392</v>
      </c>
      <c r="H72" s="69">
        <f t="shared" si="4"/>
        <v>0</v>
      </c>
      <c r="I72" s="34">
        <f t="shared" si="5"/>
        <v>872.60717846140392</v>
      </c>
      <c r="J72" s="67">
        <f t="shared" si="6"/>
        <v>-255.89551518206605</v>
      </c>
      <c r="K72" s="33">
        <f t="shared" si="7"/>
        <v>616.71166327933793</v>
      </c>
      <c r="L72" s="34">
        <f t="shared" si="8"/>
        <v>1245210.4436644234</v>
      </c>
      <c r="M72" s="34">
        <f t="shared" si="9"/>
        <v>880047.54349961528</v>
      </c>
      <c r="N72" s="38">
        <f>'jan-apr'!M72</f>
        <v>572959.9853522653</v>
      </c>
      <c r="O72" s="38">
        <f t="shared" si="11"/>
        <v>307087.55814734998</v>
      </c>
    </row>
    <row r="73" spans="1:15" s="31" customFormat="1" x14ac:dyDescent="0.2">
      <c r="A73" s="30">
        <v>1828</v>
      </c>
      <c r="B73" s="31" t="s">
        <v>288</v>
      </c>
      <c r="C73" s="33">
        <v>25109825</v>
      </c>
      <c r="D73" s="33">
        <v>1808</v>
      </c>
      <c r="E73" s="34">
        <f t="shared" ref="E73:E136" si="12">IF(ISNUMBER(C73),(C73)/D73,"")</f>
        <v>13888.177544247788</v>
      </c>
      <c r="F73" s="35">
        <f t="shared" ref="F73:F136" si="13">IF(ISNUMBER(C73),E73/E$366,"")</f>
        <v>0.74096478675410604</v>
      </c>
      <c r="G73" s="69">
        <f t="shared" ref="G73:G136" si="14">IF(ISNUMBER(D73),(E$366-E73)*0.6,"")</f>
        <v>2913.1157885630455</v>
      </c>
      <c r="H73" s="69">
        <f t="shared" ref="H73:H136" si="15">IF(ISNUMBER(D73),(IF(E73&gt;=E$366*0.9,0,IF(E73&lt;0.9*E$366,(E$366*0.9-E73)*0.35))),"")</f>
        <v>1043.2995749469267</v>
      </c>
      <c r="I73" s="34">
        <f t="shared" ref="I73:I136" si="16">IF(ISNUMBER(C73),G73+H73,"")</f>
        <v>3956.4153635099719</v>
      </c>
      <c r="J73" s="67">
        <f t="shared" ref="J73:J136" si="17">IF(ISNUMBER(D73),I$368,"")</f>
        <v>-255.89551518206605</v>
      </c>
      <c r="K73" s="33">
        <f t="shared" ref="K73:K136" si="18">IF(ISNUMBER(I73),I73+J73,"")</f>
        <v>3700.5198483279059</v>
      </c>
      <c r="L73" s="34">
        <f t="shared" ref="L73:L136" si="19">IF(ISNUMBER(I73),(I73*D73),"")</f>
        <v>7153198.9772260292</v>
      </c>
      <c r="M73" s="34">
        <f t="shared" ref="M73:M136" si="20">IF(ISNUMBER(K73),(K73*D73),"")</f>
        <v>6690539.8857768541</v>
      </c>
      <c r="N73" s="38">
        <f>'jan-apr'!M73</f>
        <v>3916607.5929689589</v>
      </c>
      <c r="O73" s="38">
        <f t="shared" ref="O73:O136" si="21">IF(ISNUMBER(M73),(M73-N73),"")</f>
        <v>2773932.2928078952</v>
      </c>
    </row>
    <row r="74" spans="1:15" s="31" customFormat="1" x14ac:dyDescent="0.2">
      <c r="A74" s="30">
        <v>1832</v>
      </c>
      <c r="B74" s="31" t="s">
        <v>289</v>
      </c>
      <c r="C74" s="33">
        <v>91908635</v>
      </c>
      <c r="D74" s="33">
        <v>4485</v>
      </c>
      <c r="E74" s="34">
        <f t="shared" si="12"/>
        <v>20492.44927536232</v>
      </c>
      <c r="F74" s="35">
        <f t="shared" si="13"/>
        <v>1.0933171943555091</v>
      </c>
      <c r="G74" s="69">
        <f t="shared" si="14"/>
        <v>-1049.4472501056734</v>
      </c>
      <c r="H74" s="69">
        <f t="shared" si="15"/>
        <v>0</v>
      </c>
      <c r="I74" s="34">
        <f t="shared" si="16"/>
        <v>-1049.4472501056734</v>
      </c>
      <c r="J74" s="67">
        <f t="shared" si="17"/>
        <v>-255.89551518206605</v>
      </c>
      <c r="K74" s="33">
        <f t="shared" si="18"/>
        <v>-1305.3427652877394</v>
      </c>
      <c r="L74" s="34">
        <f t="shared" si="19"/>
        <v>-4706770.9167239452</v>
      </c>
      <c r="M74" s="34">
        <f t="shared" si="20"/>
        <v>-5854462.3023155117</v>
      </c>
      <c r="N74" s="38">
        <f>'jan-apr'!M74</f>
        <v>-12291232.373016881</v>
      </c>
      <c r="O74" s="38">
        <f t="shared" si="21"/>
        <v>6436770.0707013691</v>
      </c>
    </row>
    <row r="75" spans="1:15" s="31" customFormat="1" x14ac:dyDescent="0.2">
      <c r="A75" s="30">
        <v>1833</v>
      </c>
      <c r="B75" s="31" t="s">
        <v>290</v>
      </c>
      <c r="C75" s="33">
        <v>428919578</v>
      </c>
      <c r="D75" s="33">
        <v>25994</v>
      </c>
      <c r="E75" s="34">
        <f t="shared" si="12"/>
        <v>16500.714703393092</v>
      </c>
      <c r="F75" s="35">
        <f t="shared" si="13"/>
        <v>0.88034938439809629</v>
      </c>
      <c r="G75" s="69">
        <f t="shared" si="14"/>
        <v>1345.5934930758631</v>
      </c>
      <c r="H75" s="69">
        <f t="shared" si="15"/>
        <v>128.9115692460704</v>
      </c>
      <c r="I75" s="34">
        <f t="shared" si="16"/>
        <v>1474.5050623219336</v>
      </c>
      <c r="J75" s="67">
        <f t="shared" si="17"/>
        <v>-255.89551518206605</v>
      </c>
      <c r="K75" s="33">
        <f t="shared" si="18"/>
        <v>1218.6095471398676</v>
      </c>
      <c r="L75" s="34">
        <f t="shared" si="19"/>
        <v>38328284.589996338</v>
      </c>
      <c r="M75" s="34">
        <f t="shared" si="20"/>
        <v>31676536.568353716</v>
      </c>
      <c r="N75" s="38">
        <f>'jan-apr'!M75</f>
        <v>7396994.1649942538</v>
      </c>
      <c r="O75" s="38">
        <f t="shared" si="21"/>
        <v>24279542.403359462</v>
      </c>
    </row>
    <row r="76" spans="1:15" s="31" customFormat="1" x14ac:dyDescent="0.2">
      <c r="A76" s="30">
        <v>1834</v>
      </c>
      <c r="B76" s="31" t="s">
        <v>291</v>
      </c>
      <c r="C76" s="33">
        <v>47087715</v>
      </c>
      <c r="D76" s="33">
        <v>1886</v>
      </c>
      <c r="E76" s="34">
        <f t="shared" si="12"/>
        <v>24966.975079533404</v>
      </c>
      <c r="F76" s="35">
        <f t="shared" si="13"/>
        <v>1.3320429773281335</v>
      </c>
      <c r="G76" s="69">
        <f t="shared" si="14"/>
        <v>-3734.1627326083235</v>
      </c>
      <c r="H76" s="69">
        <f t="shared" si="15"/>
        <v>0</v>
      </c>
      <c r="I76" s="34">
        <f t="shared" si="16"/>
        <v>-3734.1627326083235</v>
      </c>
      <c r="J76" s="67">
        <f t="shared" si="17"/>
        <v>-255.89551518206605</v>
      </c>
      <c r="K76" s="33">
        <f t="shared" si="18"/>
        <v>-3990.0582477903895</v>
      </c>
      <c r="L76" s="34">
        <f t="shared" si="19"/>
        <v>-7042630.9136992982</v>
      </c>
      <c r="M76" s="34">
        <f t="shared" si="20"/>
        <v>-7525249.8553326745</v>
      </c>
      <c r="N76" s="38">
        <f>'jan-apr'!M76</f>
        <v>-4639521.405063509</v>
      </c>
      <c r="O76" s="38">
        <f t="shared" si="21"/>
        <v>-2885728.4502691654</v>
      </c>
    </row>
    <row r="77" spans="1:15" s="31" customFormat="1" x14ac:dyDescent="0.2">
      <c r="A77" s="30">
        <v>1835</v>
      </c>
      <c r="B77" s="31" t="s">
        <v>292</v>
      </c>
      <c r="C77" s="33">
        <v>7522887</v>
      </c>
      <c r="D77" s="33">
        <v>442</v>
      </c>
      <c r="E77" s="34">
        <f t="shared" si="12"/>
        <v>17020.106334841628</v>
      </c>
      <c r="F77" s="35">
        <f t="shared" si="13"/>
        <v>0.90806006913063197</v>
      </c>
      <c r="G77" s="69">
        <f t="shared" si="14"/>
        <v>1033.9585142067415</v>
      </c>
      <c r="H77" s="69">
        <f t="shared" si="15"/>
        <v>0</v>
      </c>
      <c r="I77" s="34">
        <f t="shared" si="16"/>
        <v>1033.9585142067415</v>
      </c>
      <c r="J77" s="67">
        <f t="shared" si="17"/>
        <v>-255.89551518206605</v>
      </c>
      <c r="K77" s="33">
        <f t="shared" si="18"/>
        <v>778.06299902467549</v>
      </c>
      <c r="L77" s="34">
        <f t="shared" si="19"/>
        <v>457009.66327937972</v>
      </c>
      <c r="M77" s="34">
        <f t="shared" si="20"/>
        <v>343903.84556890657</v>
      </c>
      <c r="N77" s="38">
        <f>'jan-apr'!M77</f>
        <v>2518.7203403654726</v>
      </c>
      <c r="O77" s="38">
        <f t="shared" si="21"/>
        <v>341385.12522854109</v>
      </c>
    </row>
    <row r="78" spans="1:15" s="31" customFormat="1" x14ac:dyDescent="0.2">
      <c r="A78" s="30">
        <v>1836</v>
      </c>
      <c r="B78" s="31" t="s">
        <v>293</v>
      </c>
      <c r="C78" s="33">
        <v>16616223</v>
      </c>
      <c r="D78" s="33">
        <v>1139</v>
      </c>
      <c r="E78" s="34">
        <f t="shared" si="12"/>
        <v>14588.431079894644</v>
      </c>
      <c r="F78" s="35">
        <f t="shared" si="13"/>
        <v>0.77832485146103259</v>
      </c>
      <c r="G78" s="69">
        <f t="shared" si="14"/>
        <v>2492.9636671749317</v>
      </c>
      <c r="H78" s="69">
        <f t="shared" si="15"/>
        <v>798.21083747052717</v>
      </c>
      <c r="I78" s="34">
        <f t="shared" si="16"/>
        <v>3291.1745046454589</v>
      </c>
      <c r="J78" s="67">
        <f t="shared" si="17"/>
        <v>-255.89551518206605</v>
      </c>
      <c r="K78" s="33">
        <f t="shared" si="18"/>
        <v>3035.2789894633929</v>
      </c>
      <c r="L78" s="34">
        <f t="shared" si="19"/>
        <v>3748647.7607911779</v>
      </c>
      <c r="M78" s="34">
        <f t="shared" si="20"/>
        <v>3457182.7689988045</v>
      </c>
      <c r="N78" s="38">
        <f>'jan-apr'!M78</f>
        <v>1765235.3643482539</v>
      </c>
      <c r="O78" s="38">
        <f t="shared" si="21"/>
        <v>1691947.4046505506</v>
      </c>
    </row>
    <row r="79" spans="1:15" s="31" customFormat="1" x14ac:dyDescent="0.2">
      <c r="A79" s="30">
        <v>1837</v>
      </c>
      <c r="B79" s="31" t="s">
        <v>294</v>
      </c>
      <c r="C79" s="33">
        <v>117206603</v>
      </c>
      <c r="D79" s="33">
        <v>6180</v>
      </c>
      <c r="E79" s="34">
        <f t="shared" si="12"/>
        <v>18965.469741100325</v>
      </c>
      <c r="F79" s="35">
        <f t="shared" si="13"/>
        <v>1.0118494811600551</v>
      </c>
      <c r="G79" s="69">
        <f t="shared" si="14"/>
        <v>-133.25952954847671</v>
      </c>
      <c r="H79" s="69">
        <f t="shared" si="15"/>
        <v>0</v>
      </c>
      <c r="I79" s="34">
        <f t="shared" si="16"/>
        <v>-133.25952954847671</v>
      </c>
      <c r="J79" s="67">
        <f t="shared" si="17"/>
        <v>-255.89551518206605</v>
      </c>
      <c r="K79" s="33">
        <f t="shared" si="18"/>
        <v>-389.15504473054273</v>
      </c>
      <c r="L79" s="34">
        <f t="shared" si="19"/>
        <v>-823543.89260958601</v>
      </c>
      <c r="M79" s="34">
        <f t="shared" si="20"/>
        <v>-2404978.1764347539</v>
      </c>
      <c r="N79" s="38">
        <f>'jan-apr'!M79</f>
        <v>-7829658.2042908166</v>
      </c>
      <c r="O79" s="38">
        <f t="shared" si="21"/>
        <v>5424680.0278560631</v>
      </c>
    </row>
    <row r="80" spans="1:15" s="31" customFormat="1" x14ac:dyDescent="0.2">
      <c r="A80" s="30">
        <v>1838</v>
      </c>
      <c r="B80" s="31" t="s">
        <v>295</v>
      </c>
      <c r="C80" s="33">
        <v>32613158</v>
      </c>
      <c r="D80" s="33">
        <v>1958</v>
      </c>
      <c r="E80" s="34">
        <f t="shared" si="12"/>
        <v>16656.362614913178</v>
      </c>
      <c r="F80" s="35">
        <f t="shared" si="13"/>
        <v>0.88865354246352724</v>
      </c>
      <c r="G80" s="69">
        <f t="shared" si="14"/>
        <v>1252.2047461638117</v>
      </c>
      <c r="H80" s="69">
        <f t="shared" si="15"/>
        <v>74.434800214040479</v>
      </c>
      <c r="I80" s="34">
        <f t="shared" si="16"/>
        <v>1326.6395463778522</v>
      </c>
      <c r="J80" s="67">
        <f t="shared" si="17"/>
        <v>-255.89551518206605</v>
      </c>
      <c r="K80" s="33">
        <f t="shared" si="18"/>
        <v>1070.7440311957862</v>
      </c>
      <c r="L80" s="34">
        <f t="shared" si="19"/>
        <v>2597560.2318078345</v>
      </c>
      <c r="M80" s="34">
        <f t="shared" si="20"/>
        <v>2096516.8130813495</v>
      </c>
      <c r="N80" s="38">
        <f>'jan-apr'!M80</f>
        <v>-90328.403560100865</v>
      </c>
      <c r="O80" s="38">
        <f t="shared" si="21"/>
        <v>2186845.2166414503</v>
      </c>
    </row>
    <row r="81" spans="1:15" s="31" customFormat="1" x14ac:dyDescent="0.2">
      <c r="A81" s="30">
        <v>1839</v>
      </c>
      <c r="B81" s="31" t="s">
        <v>296</v>
      </c>
      <c r="C81" s="33">
        <v>18387930</v>
      </c>
      <c r="D81" s="33">
        <v>1062</v>
      </c>
      <c r="E81" s="34">
        <f t="shared" si="12"/>
        <v>17314.435028248587</v>
      </c>
      <c r="F81" s="35">
        <f t="shared" si="13"/>
        <v>0.92376315161579425</v>
      </c>
      <c r="G81" s="69">
        <f t="shared" si="14"/>
        <v>857.36129816256653</v>
      </c>
      <c r="H81" s="69">
        <f t="shared" si="15"/>
        <v>0</v>
      </c>
      <c r="I81" s="34">
        <f t="shared" si="16"/>
        <v>857.36129816256653</v>
      </c>
      <c r="J81" s="67">
        <f t="shared" si="17"/>
        <v>-255.89551518206605</v>
      </c>
      <c r="K81" s="33">
        <f t="shared" si="18"/>
        <v>601.46578298050053</v>
      </c>
      <c r="L81" s="34">
        <f t="shared" si="19"/>
        <v>910517.69864864566</v>
      </c>
      <c r="M81" s="34">
        <f t="shared" si="20"/>
        <v>638756.66152529162</v>
      </c>
      <c r="N81" s="38">
        <f>'jan-apr'!M81</f>
        <v>-1382442.1778247328</v>
      </c>
      <c r="O81" s="38">
        <f t="shared" si="21"/>
        <v>2021198.8393500245</v>
      </c>
    </row>
    <row r="82" spans="1:15" s="31" customFormat="1" x14ac:dyDescent="0.2">
      <c r="A82" s="30">
        <v>1840</v>
      </c>
      <c r="B82" s="31" t="s">
        <v>297</v>
      </c>
      <c r="C82" s="33">
        <v>66359623</v>
      </c>
      <c r="D82" s="33">
        <v>4880</v>
      </c>
      <c r="E82" s="34">
        <f t="shared" si="12"/>
        <v>13598.283401639344</v>
      </c>
      <c r="F82" s="35">
        <f t="shared" si="13"/>
        <v>0.72549829729753257</v>
      </c>
      <c r="G82" s="69">
        <f t="shared" si="14"/>
        <v>3087.0522741281115</v>
      </c>
      <c r="H82" s="69">
        <f t="shared" si="15"/>
        <v>1144.762524859882</v>
      </c>
      <c r="I82" s="34">
        <f t="shared" si="16"/>
        <v>4231.8147989879935</v>
      </c>
      <c r="J82" s="67">
        <f t="shared" si="17"/>
        <v>-255.89551518206605</v>
      </c>
      <c r="K82" s="33">
        <f t="shared" si="18"/>
        <v>3975.9192838059275</v>
      </c>
      <c r="L82" s="34">
        <f t="shared" si="19"/>
        <v>20651256.219061408</v>
      </c>
      <c r="M82" s="34">
        <f t="shared" si="20"/>
        <v>19402486.104972925</v>
      </c>
      <c r="N82" s="38">
        <f>'jan-apr'!M82</f>
        <v>11270948.457128603</v>
      </c>
      <c r="O82" s="38">
        <f t="shared" si="21"/>
        <v>8131537.647844322</v>
      </c>
    </row>
    <row r="83" spans="1:15" s="31" customFormat="1" x14ac:dyDescent="0.2">
      <c r="A83" s="30">
        <v>1841</v>
      </c>
      <c r="B83" s="31" t="s">
        <v>422</v>
      </c>
      <c r="C83" s="33">
        <v>155866373</v>
      </c>
      <c r="D83" s="33">
        <v>9827</v>
      </c>
      <c r="E83" s="34">
        <f t="shared" si="12"/>
        <v>15861.03317390862</v>
      </c>
      <c r="F83" s="35">
        <f t="shared" si="13"/>
        <v>0.84622096930728286</v>
      </c>
      <c r="G83" s="69">
        <f t="shared" si="14"/>
        <v>1729.4024107665466</v>
      </c>
      <c r="H83" s="69">
        <f t="shared" si="15"/>
        <v>352.80010456563582</v>
      </c>
      <c r="I83" s="34">
        <f t="shared" si="16"/>
        <v>2082.2025153321824</v>
      </c>
      <c r="J83" s="67">
        <f t="shared" si="17"/>
        <v>-255.89551518206605</v>
      </c>
      <c r="K83" s="33">
        <f t="shared" si="18"/>
        <v>1826.3070001501164</v>
      </c>
      <c r="L83" s="34">
        <f t="shared" si="19"/>
        <v>20461804.118169356</v>
      </c>
      <c r="M83" s="34">
        <f t="shared" si="20"/>
        <v>17947118.890475195</v>
      </c>
      <c r="N83" s="38">
        <f>'jan-apr'!M83</f>
        <v>4812418.2940831892</v>
      </c>
      <c r="O83" s="38">
        <f t="shared" si="21"/>
        <v>13134700.596392006</v>
      </c>
    </row>
    <row r="84" spans="1:15" s="31" customFormat="1" x14ac:dyDescent="0.2">
      <c r="A84" s="30">
        <v>1845</v>
      </c>
      <c r="B84" s="31" t="s">
        <v>298</v>
      </c>
      <c r="C84" s="33">
        <v>41499360</v>
      </c>
      <c r="D84" s="33">
        <v>1858</v>
      </c>
      <c r="E84" s="34">
        <f t="shared" si="12"/>
        <v>22335.500538213131</v>
      </c>
      <c r="F84" s="35">
        <f t="shared" si="13"/>
        <v>1.1916480287363496</v>
      </c>
      <c r="G84" s="69">
        <f t="shared" si="14"/>
        <v>-2155.27800781616</v>
      </c>
      <c r="H84" s="69">
        <f t="shared" si="15"/>
        <v>0</v>
      </c>
      <c r="I84" s="34">
        <f t="shared" si="16"/>
        <v>-2155.27800781616</v>
      </c>
      <c r="J84" s="67">
        <f t="shared" si="17"/>
        <v>-255.89551518206605</v>
      </c>
      <c r="K84" s="33">
        <f t="shared" si="18"/>
        <v>-2411.173522998226</v>
      </c>
      <c r="L84" s="34">
        <f t="shared" si="19"/>
        <v>-4004506.5385224251</v>
      </c>
      <c r="M84" s="34">
        <f t="shared" si="20"/>
        <v>-4479960.4057307038</v>
      </c>
      <c r="N84" s="38">
        <f>'jan-apr'!M84</f>
        <v>-6730151.9167592786</v>
      </c>
      <c r="O84" s="38">
        <f t="shared" si="21"/>
        <v>2250191.5110285748</v>
      </c>
    </row>
    <row r="85" spans="1:15" s="31" customFormat="1" x14ac:dyDescent="0.2">
      <c r="A85" s="30">
        <v>1848</v>
      </c>
      <c r="B85" s="31" t="s">
        <v>299</v>
      </c>
      <c r="C85" s="33">
        <v>38625961</v>
      </c>
      <c r="D85" s="33">
        <v>2672</v>
      </c>
      <c r="E85" s="34">
        <f t="shared" si="12"/>
        <v>14455.82372754491</v>
      </c>
      <c r="F85" s="35">
        <f t="shared" si="13"/>
        <v>0.77124995785150041</v>
      </c>
      <c r="G85" s="69">
        <f t="shared" si="14"/>
        <v>2572.5280785847722</v>
      </c>
      <c r="H85" s="69">
        <f t="shared" si="15"/>
        <v>844.62341079293412</v>
      </c>
      <c r="I85" s="34">
        <f t="shared" si="16"/>
        <v>3417.1514893777062</v>
      </c>
      <c r="J85" s="67">
        <f t="shared" si="17"/>
        <v>-255.89551518206605</v>
      </c>
      <c r="K85" s="33">
        <f t="shared" si="18"/>
        <v>3161.2559741956402</v>
      </c>
      <c r="L85" s="34">
        <f t="shared" si="19"/>
        <v>9130628.7796172313</v>
      </c>
      <c r="M85" s="34">
        <f t="shared" si="20"/>
        <v>8446875.963050751</v>
      </c>
      <c r="N85" s="38">
        <f>'jan-apr'!M85</f>
        <v>4163248.3422638583</v>
      </c>
      <c r="O85" s="38">
        <f t="shared" si="21"/>
        <v>4283627.6207868923</v>
      </c>
    </row>
    <row r="86" spans="1:15" s="31" customFormat="1" x14ac:dyDescent="0.2">
      <c r="A86" s="30">
        <v>1851</v>
      </c>
      <c r="B86" s="31" t="s">
        <v>300</v>
      </c>
      <c r="C86" s="33">
        <v>29139622</v>
      </c>
      <c r="D86" s="33">
        <v>2060</v>
      </c>
      <c r="E86" s="34">
        <f t="shared" si="12"/>
        <v>14145.447572815534</v>
      </c>
      <c r="F86" s="35">
        <f t="shared" si="13"/>
        <v>0.75469070804569249</v>
      </c>
      <c r="G86" s="69">
        <f t="shared" si="14"/>
        <v>2758.7537714223981</v>
      </c>
      <c r="H86" s="69">
        <f t="shared" si="15"/>
        <v>953.25506494821582</v>
      </c>
      <c r="I86" s="34">
        <f t="shared" si="16"/>
        <v>3712.0088363706141</v>
      </c>
      <c r="J86" s="67">
        <f t="shared" si="17"/>
        <v>-255.89551518206605</v>
      </c>
      <c r="K86" s="33">
        <f t="shared" si="18"/>
        <v>3456.1133211885481</v>
      </c>
      <c r="L86" s="34">
        <f t="shared" si="19"/>
        <v>7646738.2029234646</v>
      </c>
      <c r="M86" s="34">
        <f t="shared" si="20"/>
        <v>7119593.4416484088</v>
      </c>
      <c r="N86" s="38">
        <f>'jan-apr'!M86</f>
        <v>4445640.3427633047</v>
      </c>
      <c r="O86" s="38">
        <f t="shared" si="21"/>
        <v>2673953.0988851041</v>
      </c>
    </row>
    <row r="87" spans="1:15" s="31" customFormat="1" x14ac:dyDescent="0.2">
      <c r="A87" s="30">
        <v>1853</v>
      </c>
      <c r="B87" s="31" t="s">
        <v>423</v>
      </c>
      <c r="C87" s="33">
        <v>19915371</v>
      </c>
      <c r="D87" s="33">
        <v>1330</v>
      </c>
      <c r="E87" s="34">
        <f t="shared" si="12"/>
        <v>14973.963157894737</v>
      </c>
      <c r="F87" s="35">
        <f t="shared" si="13"/>
        <v>0.79889383490411392</v>
      </c>
      <c r="G87" s="69">
        <f t="shared" si="14"/>
        <v>2261.6444203748761</v>
      </c>
      <c r="H87" s="69">
        <f t="shared" si="15"/>
        <v>663.27461017049461</v>
      </c>
      <c r="I87" s="34">
        <f t="shared" si="16"/>
        <v>2924.9190305453708</v>
      </c>
      <c r="J87" s="67">
        <f t="shared" si="17"/>
        <v>-255.89551518206605</v>
      </c>
      <c r="K87" s="33">
        <f t="shared" si="18"/>
        <v>2669.0235153633048</v>
      </c>
      <c r="L87" s="34">
        <f t="shared" si="19"/>
        <v>3890142.3106253431</v>
      </c>
      <c r="M87" s="34">
        <f t="shared" si="20"/>
        <v>3549801.2754331953</v>
      </c>
      <c r="N87" s="38">
        <f>'jan-apr'!M87</f>
        <v>2308890.7128034928</v>
      </c>
      <c r="O87" s="38">
        <f t="shared" si="21"/>
        <v>1240910.5626297025</v>
      </c>
    </row>
    <row r="88" spans="1:15" s="31" customFormat="1" x14ac:dyDescent="0.2">
      <c r="A88" s="30">
        <v>1856</v>
      </c>
      <c r="B88" s="31" t="s">
        <v>302</v>
      </c>
      <c r="C88" s="33">
        <v>8136333</v>
      </c>
      <c r="D88" s="33">
        <v>460</v>
      </c>
      <c r="E88" s="34">
        <f t="shared" si="12"/>
        <v>17687.680434782607</v>
      </c>
      <c r="F88" s="35">
        <f t="shared" si="13"/>
        <v>0.94367661414018267</v>
      </c>
      <c r="G88" s="69">
        <f t="shared" si="14"/>
        <v>633.41405424215407</v>
      </c>
      <c r="H88" s="69">
        <f t="shared" si="15"/>
        <v>0</v>
      </c>
      <c r="I88" s="34">
        <f t="shared" si="16"/>
        <v>633.41405424215407</v>
      </c>
      <c r="J88" s="67">
        <f t="shared" si="17"/>
        <v>-255.89551518206605</v>
      </c>
      <c r="K88" s="33">
        <f t="shared" si="18"/>
        <v>377.51853906008802</v>
      </c>
      <c r="L88" s="34">
        <f t="shared" si="19"/>
        <v>291370.46495139087</v>
      </c>
      <c r="M88" s="34">
        <f t="shared" si="20"/>
        <v>173658.52796764049</v>
      </c>
      <c r="N88" s="38">
        <f>'jan-apr'!M88</f>
        <v>276334.4551801554</v>
      </c>
      <c r="O88" s="38">
        <f t="shared" si="21"/>
        <v>-102675.92721251491</v>
      </c>
    </row>
    <row r="89" spans="1:15" s="31" customFormat="1" x14ac:dyDescent="0.2">
      <c r="A89" s="30">
        <v>1857</v>
      </c>
      <c r="B89" s="31" t="s">
        <v>303</v>
      </c>
      <c r="C89" s="33">
        <v>11968175</v>
      </c>
      <c r="D89" s="33">
        <v>683</v>
      </c>
      <c r="E89" s="34">
        <f t="shared" si="12"/>
        <v>17522.950219619328</v>
      </c>
      <c r="F89" s="35">
        <f t="shared" si="13"/>
        <v>0.93488789521996896</v>
      </c>
      <c r="G89" s="69">
        <f t="shared" si="14"/>
        <v>732.25218334012163</v>
      </c>
      <c r="H89" s="69">
        <f t="shared" si="15"/>
        <v>0</v>
      </c>
      <c r="I89" s="34">
        <f t="shared" si="16"/>
        <v>732.25218334012163</v>
      </c>
      <c r="J89" s="67">
        <f t="shared" si="17"/>
        <v>-255.89551518206605</v>
      </c>
      <c r="K89" s="33">
        <f t="shared" si="18"/>
        <v>476.35666815805558</v>
      </c>
      <c r="L89" s="34">
        <f t="shared" si="19"/>
        <v>500128.24122130306</v>
      </c>
      <c r="M89" s="34">
        <f t="shared" si="20"/>
        <v>325351.60435195197</v>
      </c>
      <c r="N89" s="38">
        <f>'jan-apr'!M89</f>
        <v>34706.103150383802</v>
      </c>
      <c r="O89" s="38">
        <f t="shared" si="21"/>
        <v>290645.50120156817</v>
      </c>
    </row>
    <row r="90" spans="1:15" s="31" customFormat="1" x14ac:dyDescent="0.2">
      <c r="A90" s="30">
        <v>1859</v>
      </c>
      <c r="B90" s="31" t="s">
        <v>304</v>
      </c>
      <c r="C90" s="33">
        <v>20056015</v>
      </c>
      <c r="D90" s="33">
        <v>1229</v>
      </c>
      <c r="E90" s="34">
        <f t="shared" si="12"/>
        <v>16318.970707892595</v>
      </c>
      <c r="F90" s="35">
        <f t="shared" si="13"/>
        <v>0.87065294291462458</v>
      </c>
      <c r="G90" s="69">
        <f t="shared" si="14"/>
        <v>1454.6398903761615</v>
      </c>
      <c r="H90" s="69">
        <f t="shared" si="15"/>
        <v>192.52196767124451</v>
      </c>
      <c r="I90" s="34">
        <f t="shared" si="16"/>
        <v>1647.161858047406</v>
      </c>
      <c r="J90" s="67">
        <f t="shared" si="17"/>
        <v>-255.89551518206605</v>
      </c>
      <c r="K90" s="33">
        <f t="shared" si="18"/>
        <v>1391.26634286534</v>
      </c>
      <c r="L90" s="34">
        <f t="shared" si="19"/>
        <v>2024361.923540262</v>
      </c>
      <c r="M90" s="34">
        <f t="shared" si="20"/>
        <v>1709866.3353815028</v>
      </c>
      <c r="N90" s="38">
        <f>'jan-apr'!M90</f>
        <v>778860.73927480576</v>
      </c>
      <c r="O90" s="38">
        <f t="shared" si="21"/>
        <v>931005.59610669699</v>
      </c>
    </row>
    <row r="91" spans="1:15" s="31" customFormat="1" x14ac:dyDescent="0.2">
      <c r="A91" s="30">
        <v>1860</v>
      </c>
      <c r="B91" s="31" t="s">
        <v>305</v>
      </c>
      <c r="C91" s="33">
        <v>169330648</v>
      </c>
      <c r="D91" s="33">
        <v>11619</v>
      </c>
      <c r="E91" s="34">
        <f t="shared" si="12"/>
        <v>14573.599104914365</v>
      </c>
      <c r="F91" s="35">
        <f t="shared" si="13"/>
        <v>0.77753353300737726</v>
      </c>
      <c r="G91" s="69">
        <f t="shared" si="14"/>
        <v>2501.8628521630994</v>
      </c>
      <c r="H91" s="69">
        <f t="shared" si="15"/>
        <v>803.40202871362499</v>
      </c>
      <c r="I91" s="34">
        <f t="shared" si="16"/>
        <v>3305.2648808767244</v>
      </c>
      <c r="J91" s="67">
        <f t="shared" si="17"/>
        <v>-255.89551518206605</v>
      </c>
      <c r="K91" s="33">
        <f t="shared" si="18"/>
        <v>3049.3693656946584</v>
      </c>
      <c r="L91" s="34">
        <f t="shared" si="19"/>
        <v>38403872.65090666</v>
      </c>
      <c r="M91" s="34">
        <f t="shared" si="20"/>
        <v>35430622.660006233</v>
      </c>
      <c r="N91" s="38">
        <f>'jan-apr'!M91</f>
        <v>15149076.578017872</v>
      </c>
      <c r="O91" s="38">
        <f t="shared" si="21"/>
        <v>20281546.081988361</v>
      </c>
    </row>
    <row r="92" spans="1:15" s="31" customFormat="1" x14ac:dyDescent="0.2">
      <c r="A92" s="30">
        <v>1865</v>
      </c>
      <c r="B92" s="31" t="s">
        <v>306</v>
      </c>
      <c r="C92" s="33">
        <v>161814673</v>
      </c>
      <c r="D92" s="33">
        <v>9793</v>
      </c>
      <c r="E92" s="34">
        <f t="shared" si="12"/>
        <v>16523.503829265803</v>
      </c>
      <c r="F92" s="35">
        <f t="shared" si="13"/>
        <v>0.88156523433512279</v>
      </c>
      <c r="G92" s="69">
        <f t="shared" si="14"/>
        <v>1331.9200175522367</v>
      </c>
      <c r="H92" s="69">
        <f t="shared" si="15"/>
        <v>120.93537519062174</v>
      </c>
      <c r="I92" s="34">
        <f t="shared" si="16"/>
        <v>1452.8553927428584</v>
      </c>
      <c r="J92" s="67">
        <f t="shared" si="17"/>
        <v>-255.89551518206605</v>
      </c>
      <c r="K92" s="33">
        <f t="shared" si="18"/>
        <v>1196.9598775607924</v>
      </c>
      <c r="L92" s="34">
        <f t="shared" si="19"/>
        <v>14227812.861130811</v>
      </c>
      <c r="M92" s="34">
        <f t="shared" si="20"/>
        <v>11721828.08095284</v>
      </c>
      <c r="N92" s="38">
        <f>'jan-apr'!M92</f>
        <v>6155722.960063613</v>
      </c>
      <c r="O92" s="38">
        <f t="shared" si="21"/>
        <v>5566105.1208892269</v>
      </c>
    </row>
    <row r="93" spans="1:15" s="31" customFormat="1" x14ac:dyDescent="0.2">
      <c r="A93" s="30">
        <v>1866</v>
      </c>
      <c r="B93" s="31" t="s">
        <v>307</v>
      </c>
      <c r="C93" s="33">
        <v>141020271</v>
      </c>
      <c r="D93" s="33">
        <v>8236</v>
      </c>
      <c r="E93" s="34">
        <f t="shared" si="12"/>
        <v>17122.422413793105</v>
      </c>
      <c r="F93" s="35">
        <f t="shared" si="13"/>
        <v>0.91351885674911237</v>
      </c>
      <c r="G93" s="69">
        <f t="shared" si="14"/>
        <v>972.56886683585537</v>
      </c>
      <c r="H93" s="69">
        <f t="shared" si="15"/>
        <v>0</v>
      </c>
      <c r="I93" s="34">
        <f t="shared" si="16"/>
        <v>972.56886683585537</v>
      </c>
      <c r="J93" s="67">
        <f t="shared" si="17"/>
        <v>-255.89551518206605</v>
      </c>
      <c r="K93" s="33">
        <f t="shared" si="18"/>
        <v>716.67335165378927</v>
      </c>
      <c r="L93" s="34">
        <f t="shared" si="19"/>
        <v>8010077.1872601053</v>
      </c>
      <c r="M93" s="34">
        <f t="shared" si="20"/>
        <v>5902521.7242206084</v>
      </c>
      <c r="N93" s="38">
        <f>'jan-apr'!M93</f>
        <v>2669226.2830842696</v>
      </c>
      <c r="O93" s="38">
        <f t="shared" si="21"/>
        <v>3233295.4411363387</v>
      </c>
    </row>
    <row r="94" spans="1:15" s="31" customFormat="1" x14ac:dyDescent="0.2">
      <c r="A94" s="30">
        <v>1867</v>
      </c>
      <c r="B94" s="31" t="s">
        <v>430</v>
      </c>
      <c r="C94" s="33">
        <v>60233313</v>
      </c>
      <c r="D94" s="33">
        <v>2634</v>
      </c>
      <c r="E94" s="34">
        <f t="shared" si="12"/>
        <v>22867.620728929385</v>
      </c>
      <c r="F94" s="35">
        <f t="shared" si="13"/>
        <v>1.2200378100727012</v>
      </c>
      <c r="G94" s="69">
        <f t="shared" si="14"/>
        <v>-2474.5501222459125</v>
      </c>
      <c r="H94" s="69">
        <f t="shared" si="15"/>
        <v>0</v>
      </c>
      <c r="I94" s="34">
        <f t="shared" si="16"/>
        <v>-2474.5501222459125</v>
      </c>
      <c r="J94" s="67">
        <f t="shared" si="17"/>
        <v>-255.89551518206605</v>
      </c>
      <c r="K94" s="33">
        <f t="shared" si="18"/>
        <v>-2730.4456374279785</v>
      </c>
      <c r="L94" s="34">
        <f t="shared" si="19"/>
        <v>-6517965.0219957335</v>
      </c>
      <c r="M94" s="34">
        <f t="shared" si="20"/>
        <v>-7191993.8089852957</v>
      </c>
      <c r="N94" s="38">
        <f>'jan-apr'!M94</f>
        <v>-2525624.4783336595</v>
      </c>
      <c r="O94" s="38">
        <f t="shared" si="21"/>
        <v>-4666369.3306516362</v>
      </c>
    </row>
    <row r="95" spans="1:15" s="31" customFormat="1" x14ac:dyDescent="0.2">
      <c r="A95" s="30">
        <v>1868</v>
      </c>
      <c r="B95" s="31" t="s">
        <v>308</v>
      </c>
      <c r="C95" s="33">
        <v>73426329</v>
      </c>
      <c r="D95" s="33">
        <v>4569</v>
      </c>
      <c r="E95" s="34">
        <f t="shared" si="12"/>
        <v>16070.546946815495</v>
      </c>
      <c r="F95" s="35">
        <f t="shared" si="13"/>
        <v>0.85739898943046955</v>
      </c>
      <c r="G95" s="69">
        <f t="shared" si="14"/>
        <v>1603.6941470224212</v>
      </c>
      <c r="H95" s="69">
        <f t="shared" si="15"/>
        <v>279.47028404822936</v>
      </c>
      <c r="I95" s="34">
        <f t="shared" si="16"/>
        <v>1883.1644310706506</v>
      </c>
      <c r="J95" s="67">
        <f t="shared" si="17"/>
        <v>-255.89551518206605</v>
      </c>
      <c r="K95" s="33">
        <f t="shared" si="18"/>
        <v>1627.2689158885846</v>
      </c>
      <c r="L95" s="34">
        <f t="shared" si="19"/>
        <v>8604178.2855618019</v>
      </c>
      <c r="M95" s="34">
        <f t="shared" si="20"/>
        <v>7434991.6766949436</v>
      </c>
      <c r="N95" s="38">
        <f>'jan-apr'!M95</f>
        <v>2225584.9620704264</v>
      </c>
      <c r="O95" s="38">
        <f t="shared" si="21"/>
        <v>5209406.7146245167</v>
      </c>
    </row>
    <row r="96" spans="1:15" s="31" customFormat="1" x14ac:dyDescent="0.2">
      <c r="A96" s="30">
        <v>1870</v>
      </c>
      <c r="B96" s="31" t="s">
        <v>424</v>
      </c>
      <c r="C96" s="33">
        <v>165842098</v>
      </c>
      <c r="D96" s="33">
        <v>10618</v>
      </c>
      <c r="E96" s="34">
        <f t="shared" si="12"/>
        <v>15618.958184215484</v>
      </c>
      <c r="F96" s="35">
        <f t="shared" si="13"/>
        <v>0.83330573672582964</v>
      </c>
      <c r="G96" s="69">
        <f t="shared" si="14"/>
        <v>1874.647404582428</v>
      </c>
      <c r="H96" s="69">
        <f t="shared" si="15"/>
        <v>437.52635095823331</v>
      </c>
      <c r="I96" s="34">
        <f t="shared" si="16"/>
        <v>2312.1737555406612</v>
      </c>
      <c r="J96" s="67">
        <f t="shared" si="17"/>
        <v>-255.89551518206605</v>
      </c>
      <c r="K96" s="33">
        <f t="shared" si="18"/>
        <v>2056.2782403585952</v>
      </c>
      <c r="L96" s="34">
        <f t="shared" si="19"/>
        <v>24550660.936330739</v>
      </c>
      <c r="M96" s="34">
        <f t="shared" si="20"/>
        <v>21833562.356127564</v>
      </c>
      <c r="N96" s="38">
        <f>'jan-apr'!M96</f>
        <v>9099527.8052236587</v>
      </c>
      <c r="O96" s="38">
        <f t="shared" si="21"/>
        <v>12734034.550903905</v>
      </c>
    </row>
    <row r="97" spans="1:15" s="31" customFormat="1" x14ac:dyDescent="0.2">
      <c r="A97" s="30">
        <v>1871</v>
      </c>
      <c r="B97" s="31" t="s">
        <v>309</v>
      </c>
      <c r="C97" s="33">
        <v>72469581</v>
      </c>
      <c r="D97" s="33">
        <v>4553</v>
      </c>
      <c r="E97" s="34">
        <f t="shared" si="12"/>
        <v>15916.885789589282</v>
      </c>
      <c r="F97" s="35">
        <f t="shared" si="13"/>
        <v>0.84920082907186523</v>
      </c>
      <c r="G97" s="69">
        <f t="shared" si="14"/>
        <v>1695.8908413581496</v>
      </c>
      <c r="H97" s="69">
        <f t="shared" si="15"/>
        <v>333.25168907740414</v>
      </c>
      <c r="I97" s="34">
        <f t="shared" si="16"/>
        <v>2029.1425304355537</v>
      </c>
      <c r="J97" s="67">
        <f t="shared" si="17"/>
        <v>-255.89551518206605</v>
      </c>
      <c r="K97" s="33">
        <f t="shared" si="18"/>
        <v>1773.2470152534877</v>
      </c>
      <c r="L97" s="34">
        <f t="shared" si="19"/>
        <v>9238685.9410730768</v>
      </c>
      <c r="M97" s="34">
        <f t="shared" si="20"/>
        <v>8073593.6604491295</v>
      </c>
      <c r="N97" s="38">
        <f>'jan-apr'!M97</f>
        <v>4597325.9032287952</v>
      </c>
      <c r="O97" s="38">
        <f t="shared" si="21"/>
        <v>3476267.7572203344</v>
      </c>
    </row>
    <row r="98" spans="1:15" s="31" customFormat="1" x14ac:dyDescent="0.2">
      <c r="A98" s="30">
        <v>1874</v>
      </c>
      <c r="B98" s="31" t="s">
        <v>310</v>
      </c>
      <c r="C98" s="33">
        <v>19245026</v>
      </c>
      <c r="D98" s="33">
        <v>954</v>
      </c>
      <c r="E98" s="34">
        <f t="shared" si="12"/>
        <v>20172.98322851153</v>
      </c>
      <c r="F98" s="35">
        <f t="shared" si="13"/>
        <v>1.0762729788329322</v>
      </c>
      <c r="G98" s="69">
        <f t="shared" si="14"/>
        <v>-857.76762199519942</v>
      </c>
      <c r="H98" s="69">
        <f t="shared" si="15"/>
        <v>0</v>
      </c>
      <c r="I98" s="34">
        <f t="shared" si="16"/>
        <v>-857.76762199519942</v>
      </c>
      <c r="J98" s="67">
        <f t="shared" si="17"/>
        <v>-255.89551518206605</v>
      </c>
      <c r="K98" s="33">
        <f t="shared" si="18"/>
        <v>-1113.6631371772655</v>
      </c>
      <c r="L98" s="34">
        <f t="shared" si="19"/>
        <v>-818310.31138342025</v>
      </c>
      <c r="M98" s="34">
        <f t="shared" si="20"/>
        <v>-1062434.6328671114</v>
      </c>
      <c r="N98" s="38">
        <f>'jan-apr'!M98</f>
        <v>-961896.78007984499</v>
      </c>
      <c r="O98" s="38">
        <f t="shared" si="21"/>
        <v>-100537.85278726637</v>
      </c>
    </row>
    <row r="99" spans="1:15" s="31" customFormat="1" x14ac:dyDescent="0.2">
      <c r="A99" s="30">
        <v>1875</v>
      </c>
      <c r="B99" s="31" t="s">
        <v>371</v>
      </c>
      <c r="C99" s="33">
        <v>46865611</v>
      </c>
      <c r="D99" s="33">
        <v>2729</v>
      </c>
      <c r="E99" s="34">
        <f t="shared" si="12"/>
        <v>17173.181018688163</v>
      </c>
      <c r="F99" s="35">
        <f t="shared" si="13"/>
        <v>0.91622693984584525</v>
      </c>
      <c r="G99" s="69">
        <f t="shared" si="14"/>
        <v>942.11370389882063</v>
      </c>
      <c r="H99" s="69">
        <f t="shared" si="15"/>
        <v>0</v>
      </c>
      <c r="I99" s="34">
        <f t="shared" si="16"/>
        <v>942.11370389882063</v>
      </c>
      <c r="J99" s="67">
        <f t="shared" si="17"/>
        <v>-255.89551518206605</v>
      </c>
      <c r="K99" s="33">
        <f t="shared" si="18"/>
        <v>686.21818871675464</v>
      </c>
      <c r="L99" s="34">
        <f t="shared" si="19"/>
        <v>2571028.2979398817</v>
      </c>
      <c r="M99" s="34">
        <f t="shared" si="20"/>
        <v>1872689.4370080235</v>
      </c>
      <c r="N99" s="38">
        <f>'jan-apr'!M99</f>
        <v>-880916.72079444176</v>
      </c>
      <c r="O99" s="38">
        <f t="shared" si="21"/>
        <v>2753606.1578024654</v>
      </c>
    </row>
    <row r="100" spans="1:15" s="31" customFormat="1" x14ac:dyDescent="0.2">
      <c r="A100" s="30">
        <v>3101</v>
      </c>
      <c r="B100" s="31" t="s">
        <v>54</v>
      </c>
      <c r="C100" s="33">
        <v>454488959</v>
      </c>
      <c r="D100" s="33">
        <v>31935</v>
      </c>
      <c r="E100" s="34">
        <f t="shared" si="12"/>
        <v>14231.688085173007</v>
      </c>
      <c r="F100" s="35">
        <f t="shared" si="13"/>
        <v>0.75929182886553592</v>
      </c>
      <c r="G100" s="69">
        <f t="shared" si="14"/>
        <v>2707.0094640079137</v>
      </c>
      <c r="H100" s="69">
        <f t="shared" si="15"/>
        <v>923.07088562310003</v>
      </c>
      <c r="I100" s="34">
        <f t="shared" si="16"/>
        <v>3630.0803496310136</v>
      </c>
      <c r="J100" s="67">
        <f t="shared" si="17"/>
        <v>-255.89551518206605</v>
      </c>
      <c r="K100" s="33">
        <f t="shared" si="18"/>
        <v>3374.1848344489476</v>
      </c>
      <c r="L100" s="34">
        <f t="shared" si="19"/>
        <v>115926615.96546642</v>
      </c>
      <c r="M100" s="34">
        <f t="shared" si="20"/>
        <v>107754592.68812715</v>
      </c>
      <c r="N100" s="38">
        <f>'jan-apr'!M100</f>
        <v>64797362.778104879</v>
      </c>
      <c r="O100" s="38">
        <f t="shared" si="21"/>
        <v>42957229.910022266</v>
      </c>
    </row>
    <row r="101" spans="1:15" s="31" customFormat="1" x14ac:dyDescent="0.2">
      <c r="A101" s="30">
        <v>3103</v>
      </c>
      <c r="B101" s="31" t="s">
        <v>55</v>
      </c>
      <c r="C101" s="33">
        <v>906268257</v>
      </c>
      <c r="D101" s="33">
        <v>52051</v>
      </c>
      <c r="E101" s="34">
        <f t="shared" si="12"/>
        <v>17411.159382144437</v>
      </c>
      <c r="F101" s="35">
        <f t="shared" si="13"/>
        <v>0.92892360841655364</v>
      </c>
      <c r="G101" s="69">
        <f t="shared" si="14"/>
        <v>799.32668582505642</v>
      </c>
      <c r="H101" s="69">
        <f t="shared" si="15"/>
        <v>0</v>
      </c>
      <c r="I101" s="34">
        <f t="shared" si="16"/>
        <v>799.32668582505642</v>
      </c>
      <c r="J101" s="67">
        <f t="shared" si="17"/>
        <v>-255.89551518206605</v>
      </c>
      <c r="K101" s="33">
        <f t="shared" si="18"/>
        <v>543.43117064299031</v>
      </c>
      <c r="L101" s="34">
        <f t="shared" si="19"/>
        <v>41605753.323880009</v>
      </c>
      <c r="M101" s="34">
        <f t="shared" si="20"/>
        <v>28286135.863138288</v>
      </c>
      <c r="N101" s="38">
        <f>'jan-apr'!M101</f>
        <v>31846811.817244023</v>
      </c>
      <c r="O101" s="38">
        <f t="shared" si="21"/>
        <v>-3560675.9541057348</v>
      </c>
    </row>
    <row r="102" spans="1:15" s="31" customFormat="1" x14ac:dyDescent="0.2">
      <c r="A102" s="30">
        <v>3105</v>
      </c>
      <c r="B102" s="31" t="s">
        <v>56</v>
      </c>
      <c r="C102" s="33">
        <v>865548788</v>
      </c>
      <c r="D102" s="33">
        <v>59771</v>
      </c>
      <c r="E102" s="34">
        <f t="shared" si="12"/>
        <v>14481.082598584599</v>
      </c>
      <c r="F102" s="35">
        <f t="shared" si="13"/>
        <v>0.77259757411964958</v>
      </c>
      <c r="G102" s="69">
        <f t="shared" si="14"/>
        <v>2557.3727559609592</v>
      </c>
      <c r="H102" s="69">
        <f t="shared" si="15"/>
        <v>835.78280592904321</v>
      </c>
      <c r="I102" s="34">
        <f t="shared" si="16"/>
        <v>3393.1555618900024</v>
      </c>
      <c r="J102" s="67">
        <f t="shared" si="17"/>
        <v>-255.89551518206605</v>
      </c>
      <c r="K102" s="33">
        <f t="shared" si="18"/>
        <v>3137.2600467079365</v>
      </c>
      <c r="L102" s="34">
        <f t="shared" si="19"/>
        <v>202812301.08972734</v>
      </c>
      <c r="M102" s="34">
        <f t="shared" si="20"/>
        <v>187517170.25178006</v>
      </c>
      <c r="N102" s="38">
        <f>'jan-apr'!M102</f>
        <v>113296854.14983273</v>
      </c>
      <c r="O102" s="38">
        <f t="shared" si="21"/>
        <v>74220316.101947337</v>
      </c>
    </row>
    <row r="103" spans="1:15" s="31" customFormat="1" x14ac:dyDescent="0.2">
      <c r="A103" s="30">
        <v>3107</v>
      </c>
      <c r="B103" s="31" t="s">
        <v>57</v>
      </c>
      <c r="C103" s="33">
        <v>1317159467</v>
      </c>
      <c r="D103" s="33">
        <v>85230</v>
      </c>
      <c r="E103" s="34">
        <f t="shared" si="12"/>
        <v>15454.176545817201</v>
      </c>
      <c r="F103" s="35">
        <f t="shared" si="13"/>
        <v>0.82451427426304258</v>
      </c>
      <c r="G103" s="69">
        <f t="shared" si="14"/>
        <v>1973.5163876213976</v>
      </c>
      <c r="H103" s="69">
        <f t="shared" si="15"/>
        <v>495.19992439763223</v>
      </c>
      <c r="I103" s="34">
        <f t="shared" si="16"/>
        <v>2468.7163120190298</v>
      </c>
      <c r="J103" s="67">
        <f t="shared" si="17"/>
        <v>-255.89551518206605</v>
      </c>
      <c r="K103" s="33">
        <f t="shared" si="18"/>
        <v>2212.8207968369638</v>
      </c>
      <c r="L103" s="34">
        <f t="shared" si="19"/>
        <v>210408691.27338192</v>
      </c>
      <c r="M103" s="34">
        <f t="shared" si="20"/>
        <v>188598716.51441443</v>
      </c>
      <c r="N103" s="38">
        <f>'jan-apr'!M103</f>
        <v>119743647.90544476</v>
      </c>
      <c r="O103" s="38">
        <f t="shared" si="21"/>
        <v>68855068.608969674</v>
      </c>
    </row>
    <row r="104" spans="1:15" s="31" customFormat="1" x14ac:dyDescent="0.2">
      <c r="A104" s="30">
        <v>3110</v>
      </c>
      <c r="B104" s="31" t="s">
        <v>58</v>
      </c>
      <c r="C104" s="33">
        <v>92089718</v>
      </c>
      <c r="D104" s="33">
        <v>4787</v>
      </c>
      <c r="E104" s="34">
        <f t="shared" si="12"/>
        <v>19237.459369124714</v>
      </c>
      <c r="F104" s="35">
        <f t="shared" si="13"/>
        <v>1.0263607254242022</v>
      </c>
      <c r="G104" s="69">
        <f t="shared" si="14"/>
        <v>-296.45330636310973</v>
      </c>
      <c r="H104" s="69">
        <f t="shared" si="15"/>
        <v>0</v>
      </c>
      <c r="I104" s="34">
        <f t="shared" si="16"/>
        <v>-296.45330636310973</v>
      </c>
      <c r="J104" s="67">
        <f t="shared" si="17"/>
        <v>-255.89551518206605</v>
      </c>
      <c r="K104" s="33">
        <f t="shared" si="18"/>
        <v>-552.34882154517572</v>
      </c>
      <c r="L104" s="34">
        <f t="shared" si="19"/>
        <v>-1419121.9775602063</v>
      </c>
      <c r="M104" s="34">
        <f t="shared" si="20"/>
        <v>-2644093.808736756</v>
      </c>
      <c r="N104" s="38">
        <f>'jan-apr'!M104</f>
        <v>-1190477.0111553629</v>
      </c>
      <c r="O104" s="38">
        <f t="shared" si="21"/>
        <v>-1453616.797581393</v>
      </c>
    </row>
    <row r="105" spans="1:15" s="31" customFormat="1" x14ac:dyDescent="0.2">
      <c r="A105" s="30">
        <v>3112</v>
      </c>
      <c r="B105" s="31" t="s">
        <v>63</v>
      </c>
      <c r="C105" s="33">
        <v>124498951</v>
      </c>
      <c r="D105" s="33">
        <v>7883</v>
      </c>
      <c r="E105" s="34">
        <f t="shared" si="12"/>
        <v>15793.346568565266</v>
      </c>
      <c r="F105" s="35">
        <f t="shared" si="13"/>
        <v>0.84260974019283941</v>
      </c>
      <c r="G105" s="69">
        <f t="shared" si="14"/>
        <v>1770.0143739725586</v>
      </c>
      <c r="H105" s="69">
        <f t="shared" si="15"/>
        <v>376.49041643580949</v>
      </c>
      <c r="I105" s="34">
        <f t="shared" si="16"/>
        <v>2146.5047904083681</v>
      </c>
      <c r="J105" s="67">
        <f t="shared" si="17"/>
        <v>-255.89551518206605</v>
      </c>
      <c r="K105" s="33">
        <f t="shared" si="18"/>
        <v>1890.6092752263021</v>
      </c>
      <c r="L105" s="34">
        <f t="shared" si="19"/>
        <v>16920897.262789164</v>
      </c>
      <c r="M105" s="34">
        <f t="shared" si="20"/>
        <v>14903672.916608939</v>
      </c>
      <c r="N105" s="38">
        <f>'jan-apr'!M105</f>
        <v>10182736.975511227</v>
      </c>
      <c r="O105" s="38">
        <f t="shared" si="21"/>
        <v>4720935.9410977121</v>
      </c>
    </row>
    <row r="106" spans="1:15" s="31" customFormat="1" x14ac:dyDescent="0.2">
      <c r="A106" s="30">
        <v>3114</v>
      </c>
      <c r="B106" s="31" t="s">
        <v>427</v>
      </c>
      <c r="C106" s="33">
        <v>89998117</v>
      </c>
      <c r="D106" s="33">
        <v>6145</v>
      </c>
      <c r="E106" s="34">
        <f t="shared" si="12"/>
        <v>14645.747274206673</v>
      </c>
      <c r="F106" s="35">
        <f t="shared" si="13"/>
        <v>0.78138279636133812</v>
      </c>
      <c r="G106" s="69">
        <f t="shared" si="14"/>
        <v>2458.5739505877145</v>
      </c>
      <c r="H106" s="69">
        <f t="shared" si="15"/>
        <v>778.15016946131709</v>
      </c>
      <c r="I106" s="34">
        <f t="shared" si="16"/>
        <v>3236.7241200490316</v>
      </c>
      <c r="J106" s="67">
        <f t="shared" si="17"/>
        <v>-255.89551518206605</v>
      </c>
      <c r="K106" s="33">
        <f t="shared" si="18"/>
        <v>2980.8286048669656</v>
      </c>
      <c r="L106" s="34">
        <f t="shared" si="19"/>
        <v>19889669.717701301</v>
      </c>
      <c r="M106" s="34">
        <f t="shared" si="20"/>
        <v>18317191.776907504</v>
      </c>
      <c r="N106" s="38">
        <f>'jan-apr'!M106</f>
        <v>10675188.046374023</v>
      </c>
      <c r="O106" s="38">
        <f t="shared" si="21"/>
        <v>7642003.7305334806</v>
      </c>
    </row>
    <row r="107" spans="1:15" s="31" customFormat="1" x14ac:dyDescent="0.2">
      <c r="A107" s="30">
        <v>3116</v>
      </c>
      <c r="B107" s="31" t="s">
        <v>61</v>
      </c>
      <c r="C107" s="33">
        <v>58511978</v>
      </c>
      <c r="D107" s="33">
        <v>3919</v>
      </c>
      <c r="E107" s="34">
        <f t="shared" si="12"/>
        <v>14930.333758611891</v>
      </c>
      <c r="F107" s="35">
        <f t="shared" si="13"/>
        <v>0.79656611059091098</v>
      </c>
      <c r="G107" s="69">
        <f t="shared" si="14"/>
        <v>2287.822059944584</v>
      </c>
      <c r="H107" s="69">
        <f t="shared" si="15"/>
        <v>678.54489991949094</v>
      </c>
      <c r="I107" s="34">
        <f t="shared" si="16"/>
        <v>2966.3669598640749</v>
      </c>
      <c r="J107" s="67">
        <f t="shared" si="17"/>
        <v>-255.89551518206605</v>
      </c>
      <c r="K107" s="33">
        <f t="shared" si="18"/>
        <v>2710.471444682009</v>
      </c>
      <c r="L107" s="34">
        <f t="shared" si="19"/>
        <v>11625192.11570731</v>
      </c>
      <c r="M107" s="34">
        <f t="shared" si="20"/>
        <v>10622337.591708792</v>
      </c>
      <c r="N107" s="38">
        <f>'jan-apr'!M107</f>
        <v>5715455.8065239759</v>
      </c>
      <c r="O107" s="38">
        <f t="shared" si="21"/>
        <v>4906881.7851848165</v>
      </c>
    </row>
    <row r="108" spans="1:15" s="31" customFormat="1" x14ac:dyDescent="0.2">
      <c r="A108" s="30">
        <v>3118</v>
      </c>
      <c r="B108" s="31" t="s">
        <v>382</v>
      </c>
      <c r="C108" s="33">
        <v>713937171</v>
      </c>
      <c r="D108" s="33">
        <v>47006</v>
      </c>
      <c r="E108" s="34">
        <f t="shared" si="12"/>
        <v>15188.213653576138</v>
      </c>
      <c r="F108" s="35">
        <f t="shared" si="13"/>
        <v>0.81032456959473453</v>
      </c>
      <c r="G108" s="69">
        <f t="shared" si="14"/>
        <v>2133.0941229660352</v>
      </c>
      <c r="H108" s="69">
        <f t="shared" si="15"/>
        <v>588.28693668200424</v>
      </c>
      <c r="I108" s="34">
        <f t="shared" si="16"/>
        <v>2721.3810596480394</v>
      </c>
      <c r="J108" s="67">
        <f t="shared" si="17"/>
        <v>-255.89551518206605</v>
      </c>
      <c r="K108" s="33">
        <f t="shared" si="18"/>
        <v>2465.4855444659734</v>
      </c>
      <c r="L108" s="34">
        <f t="shared" si="19"/>
        <v>127921238.08981574</v>
      </c>
      <c r="M108" s="34">
        <f t="shared" si="20"/>
        <v>115892613.50316754</v>
      </c>
      <c r="N108" s="38">
        <f>'jan-apr'!M108</f>
        <v>57319251.631083354</v>
      </c>
      <c r="O108" s="38">
        <f t="shared" si="21"/>
        <v>58573361.872084185</v>
      </c>
    </row>
    <row r="109" spans="1:15" s="31" customFormat="1" x14ac:dyDescent="0.2">
      <c r="A109" s="30">
        <v>3120</v>
      </c>
      <c r="B109" s="31" t="s">
        <v>62</v>
      </c>
      <c r="C109" s="33">
        <v>122051325</v>
      </c>
      <c r="D109" s="33">
        <v>8420</v>
      </c>
      <c r="E109" s="34">
        <f t="shared" si="12"/>
        <v>14495.4067695962</v>
      </c>
      <c r="F109" s="35">
        <f t="shared" si="13"/>
        <v>0.77336180011584132</v>
      </c>
      <c r="G109" s="69">
        <f t="shared" si="14"/>
        <v>2548.778253353998</v>
      </c>
      <c r="H109" s="69">
        <f t="shared" si="15"/>
        <v>830.76934607498254</v>
      </c>
      <c r="I109" s="34">
        <f t="shared" si="16"/>
        <v>3379.5475994289804</v>
      </c>
      <c r="J109" s="67">
        <f t="shared" si="17"/>
        <v>-255.89551518206605</v>
      </c>
      <c r="K109" s="33">
        <f t="shared" si="18"/>
        <v>3123.6520842469145</v>
      </c>
      <c r="L109" s="34">
        <f t="shared" si="19"/>
        <v>28455790.787192017</v>
      </c>
      <c r="M109" s="34">
        <f t="shared" si="20"/>
        <v>26301150.54935902</v>
      </c>
      <c r="N109" s="38">
        <f>'jan-apr'!M109</f>
        <v>15670148.820906308</v>
      </c>
      <c r="O109" s="38">
        <f t="shared" si="21"/>
        <v>10631001.728452712</v>
      </c>
    </row>
    <row r="110" spans="1:15" s="31" customFormat="1" x14ac:dyDescent="0.2">
      <c r="A110" s="30">
        <v>3122</v>
      </c>
      <c r="B110" s="31" t="s">
        <v>60</v>
      </c>
      <c r="C110" s="33">
        <v>51604191</v>
      </c>
      <c r="D110" s="33">
        <v>3658</v>
      </c>
      <c r="E110" s="34">
        <f t="shared" si="12"/>
        <v>14107.214598141061</v>
      </c>
      <c r="F110" s="35">
        <f t="shared" si="13"/>
        <v>0.75265089484224024</v>
      </c>
      <c r="G110" s="69">
        <f t="shared" si="14"/>
        <v>2781.6935562270814</v>
      </c>
      <c r="H110" s="69">
        <f t="shared" si="15"/>
        <v>966.6366060842812</v>
      </c>
      <c r="I110" s="34">
        <f t="shared" si="16"/>
        <v>3748.3301623113625</v>
      </c>
      <c r="J110" s="67">
        <f t="shared" si="17"/>
        <v>-255.89551518206605</v>
      </c>
      <c r="K110" s="33">
        <f t="shared" si="18"/>
        <v>3492.4346471292965</v>
      </c>
      <c r="L110" s="34">
        <f t="shared" si="19"/>
        <v>13711391.733734963</v>
      </c>
      <c r="M110" s="34">
        <f t="shared" si="20"/>
        <v>12775325.939198967</v>
      </c>
      <c r="N110" s="38">
        <f>'jan-apr'!M110</f>
        <v>7981863.0442369711</v>
      </c>
      <c r="O110" s="38">
        <f t="shared" si="21"/>
        <v>4793462.894961996</v>
      </c>
    </row>
    <row r="111" spans="1:15" s="31" customFormat="1" x14ac:dyDescent="0.2">
      <c r="A111" s="30">
        <v>3124</v>
      </c>
      <c r="B111" s="31" t="s">
        <v>59</v>
      </c>
      <c r="C111" s="33">
        <v>19705187</v>
      </c>
      <c r="D111" s="33">
        <v>1347</v>
      </c>
      <c r="E111" s="34">
        <f t="shared" si="12"/>
        <v>14628.943578322198</v>
      </c>
      <c r="F111" s="35">
        <f t="shared" si="13"/>
        <v>0.78048628226522632</v>
      </c>
      <c r="G111" s="69">
        <f t="shared" si="14"/>
        <v>2468.6561681183998</v>
      </c>
      <c r="H111" s="69">
        <f t="shared" si="15"/>
        <v>784.03146302088339</v>
      </c>
      <c r="I111" s="34">
        <f t="shared" si="16"/>
        <v>3252.6876311392834</v>
      </c>
      <c r="J111" s="67">
        <f t="shared" si="17"/>
        <v>-255.89551518206605</v>
      </c>
      <c r="K111" s="33">
        <f t="shared" si="18"/>
        <v>2996.7921159572174</v>
      </c>
      <c r="L111" s="34">
        <f t="shared" si="19"/>
        <v>4381370.2391446149</v>
      </c>
      <c r="M111" s="34">
        <f t="shared" si="20"/>
        <v>4036678.9801943721</v>
      </c>
      <c r="N111" s="38">
        <f>'jan-apr'!M111</f>
        <v>2470137.0697340625</v>
      </c>
      <c r="O111" s="38">
        <f t="shared" si="21"/>
        <v>1566541.9104603096</v>
      </c>
    </row>
    <row r="112" spans="1:15" s="31" customFormat="1" x14ac:dyDescent="0.2">
      <c r="A112" s="30">
        <v>3201</v>
      </c>
      <c r="B112" s="31" t="s">
        <v>68</v>
      </c>
      <c r="C112" s="33">
        <v>4147702542</v>
      </c>
      <c r="D112" s="33">
        <v>130921</v>
      </c>
      <c r="E112" s="34">
        <f t="shared" si="12"/>
        <v>31680.95677546001</v>
      </c>
      <c r="F112" s="35">
        <f t="shared" si="13"/>
        <v>1.6902486526043474</v>
      </c>
      <c r="G112" s="69">
        <f t="shared" si="14"/>
        <v>-7762.5517501642871</v>
      </c>
      <c r="H112" s="69">
        <f t="shared" si="15"/>
        <v>0</v>
      </c>
      <c r="I112" s="34">
        <f t="shared" si="16"/>
        <v>-7762.5517501642871</v>
      </c>
      <c r="J112" s="67">
        <f t="shared" si="17"/>
        <v>-255.89551518206605</v>
      </c>
      <c r="K112" s="33">
        <f t="shared" si="18"/>
        <v>-8018.4472653463536</v>
      </c>
      <c r="L112" s="34">
        <f t="shared" si="19"/>
        <v>-1016281037.6832587</v>
      </c>
      <c r="M112" s="34">
        <f t="shared" si="20"/>
        <v>-1049783134.42641</v>
      </c>
      <c r="N112" s="38">
        <f>'jan-apr'!M112</f>
        <v>-519077160.48850465</v>
      </c>
      <c r="O112" s="38">
        <f t="shared" si="21"/>
        <v>-530705973.93790531</v>
      </c>
    </row>
    <row r="113" spans="1:15" s="31" customFormat="1" x14ac:dyDescent="0.2">
      <c r="A113" s="30">
        <v>3203</v>
      </c>
      <c r="B113" s="31" t="s">
        <v>69</v>
      </c>
      <c r="C113" s="33">
        <v>2474939116</v>
      </c>
      <c r="D113" s="33">
        <v>98815</v>
      </c>
      <c r="E113" s="34">
        <f t="shared" si="12"/>
        <v>25046.188493649748</v>
      </c>
      <c r="F113" s="35">
        <f t="shared" si="13"/>
        <v>1.336269187017042</v>
      </c>
      <c r="G113" s="69">
        <f t="shared" si="14"/>
        <v>-3781.6907810781304</v>
      </c>
      <c r="H113" s="69">
        <f t="shared" si="15"/>
        <v>0</v>
      </c>
      <c r="I113" s="34">
        <f t="shared" si="16"/>
        <v>-3781.6907810781304</v>
      </c>
      <c r="J113" s="67">
        <f t="shared" si="17"/>
        <v>-255.89551518206605</v>
      </c>
      <c r="K113" s="33">
        <f t="shared" si="18"/>
        <v>-4037.5862962601964</v>
      </c>
      <c r="L113" s="34">
        <f t="shared" si="19"/>
        <v>-373687774.53223544</v>
      </c>
      <c r="M113" s="34">
        <f t="shared" si="20"/>
        <v>-398974089.86495131</v>
      </c>
      <c r="N113" s="38">
        <f>'jan-apr'!M113</f>
        <v>-193473064.49223256</v>
      </c>
      <c r="O113" s="38">
        <f t="shared" si="21"/>
        <v>-205501025.37271875</v>
      </c>
    </row>
    <row r="114" spans="1:15" s="31" customFormat="1" x14ac:dyDescent="0.2">
      <c r="A114" s="30">
        <v>3205</v>
      </c>
      <c r="B114" s="31" t="s">
        <v>384</v>
      </c>
      <c r="C114" s="33">
        <v>1696926966</v>
      </c>
      <c r="D114" s="33">
        <v>94201</v>
      </c>
      <c r="E114" s="34">
        <f t="shared" si="12"/>
        <v>18013.895457585375</v>
      </c>
      <c r="F114" s="35">
        <f t="shared" si="13"/>
        <v>0.96108090235848465</v>
      </c>
      <c r="G114" s="69">
        <f t="shared" si="14"/>
        <v>437.68504056049352</v>
      </c>
      <c r="H114" s="69">
        <f t="shared" si="15"/>
        <v>0</v>
      </c>
      <c r="I114" s="34">
        <f t="shared" si="16"/>
        <v>437.68504056049352</v>
      </c>
      <c r="J114" s="67">
        <f t="shared" si="17"/>
        <v>-255.89551518206605</v>
      </c>
      <c r="K114" s="33">
        <f t="shared" si="18"/>
        <v>181.78952537842747</v>
      </c>
      <c r="L114" s="34">
        <f t="shared" si="19"/>
        <v>41230368.50583905</v>
      </c>
      <c r="M114" s="34">
        <f t="shared" si="20"/>
        <v>17124755.080173247</v>
      </c>
      <c r="N114" s="38">
        <f>'jan-apr'!M114</f>
        <v>11521610.944757408</v>
      </c>
      <c r="O114" s="38">
        <f t="shared" si="21"/>
        <v>5603144.135415839</v>
      </c>
    </row>
    <row r="115" spans="1:15" s="31" customFormat="1" x14ac:dyDescent="0.2">
      <c r="A115" s="30">
        <v>3207</v>
      </c>
      <c r="B115" s="31" t="s">
        <v>383</v>
      </c>
      <c r="C115" s="33">
        <v>1295032113</v>
      </c>
      <c r="D115" s="33">
        <v>63560</v>
      </c>
      <c r="E115" s="34">
        <f t="shared" si="12"/>
        <v>20374.954578351164</v>
      </c>
      <c r="F115" s="35">
        <f t="shared" si="13"/>
        <v>1.0870485941134516</v>
      </c>
      <c r="G115" s="69">
        <f t="shared" si="14"/>
        <v>-978.95043189897979</v>
      </c>
      <c r="H115" s="69">
        <f t="shared" si="15"/>
        <v>0</v>
      </c>
      <c r="I115" s="34">
        <f t="shared" si="16"/>
        <v>-978.95043189897979</v>
      </c>
      <c r="J115" s="67">
        <f t="shared" si="17"/>
        <v>-255.89551518206605</v>
      </c>
      <c r="K115" s="33">
        <f t="shared" si="18"/>
        <v>-1234.8459470810458</v>
      </c>
      <c r="L115" s="34">
        <f t="shared" si="19"/>
        <v>-62222089.451499157</v>
      </c>
      <c r="M115" s="34">
        <f t="shared" si="20"/>
        <v>-78486808.396471277</v>
      </c>
      <c r="N115" s="38">
        <f>'jan-apr'!M115</f>
        <v>-38192336.650602669</v>
      </c>
      <c r="O115" s="38">
        <f t="shared" si="21"/>
        <v>-40294471.745868608</v>
      </c>
    </row>
    <row r="116" spans="1:15" s="31" customFormat="1" x14ac:dyDescent="0.2">
      <c r="A116" s="30">
        <v>3209</v>
      </c>
      <c r="B116" s="31" t="s">
        <v>76</v>
      </c>
      <c r="C116" s="33">
        <v>692913196</v>
      </c>
      <c r="D116" s="33">
        <v>43814</v>
      </c>
      <c r="E116" s="34">
        <f t="shared" si="12"/>
        <v>15814.880996941616</v>
      </c>
      <c r="F116" s="35">
        <f t="shared" si="13"/>
        <v>0.84375864926164401</v>
      </c>
      <c r="G116" s="69">
        <f t="shared" si="14"/>
        <v>1757.0937169467488</v>
      </c>
      <c r="H116" s="69">
        <f t="shared" si="15"/>
        <v>368.95336650408706</v>
      </c>
      <c r="I116" s="34">
        <f t="shared" si="16"/>
        <v>2126.047083450836</v>
      </c>
      <c r="J116" s="67">
        <f t="shared" si="17"/>
        <v>-255.89551518206605</v>
      </c>
      <c r="K116" s="33">
        <f t="shared" si="18"/>
        <v>1870.15156826877</v>
      </c>
      <c r="L116" s="34">
        <f t="shared" si="19"/>
        <v>93150626.914314926</v>
      </c>
      <c r="M116" s="34">
        <f t="shared" si="20"/>
        <v>81938820.812127888</v>
      </c>
      <c r="N116" s="38">
        <f>'jan-apr'!M116</f>
        <v>46636991.200355038</v>
      </c>
      <c r="O116" s="38">
        <f t="shared" si="21"/>
        <v>35301829.61177285</v>
      </c>
    </row>
    <row r="117" spans="1:15" s="31" customFormat="1" x14ac:dyDescent="0.2">
      <c r="A117" s="30">
        <v>3212</v>
      </c>
      <c r="B117" s="31" t="s">
        <v>67</v>
      </c>
      <c r="C117" s="33">
        <v>389152571</v>
      </c>
      <c r="D117" s="33">
        <v>20521</v>
      </c>
      <c r="E117" s="34">
        <f t="shared" si="12"/>
        <v>18963.626090346475</v>
      </c>
      <c r="F117" s="35">
        <f t="shared" si="13"/>
        <v>1.0117511183415124</v>
      </c>
      <c r="G117" s="69">
        <f t="shared" si="14"/>
        <v>-132.15333909616675</v>
      </c>
      <c r="H117" s="69">
        <f t="shared" si="15"/>
        <v>0</v>
      </c>
      <c r="I117" s="34">
        <f t="shared" si="16"/>
        <v>-132.15333909616675</v>
      </c>
      <c r="J117" s="67">
        <f t="shared" si="17"/>
        <v>-255.89551518206605</v>
      </c>
      <c r="K117" s="33">
        <f t="shared" si="18"/>
        <v>-388.0488542782328</v>
      </c>
      <c r="L117" s="34">
        <f t="shared" si="19"/>
        <v>-2711918.6715924377</v>
      </c>
      <c r="M117" s="34">
        <f t="shared" si="20"/>
        <v>-7963150.5386436153</v>
      </c>
      <c r="N117" s="38">
        <f>'jan-apr'!M117</f>
        <v>-2923917.0603967537</v>
      </c>
      <c r="O117" s="38">
        <f t="shared" si="21"/>
        <v>-5039233.4782468621</v>
      </c>
    </row>
    <row r="118" spans="1:15" s="31" customFormat="1" x14ac:dyDescent="0.2">
      <c r="A118" s="30">
        <v>3214</v>
      </c>
      <c r="B118" s="31" t="s">
        <v>66</v>
      </c>
      <c r="C118" s="33">
        <v>359498766</v>
      </c>
      <c r="D118" s="33">
        <v>16244</v>
      </c>
      <c r="E118" s="34">
        <f t="shared" si="12"/>
        <v>22131.172494459493</v>
      </c>
      <c r="F118" s="35">
        <f t="shared" si="13"/>
        <v>1.1807466786574472</v>
      </c>
      <c r="G118" s="69">
        <f t="shared" si="14"/>
        <v>-2032.6811815639776</v>
      </c>
      <c r="H118" s="69">
        <f t="shared" si="15"/>
        <v>0</v>
      </c>
      <c r="I118" s="34">
        <f t="shared" si="16"/>
        <v>-2032.6811815639776</v>
      </c>
      <c r="J118" s="67">
        <f t="shared" si="17"/>
        <v>-255.89551518206605</v>
      </c>
      <c r="K118" s="33">
        <f t="shared" si="18"/>
        <v>-2288.5766967460436</v>
      </c>
      <c r="L118" s="34">
        <f t="shared" si="19"/>
        <v>-33018873.113325253</v>
      </c>
      <c r="M118" s="34">
        <f t="shared" si="20"/>
        <v>-37175639.861942731</v>
      </c>
      <c r="N118" s="38">
        <f>'jan-apr'!M118</f>
        <v>-21898052.571925581</v>
      </c>
      <c r="O118" s="38">
        <f t="shared" si="21"/>
        <v>-15277587.29001715</v>
      </c>
    </row>
    <row r="119" spans="1:15" s="31" customFormat="1" x14ac:dyDescent="0.2">
      <c r="A119" s="30">
        <v>3216</v>
      </c>
      <c r="B119" s="31" t="s">
        <v>64</v>
      </c>
      <c r="C119" s="33">
        <v>333106518</v>
      </c>
      <c r="D119" s="33">
        <v>19493</v>
      </c>
      <c r="E119" s="34">
        <f t="shared" si="12"/>
        <v>17088.5198789309</v>
      </c>
      <c r="F119" s="35">
        <f t="shared" si="13"/>
        <v>0.91171008202438242</v>
      </c>
      <c r="G119" s="69">
        <f t="shared" si="14"/>
        <v>992.91038775317861</v>
      </c>
      <c r="H119" s="69">
        <f t="shared" si="15"/>
        <v>0</v>
      </c>
      <c r="I119" s="34">
        <f t="shared" si="16"/>
        <v>992.91038775317861</v>
      </c>
      <c r="J119" s="67">
        <f t="shared" si="17"/>
        <v>-255.89551518206605</v>
      </c>
      <c r="K119" s="33">
        <f t="shared" si="18"/>
        <v>737.01487257111262</v>
      </c>
      <c r="L119" s="34">
        <f t="shared" si="19"/>
        <v>19354802.188472711</v>
      </c>
      <c r="M119" s="34">
        <f t="shared" si="20"/>
        <v>14366630.911028698</v>
      </c>
      <c r="N119" s="38">
        <f>'jan-apr'!M119</f>
        <v>9758609.0959157106</v>
      </c>
      <c r="O119" s="38">
        <f t="shared" si="21"/>
        <v>4608021.8151129875</v>
      </c>
    </row>
    <row r="120" spans="1:15" s="31" customFormat="1" x14ac:dyDescent="0.2">
      <c r="A120" s="30">
        <v>3218</v>
      </c>
      <c r="B120" s="31" t="s">
        <v>65</v>
      </c>
      <c r="C120" s="33">
        <v>365453857</v>
      </c>
      <c r="D120" s="33">
        <v>22005</v>
      </c>
      <c r="E120" s="34">
        <f t="shared" si="12"/>
        <v>16607.76446262213</v>
      </c>
      <c r="F120" s="35">
        <f t="shared" si="13"/>
        <v>0.88606072426011262</v>
      </c>
      <c r="G120" s="69">
        <f t="shared" si="14"/>
        <v>1281.3636375384406</v>
      </c>
      <c r="H120" s="69">
        <f t="shared" si="15"/>
        <v>91.444153515907232</v>
      </c>
      <c r="I120" s="34">
        <f t="shared" si="16"/>
        <v>1372.8077910543477</v>
      </c>
      <c r="J120" s="67">
        <f t="shared" si="17"/>
        <v>-255.89551518206605</v>
      </c>
      <c r="K120" s="33">
        <f t="shared" si="18"/>
        <v>1116.9122758722817</v>
      </c>
      <c r="L120" s="34">
        <f t="shared" si="19"/>
        <v>30208635.442150921</v>
      </c>
      <c r="M120" s="34">
        <f t="shared" si="20"/>
        <v>24577654.630569559</v>
      </c>
      <c r="N120" s="38">
        <f>'jan-apr'!M120</f>
        <v>11743105.059479058</v>
      </c>
      <c r="O120" s="38">
        <f t="shared" si="21"/>
        <v>12834549.571090501</v>
      </c>
    </row>
    <row r="121" spans="1:15" s="31" customFormat="1" x14ac:dyDescent="0.2">
      <c r="A121" s="30">
        <v>3220</v>
      </c>
      <c r="B121" s="31" t="s">
        <v>72</v>
      </c>
      <c r="C121" s="33">
        <v>172645485</v>
      </c>
      <c r="D121" s="33">
        <v>11482</v>
      </c>
      <c r="E121" s="34">
        <f t="shared" si="12"/>
        <v>15036.185769029786</v>
      </c>
      <c r="F121" s="35">
        <f t="shared" si="13"/>
        <v>0.80221354792218813</v>
      </c>
      <c r="G121" s="69">
        <f t="shared" si="14"/>
        <v>2224.3108536938471</v>
      </c>
      <c r="H121" s="69">
        <f t="shared" si="15"/>
        <v>641.49669627322771</v>
      </c>
      <c r="I121" s="34">
        <f t="shared" si="16"/>
        <v>2865.8075499670749</v>
      </c>
      <c r="J121" s="67">
        <f t="shared" si="17"/>
        <v>-255.89551518206605</v>
      </c>
      <c r="K121" s="33">
        <f t="shared" si="18"/>
        <v>2609.9120347850089</v>
      </c>
      <c r="L121" s="34">
        <f t="shared" si="19"/>
        <v>32905202.288721953</v>
      </c>
      <c r="M121" s="34">
        <f t="shared" si="20"/>
        <v>29967009.983401474</v>
      </c>
      <c r="N121" s="38">
        <f>'jan-apr'!M121</f>
        <v>17344576.704518564</v>
      </c>
      <c r="O121" s="38">
        <f t="shared" si="21"/>
        <v>12622433.27888291</v>
      </c>
    </row>
    <row r="122" spans="1:15" s="31" customFormat="1" x14ac:dyDescent="0.2">
      <c r="A122" s="30">
        <v>3222</v>
      </c>
      <c r="B122" s="31" t="s">
        <v>73</v>
      </c>
      <c r="C122" s="33">
        <v>873268740</v>
      </c>
      <c r="D122" s="33">
        <v>48188</v>
      </c>
      <c r="E122" s="34">
        <f t="shared" si="12"/>
        <v>18122.120444924047</v>
      </c>
      <c r="F122" s="35">
        <f t="shared" si="13"/>
        <v>0.96685494322233279</v>
      </c>
      <c r="G122" s="69">
        <f t="shared" si="14"/>
        <v>372.75004815729045</v>
      </c>
      <c r="H122" s="69">
        <f t="shared" si="15"/>
        <v>0</v>
      </c>
      <c r="I122" s="34">
        <f t="shared" si="16"/>
        <v>372.75004815729045</v>
      </c>
      <c r="J122" s="67">
        <f t="shared" si="17"/>
        <v>-255.89551518206605</v>
      </c>
      <c r="K122" s="33">
        <f t="shared" si="18"/>
        <v>116.8545329752244</v>
      </c>
      <c r="L122" s="34">
        <f t="shared" si="19"/>
        <v>17962079.320603512</v>
      </c>
      <c r="M122" s="34">
        <f t="shared" si="20"/>
        <v>5630986.2350101136</v>
      </c>
      <c r="N122" s="38">
        <f>'jan-apr'!M122</f>
        <v>5648531.0284197498</v>
      </c>
      <c r="O122" s="38">
        <f t="shared" si="21"/>
        <v>-17544.793409636244</v>
      </c>
    </row>
    <row r="123" spans="1:15" s="31" customFormat="1" x14ac:dyDescent="0.2">
      <c r="A123" s="30">
        <v>3224</v>
      </c>
      <c r="B123" s="31" t="s">
        <v>71</v>
      </c>
      <c r="C123" s="33">
        <v>352509825</v>
      </c>
      <c r="D123" s="33">
        <v>20099</v>
      </c>
      <c r="E123" s="34">
        <f t="shared" si="12"/>
        <v>17538.674809692024</v>
      </c>
      <c r="F123" s="35">
        <f t="shared" si="13"/>
        <v>0.93572683665003697</v>
      </c>
      <c r="G123" s="69">
        <f t="shared" si="14"/>
        <v>722.8174292965042</v>
      </c>
      <c r="H123" s="69">
        <f t="shared" si="15"/>
        <v>0</v>
      </c>
      <c r="I123" s="34">
        <f t="shared" si="16"/>
        <v>722.8174292965042</v>
      </c>
      <c r="J123" s="67">
        <f t="shared" si="17"/>
        <v>-255.89551518206605</v>
      </c>
      <c r="K123" s="33">
        <f t="shared" si="18"/>
        <v>466.92191411443815</v>
      </c>
      <c r="L123" s="34">
        <f t="shared" si="19"/>
        <v>14527907.511430439</v>
      </c>
      <c r="M123" s="34">
        <f t="shared" si="20"/>
        <v>9384663.551786093</v>
      </c>
      <c r="N123" s="38">
        <f>'jan-apr'!M123</f>
        <v>5551834.6419027206</v>
      </c>
      <c r="O123" s="38">
        <f t="shared" si="21"/>
        <v>3832828.9098833725</v>
      </c>
    </row>
    <row r="124" spans="1:15" s="31" customFormat="1" x14ac:dyDescent="0.2">
      <c r="A124" s="30">
        <v>3226</v>
      </c>
      <c r="B124" s="31" t="s">
        <v>70</v>
      </c>
      <c r="C124" s="33">
        <v>254852194</v>
      </c>
      <c r="D124" s="33">
        <v>18058</v>
      </c>
      <c r="E124" s="34">
        <f t="shared" si="12"/>
        <v>14112.980064237458</v>
      </c>
      <c r="F124" s="35">
        <f t="shared" si="13"/>
        <v>0.75295849512622592</v>
      </c>
      <c r="G124" s="69">
        <f t="shared" si="14"/>
        <v>2778.2342765692438</v>
      </c>
      <c r="H124" s="69">
        <f t="shared" si="15"/>
        <v>964.61869295054248</v>
      </c>
      <c r="I124" s="34">
        <f t="shared" si="16"/>
        <v>3742.8529695197863</v>
      </c>
      <c r="J124" s="67">
        <f t="shared" si="17"/>
        <v>-255.89551518206605</v>
      </c>
      <c r="K124" s="33">
        <f t="shared" si="18"/>
        <v>3486.9574543377203</v>
      </c>
      <c r="L124" s="34">
        <f t="shared" si="19"/>
        <v>67588438.923588306</v>
      </c>
      <c r="M124" s="34">
        <f t="shared" si="20"/>
        <v>62967477.710430555</v>
      </c>
      <c r="N124" s="38">
        <f>'jan-apr'!M124</f>
        <v>37655122.882485285</v>
      </c>
      <c r="O124" s="38">
        <f t="shared" si="21"/>
        <v>25312354.82794527</v>
      </c>
    </row>
    <row r="125" spans="1:15" s="31" customFormat="1" x14ac:dyDescent="0.2">
      <c r="A125" s="30">
        <v>3228</v>
      </c>
      <c r="B125" s="31" t="s">
        <v>77</v>
      </c>
      <c r="C125" s="33">
        <v>368697303</v>
      </c>
      <c r="D125" s="33">
        <v>24645</v>
      </c>
      <c r="E125" s="34">
        <f t="shared" si="12"/>
        <v>14960.328788800975</v>
      </c>
      <c r="F125" s="35">
        <f t="shared" si="13"/>
        <v>0.79816641135585498</v>
      </c>
      <c r="G125" s="69">
        <f t="shared" si="14"/>
        <v>2269.8250418311336</v>
      </c>
      <c r="H125" s="69">
        <f t="shared" si="15"/>
        <v>668.04663935331155</v>
      </c>
      <c r="I125" s="34">
        <f t="shared" si="16"/>
        <v>2937.8716811844452</v>
      </c>
      <c r="J125" s="67">
        <f t="shared" si="17"/>
        <v>-255.89551518206605</v>
      </c>
      <c r="K125" s="33">
        <f t="shared" si="18"/>
        <v>2681.9761660023792</v>
      </c>
      <c r="L125" s="34">
        <f t="shared" si="19"/>
        <v>72403847.582790658</v>
      </c>
      <c r="M125" s="34">
        <f t="shared" si="20"/>
        <v>66097302.611128636</v>
      </c>
      <c r="N125" s="38">
        <f>'jan-apr'!M125</f>
        <v>36319049.759054199</v>
      </c>
      <c r="O125" s="38">
        <f t="shared" si="21"/>
        <v>29778252.852074437</v>
      </c>
    </row>
    <row r="126" spans="1:15" s="31" customFormat="1" x14ac:dyDescent="0.2">
      <c r="A126" s="30">
        <v>3230</v>
      </c>
      <c r="B126" s="31" t="s">
        <v>75</v>
      </c>
      <c r="C126" s="33">
        <v>143375205</v>
      </c>
      <c r="D126" s="33">
        <v>7398</v>
      </c>
      <c r="E126" s="34">
        <f t="shared" si="12"/>
        <v>19380.265612327657</v>
      </c>
      <c r="F126" s="35">
        <f t="shared" si="13"/>
        <v>1.0339797522695098</v>
      </c>
      <c r="G126" s="69">
        <f t="shared" si="14"/>
        <v>-382.13705228487595</v>
      </c>
      <c r="H126" s="69">
        <f t="shared" si="15"/>
        <v>0</v>
      </c>
      <c r="I126" s="34">
        <f t="shared" si="16"/>
        <v>-382.13705228487595</v>
      </c>
      <c r="J126" s="67">
        <f t="shared" si="17"/>
        <v>-255.89551518206605</v>
      </c>
      <c r="K126" s="33">
        <f t="shared" si="18"/>
        <v>-638.03256746694206</v>
      </c>
      <c r="L126" s="34">
        <f t="shared" si="19"/>
        <v>-2827049.9128035121</v>
      </c>
      <c r="M126" s="34">
        <f t="shared" si="20"/>
        <v>-4720164.9341204371</v>
      </c>
      <c r="N126" s="38">
        <f>'jan-apr'!M126</f>
        <v>-2371369.0455248342</v>
      </c>
      <c r="O126" s="38">
        <f t="shared" si="21"/>
        <v>-2348795.8885956029</v>
      </c>
    </row>
    <row r="127" spans="1:15" s="31" customFormat="1" x14ac:dyDescent="0.2">
      <c r="A127" s="30">
        <v>3232</v>
      </c>
      <c r="B127" s="31" t="s">
        <v>74</v>
      </c>
      <c r="C127" s="33">
        <v>484241047</v>
      </c>
      <c r="D127" s="33">
        <v>25882</v>
      </c>
      <c r="E127" s="34">
        <f t="shared" si="12"/>
        <v>18709.568310022409</v>
      </c>
      <c r="F127" s="35">
        <f t="shared" si="13"/>
        <v>0.99819657755160063</v>
      </c>
      <c r="G127" s="69">
        <f t="shared" si="14"/>
        <v>20.281329098273272</v>
      </c>
      <c r="H127" s="69">
        <f t="shared" si="15"/>
        <v>0</v>
      </c>
      <c r="I127" s="34">
        <f t="shared" si="16"/>
        <v>20.281329098273272</v>
      </c>
      <c r="J127" s="67">
        <f t="shared" si="17"/>
        <v>-255.89551518206605</v>
      </c>
      <c r="K127" s="33">
        <f t="shared" si="18"/>
        <v>-235.61418608379279</v>
      </c>
      <c r="L127" s="34">
        <f t="shared" si="19"/>
        <v>524921.35972150881</v>
      </c>
      <c r="M127" s="34">
        <f t="shared" si="20"/>
        <v>-6098166.3642207254</v>
      </c>
      <c r="N127" s="38">
        <f>'jan-apr'!M127</f>
        <v>-4009180.8817888186</v>
      </c>
      <c r="O127" s="38">
        <f t="shared" si="21"/>
        <v>-2088985.4824319067</v>
      </c>
    </row>
    <row r="128" spans="1:15" s="31" customFormat="1" x14ac:dyDescent="0.2">
      <c r="A128" s="30">
        <v>3234</v>
      </c>
      <c r="B128" s="31" t="s">
        <v>119</v>
      </c>
      <c r="C128" s="33">
        <v>145126048</v>
      </c>
      <c r="D128" s="33">
        <v>9357</v>
      </c>
      <c r="E128" s="34">
        <f t="shared" si="12"/>
        <v>15509.890776958428</v>
      </c>
      <c r="F128" s="35">
        <f t="shared" si="13"/>
        <v>0.82748675090839097</v>
      </c>
      <c r="G128" s="69">
        <f t="shared" si="14"/>
        <v>1940.0878489366619</v>
      </c>
      <c r="H128" s="69">
        <f t="shared" si="15"/>
        <v>475.69994349820303</v>
      </c>
      <c r="I128" s="34">
        <f t="shared" si="16"/>
        <v>2415.787792434865</v>
      </c>
      <c r="J128" s="67">
        <f t="shared" si="17"/>
        <v>-255.89551518206605</v>
      </c>
      <c r="K128" s="33">
        <f t="shared" si="18"/>
        <v>2159.892277252799</v>
      </c>
      <c r="L128" s="34">
        <f t="shared" si="19"/>
        <v>22604526.373813033</v>
      </c>
      <c r="M128" s="34">
        <f t="shared" si="20"/>
        <v>20210112.03825444</v>
      </c>
      <c r="N128" s="38">
        <f>'jan-apr'!M128</f>
        <v>11536293.888197189</v>
      </c>
      <c r="O128" s="38">
        <f t="shared" si="21"/>
        <v>8673818.1500572506</v>
      </c>
    </row>
    <row r="129" spans="1:15" s="31" customFormat="1" x14ac:dyDescent="0.2">
      <c r="A129" s="30">
        <v>3236</v>
      </c>
      <c r="B129" s="31" t="s">
        <v>118</v>
      </c>
      <c r="C129" s="33">
        <v>105871630</v>
      </c>
      <c r="D129" s="33">
        <v>7037</v>
      </c>
      <c r="E129" s="34">
        <f t="shared" si="12"/>
        <v>15044.995026289613</v>
      </c>
      <c r="F129" s="35">
        <f t="shared" si="13"/>
        <v>0.8026835411524873</v>
      </c>
      <c r="G129" s="69">
        <f t="shared" si="14"/>
        <v>2219.0252993379509</v>
      </c>
      <c r="H129" s="69">
        <f t="shared" si="15"/>
        <v>638.41345623228824</v>
      </c>
      <c r="I129" s="34">
        <f t="shared" si="16"/>
        <v>2857.4387555702392</v>
      </c>
      <c r="J129" s="67">
        <f t="shared" si="17"/>
        <v>-255.89551518206605</v>
      </c>
      <c r="K129" s="33">
        <f t="shared" si="18"/>
        <v>2601.5432403881732</v>
      </c>
      <c r="L129" s="34">
        <f t="shared" si="19"/>
        <v>20107796.522947773</v>
      </c>
      <c r="M129" s="34">
        <f t="shared" si="20"/>
        <v>18307059.782611575</v>
      </c>
      <c r="N129" s="38">
        <f>'jan-apr'!M129</f>
        <v>12428859.351201633</v>
      </c>
      <c r="O129" s="38">
        <f t="shared" si="21"/>
        <v>5878200.431409942</v>
      </c>
    </row>
    <row r="130" spans="1:15" s="31" customFormat="1" x14ac:dyDescent="0.2">
      <c r="A130" s="30">
        <v>3238</v>
      </c>
      <c r="B130" s="31" t="s">
        <v>79</v>
      </c>
      <c r="C130" s="33">
        <v>231220587</v>
      </c>
      <c r="D130" s="33">
        <v>16126</v>
      </c>
      <c r="E130" s="34">
        <f t="shared" si="12"/>
        <v>14338.372007937493</v>
      </c>
      <c r="F130" s="35">
        <f t="shared" si="13"/>
        <v>0.76498365054836126</v>
      </c>
      <c r="G130" s="69">
        <f t="shared" si="14"/>
        <v>2642.999110349223</v>
      </c>
      <c r="H130" s="69">
        <f t="shared" si="15"/>
        <v>885.73151265553031</v>
      </c>
      <c r="I130" s="34">
        <f t="shared" si="16"/>
        <v>3528.7306230047534</v>
      </c>
      <c r="J130" s="67">
        <f t="shared" si="17"/>
        <v>-255.89551518206605</v>
      </c>
      <c r="K130" s="33">
        <f t="shared" si="18"/>
        <v>3272.8351078226874</v>
      </c>
      <c r="L130" s="34">
        <f t="shared" si="19"/>
        <v>56904310.026574656</v>
      </c>
      <c r="M130" s="34">
        <f t="shared" si="20"/>
        <v>52777738.948748656</v>
      </c>
      <c r="N130" s="38">
        <f>'jan-apr'!M130</f>
        <v>30331375.500728641</v>
      </c>
      <c r="O130" s="38">
        <f t="shared" si="21"/>
        <v>22446363.448020015</v>
      </c>
    </row>
    <row r="131" spans="1:15" s="31" customFormat="1" x14ac:dyDescent="0.2">
      <c r="A131" s="30">
        <v>3240</v>
      </c>
      <c r="B131" s="31" t="s">
        <v>78</v>
      </c>
      <c r="C131" s="33">
        <v>399378008</v>
      </c>
      <c r="D131" s="33">
        <v>27916</v>
      </c>
      <c r="E131" s="34">
        <f t="shared" si="12"/>
        <v>14306.419544347327</v>
      </c>
      <c r="F131" s="35">
        <f t="shared" si="13"/>
        <v>0.76327891641064416</v>
      </c>
      <c r="G131" s="69">
        <f t="shared" si="14"/>
        <v>2662.1705885033221</v>
      </c>
      <c r="H131" s="69">
        <f t="shared" si="15"/>
        <v>896.91487491208807</v>
      </c>
      <c r="I131" s="34">
        <f t="shared" si="16"/>
        <v>3559.0854634154102</v>
      </c>
      <c r="J131" s="67">
        <f t="shared" si="17"/>
        <v>-255.89551518206605</v>
      </c>
      <c r="K131" s="33">
        <f t="shared" si="18"/>
        <v>3303.1899482333442</v>
      </c>
      <c r="L131" s="34">
        <f t="shared" si="19"/>
        <v>99355429.79670459</v>
      </c>
      <c r="M131" s="34">
        <f t="shared" si="20"/>
        <v>92211850.594882041</v>
      </c>
      <c r="N131" s="38">
        <f>'jan-apr'!M131</f>
        <v>51894801.016106993</v>
      </c>
      <c r="O131" s="38">
        <f t="shared" si="21"/>
        <v>40317049.578775048</v>
      </c>
    </row>
    <row r="132" spans="1:15" s="31" customFormat="1" x14ac:dyDescent="0.2">
      <c r="A132" s="30">
        <v>3242</v>
      </c>
      <c r="B132" s="31" t="s">
        <v>80</v>
      </c>
      <c r="C132" s="33">
        <v>39839925</v>
      </c>
      <c r="D132" s="33">
        <v>3041</v>
      </c>
      <c r="E132" s="34">
        <f t="shared" si="12"/>
        <v>13100.928970733312</v>
      </c>
      <c r="F132" s="35">
        <f t="shared" si="13"/>
        <v>0.69896334563354456</v>
      </c>
      <c r="G132" s="69">
        <f t="shared" si="14"/>
        <v>3385.4649326717313</v>
      </c>
      <c r="H132" s="69">
        <f t="shared" si="15"/>
        <v>1318.8365756769936</v>
      </c>
      <c r="I132" s="34">
        <f t="shared" si="16"/>
        <v>4704.3015083487244</v>
      </c>
      <c r="J132" s="67">
        <f t="shared" si="17"/>
        <v>-255.89551518206605</v>
      </c>
      <c r="K132" s="33">
        <f t="shared" si="18"/>
        <v>4448.4059931666579</v>
      </c>
      <c r="L132" s="34">
        <f t="shared" si="19"/>
        <v>14305780.886888471</v>
      </c>
      <c r="M132" s="34">
        <f t="shared" si="20"/>
        <v>13527602.625219807</v>
      </c>
      <c r="N132" s="38">
        <f>'jan-apr'!M132</f>
        <v>8005028.6544627203</v>
      </c>
      <c r="O132" s="38">
        <f t="shared" si="21"/>
        <v>5522573.9707570868</v>
      </c>
    </row>
    <row r="133" spans="1:15" s="31" customFormat="1" x14ac:dyDescent="0.2">
      <c r="A133" s="30">
        <v>3301</v>
      </c>
      <c r="B133" s="31" t="s">
        <v>129</v>
      </c>
      <c r="C133" s="33">
        <v>1741641476</v>
      </c>
      <c r="D133" s="33">
        <v>104487</v>
      </c>
      <c r="E133" s="34">
        <f t="shared" si="12"/>
        <v>16668.499200857525</v>
      </c>
      <c r="F133" s="35">
        <f t="shared" si="13"/>
        <v>0.88930105598987186</v>
      </c>
      <c r="G133" s="69">
        <f t="shared" si="14"/>
        <v>1244.9227945972036</v>
      </c>
      <c r="H133" s="69">
        <f t="shared" si="15"/>
        <v>70.186995133519119</v>
      </c>
      <c r="I133" s="34">
        <f t="shared" si="16"/>
        <v>1315.1097897307227</v>
      </c>
      <c r="J133" s="67">
        <f t="shared" si="17"/>
        <v>-255.89551518206605</v>
      </c>
      <c r="K133" s="33">
        <f t="shared" si="18"/>
        <v>1059.2142745486567</v>
      </c>
      <c r="L133" s="34">
        <f t="shared" si="19"/>
        <v>137411876.59959403</v>
      </c>
      <c r="M133" s="34">
        <f t="shared" si="20"/>
        <v>110674121.90476549</v>
      </c>
      <c r="N133" s="38">
        <f>'jan-apr'!M133</f>
        <v>68886534.635562748</v>
      </c>
      <c r="O133" s="38">
        <f t="shared" si="21"/>
        <v>41787587.269202739</v>
      </c>
    </row>
    <row r="134" spans="1:15" s="31" customFormat="1" x14ac:dyDescent="0.2">
      <c r="A134" s="30">
        <v>3303</v>
      </c>
      <c r="B134" s="31" t="s">
        <v>130</v>
      </c>
      <c r="C134" s="33">
        <v>545758203</v>
      </c>
      <c r="D134" s="33">
        <v>28848</v>
      </c>
      <c r="E134" s="34">
        <f t="shared" si="12"/>
        <v>18918.40692595674</v>
      </c>
      <c r="F134" s="35">
        <f t="shared" si="13"/>
        <v>1.0093385765668634</v>
      </c>
      <c r="G134" s="69">
        <f t="shared" si="14"/>
        <v>-105.02184046232578</v>
      </c>
      <c r="H134" s="69">
        <f t="shared" si="15"/>
        <v>0</v>
      </c>
      <c r="I134" s="34">
        <f t="shared" si="16"/>
        <v>-105.02184046232578</v>
      </c>
      <c r="J134" s="67">
        <f t="shared" si="17"/>
        <v>-255.89551518206605</v>
      </c>
      <c r="K134" s="33">
        <f t="shared" si="18"/>
        <v>-360.91735564439182</v>
      </c>
      <c r="L134" s="34">
        <f t="shared" si="19"/>
        <v>-3029670.0536571741</v>
      </c>
      <c r="M134" s="34">
        <f t="shared" si="20"/>
        <v>-10411743.875629416</v>
      </c>
      <c r="N134" s="38">
        <f>'jan-apr'!M134</f>
        <v>-1685920.6643012185</v>
      </c>
      <c r="O134" s="38">
        <f t="shared" si="21"/>
        <v>-8725823.2113281973</v>
      </c>
    </row>
    <row r="135" spans="1:15" s="31" customFormat="1" x14ac:dyDescent="0.2">
      <c r="A135" s="30">
        <v>3305</v>
      </c>
      <c r="B135" s="31" t="s">
        <v>131</v>
      </c>
      <c r="C135" s="33">
        <v>509844802</v>
      </c>
      <c r="D135" s="33">
        <v>31581</v>
      </c>
      <c r="E135" s="34">
        <f t="shared" si="12"/>
        <v>16144.036034324436</v>
      </c>
      <c r="F135" s="35">
        <f t="shared" si="13"/>
        <v>0.86131979371752088</v>
      </c>
      <c r="G135" s="69">
        <f t="shared" si="14"/>
        <v>1559.600694517057</v>
      </c>
      <c r="H135" s="69">
        <f t="shared" si="15"/>
        <v>253.74910342010023</v>
      </c>
      <c r="I135" s="34">
        <f t="shared" si="16"/>
        <v>1813.3497979371573</v>
      </c>
      <c r="J135" s="67">
        <f t="shared" si="17"/>
        <v>-255.89551518206605</v>
      </c>
      <c r="K135" s="33">
        <f t="shared" si="18"/>
        <v>1557.4542827550913</v>
      </c>
      <c r="L135" s="34">
        <f t="shared" si="19"/>
        <v>57267399.968653366</v>
      </c>
      <c r="M135" s="34">
        <f t="shared" si="20"/>
        <v>49185963.70368854</v>
      </c>
      <c r="N135" s="38">
        <f>'jan-apr'!M135</f>
        <v>35562465.936727114</v>
      </c>
      <c r="O135" s="38">
        <f t="shared" si="21"/>
        <v>13623497.766961426</v>
      </c>
    </row>
    <row r="136" spans="1:15" s="31" customFormat="1" x14ac:dyDescent="0.2">
      <c r="A136" s="30">
        <v>3310</v>
      </c>
      <c r="B136" s="31" t="s">
        <v>132</v>
      </c>
      <c r="C136" s="33">
        <v>144785598</v>
      </c>
      <c r="D136" s="33">
        <v>6989</v>
      </c>
      <c r="E136" s="34">
        <f t="shared" si="12"/>
        <v>20716.210902847331</v>
      </c>
      <c r="F136" s="35">
        <f t="shared" si="13"/>
        <v>1.1052553688254816</v>
      </c>
      <c r="G136" s="69">
        <f t="shared" si="14"/>
        <v>-1183.7042265966804</v>
      </c>
      <c r="H136" s="69">
        <f t="shared" si="15"/>
        <v>0</v>
      </c>
      <c r="I136" s="34">
        <f t="shared" si="16"/>
        <v>-1183.7042265966804</v>
      </c>
      <c r="J136" s="67">
        <f t="shared" si="17"/>
        <v>-255.89551518206605</v>
      </c>
      <c r="K136" s="33">
        <f t="shared" si="18"/>
        <v>-1439.5997417787464</v>
      </c>
      <c r="L136" s="34">
        <f t="shared" si="19"/>
        <v>-8272908.8396841995</v>
      </c>
      <c r="M136" s="34">
        <f t="shared" si="20"/>
        <v>-10061362.595291659</v>
      </c>
      <c r="N136" s="38">
        <f>'jan-apr'!M136</f>
        <v>-2720348.0985094723</v>
      </c>
      <c r="O136" s="38">
        <f t="shared" si="21"/>
        <v>-7341014.4967821874</v>
      </c>
    </row>
    <row r="137" spans="1:15" s="31" customFormat="1" x14ac:dyDescent="0.2">
      <c r="A137" s="30">
        <v>3312</v>
      </c>
      <c r="B137" s="31" t="s">
        <v>142</v>
      </c>
      <c r="C137" s="33">
        <v>568378602</v>
      </c>
      <c r="D137" s="33">
        <v>28470</v>
      </c>
      <c r="E137" s="34">
        <f t="shared" ref="E137:E200" si="22">IF(ISNUMBER(C137),(C137)/D137,"")</f>
        <v>19964.123709167543</v>
      </c>
      <c r="F137" s="35">
        <f t="shared" ref="F137:F200" si="23">IF(ISNUMBER(C137),E137/E$366,"")</f>
        <v>1.0651298645748357</v>
      </c>
      <c r="G137" s="69">
        <f t="shared" ref="G137:G200" si="24">IF(ISNUMBER(D137),(E$366-E137)*0.6,"")</f>
        <v>-732.45191038880728</v>
      </c>
      <c r="H137" s="69">
        <f t="shared" ref="H137:H200" si="25">IF(ISNUMBER(D137),(IF(E137&gt;=E$366*0.9,0,IF(E137&lt;0.9*E$366,(E$366*0.9-E137)*0.35))),"")</f>
        <v>0</v>
      </c>
      <c r="I137" s="34">
        <f t="shared" ref="I137:I200" si="26">IF(ISNUMBER(C137),G137+H137,"")</f>
        <v>-732.45191038880728</v>
      </c>
      <c r="J137" s="67">
        <f t="shared" ref="J137:J200" si="27">IF(ISNUMBER(D137),I$368,"")</f>
        <v>-255.89551518206605</v>
      </c>
      <c r="K137" s="33">
        <f t="shared" ref="K137:K200" si="28">IF(ISNUMBER(I137),I137+J137,"")</f>
        <v>-988.34742557087338</v>
      </c>
      <c r="L137" s="34">
        <f t="shared" ref="L137:L200" si="29">IF(ISNUMBER(I137),(I137*D137),"")</f>
        <v>-20852905.888769343</v>
      </c>
      <c r="M137" s="34">
        <f t="shared" ref="M137:M200" si="30">IF(ISNUMBER(K137),(K137*D137),"")</f>
        <v>-28138251.206002764</v>
      </c>
      <c r="N137" s="38">
        <f>'jan-apr'!M137</f>
        <v>-12706896.472194098</v>
      </c>
      <c r="O137" s="38">
        <f t="shared" ref="O137:O200" si="31">IF(ISNUMBER(M137),(M137-N137),"")</f>
        <v>-15431354.733808666</v>
      </c>
    </row>
    <row r="138" spans="1:15" s="31" customFormat="1" x14ac:dyDescent="0.2">
      <c r="A138" s="30">
        <v>3314</v>
      </c>
      <c r="B138" s="31" t="s">
        <v>141</v>
      </c>
      <c r="C138" s="33">
        <v>342561384</v>
      </c>
      <c r="D138" s="33">
        <v>20779</v>
      </c>
      <c r="E138" s="34">
        <f t="shared" si="22"/>
        <v>16485.941768131288</v>
      </c>
      <c r="F138" s="35">
        <f t="shared" si="23"/>
        <v>0.87956121584314229</v>
      </c>
      <c r="G138" s="69">
        <f t="shared" si="24"/>
        <v>1354.4572542329456</v>
      </c>
      <c r="H138" s="69">
        <f t="shared" si="25"/>
        <v>134.08209658770193</v>
      </c>
      <c r="I138" s="34">
        <f t="shared" si="26"/>
        <v>1488.5393508206475</v>
      </c>
      <c r="J138" s="67">
        <f t="shared" si="27"/>
        <v>-255.89551518206605</v>
      </c>
      <c r="K138" s="33">
        <f t="shared" si="28"/>
        <v>1232.6438356385815</v>
      </c>
      <c r="L138" s="34">
        <f t="shared" si="29"/>
        <v>30930359.170702234</v>
      </c>
      <c r="M138" s="34">
        <f t="shared" si="30"/>
        <v>25613106.260734085</v>
      </c>
      <c r="N138" s="38">
        <f>'jan-apr'!M138</f>
        <v>14261606.909431413</v>
      </c>
      <c r="O138" s="38">
        <f t="shared" si="31"/>
        <v>11351499.351302672</v>
      </c>
    </row>
    <row r="139" spans="1:15" s="31" customFormat="1" x14ac:dyDescent="0.2">
      <c r="A139" s="30">
        <v>3316</v>
      </c>
      <c r="B139" s="31" t="s">
        <v>140</v>
      </c>
      <c r="C139" s="33">
        <v>209936751</v>
      </c>
      <c r="D139" s="33">
        <v>14665</v>
      </c>
      <c r="E139" s="34">
        <f t="shared" si="22"/>
        <v>14315.496147289465</v>
      </c>
      <c r="F139" s="35">
        <f t="shared" si="23"/>
        <v>0.76376317312050013</v>
      </c>
      <c r="G139" s="69">
        <f t="shared" si="24"/>
        <v>2656.7246267380397</v>
      </c>
      <c r="H139" s="69">
        <f t="shared" si="25"/>
        <v>893.73806388234004</v>
      </c>
      <c r="I139" s="34">
        <f t="shared" si="26"/>
        <v>3550.4626906203798</v>
      </c>
      <c r="J139" s="67">
        <f t="shared" si="27"/>
        <v>-255.89551518206605</v>
      </c>
      <c r="K139" s="33">
        <f t="shared" si="28"/>
        <v>3294.5671754383138</v>
      </c>
      <c r="L139" s="34">
        <f t="shared" si="29"/>
        <v>52067535.357947871</v>
      </c>
      <c r="M139" s="34">
        <f t="shared" si="30"/>
        <v>48314827.627802871</v>
      </c>
      <c r="N139" s="38">
        <f>'jan-apr'!M139</f>
        <v>28258462.722754281</v>
      </c>
      <c r="O139" s="38">
        <f t="shared" si="31"/>
        <v>20056364.90504859</v>
      </c>
    </row>
    <row r="140" spans="1:15" s="31" customFormat="1" x14ac:dyDescent="0.2">
      <c r="A140" s="30">
        <v>3318</v>
      </c>
      <c r="B140" s="31" t="s">
        <v>139</v>
      </c>
      <c r="C140" s="33">
        <v>40495067</v>
      </c>
      <c r="D140" s="33">
        <v>2241</v>
      </c>
      <c r="E140" s="34">
        <f t="shared" si="22"/>
        <v>18070.087907184294</v>
      </c>
      <c r="F140" s="35">
        <f t="shared" si="23"/>
        <v>0.96407889300928096</v>
      </c>
      <c r="G140" s="69">
        <f t="shared" si="24"/>
        <v>403.96957080114225</v>
      </c>
      <c r="H140" s="69">
        <f t="shared" si="25"/>
        <v>0</v>
      </c>
      <c r="I140" s="34">
        <f t="shared" si="26"/>
        <v>403.96957080114225</v>
      </c>
      <c r="J140" s="67">
        <f t="shared" si="27"/>
        <v>-255.89551518206605</v>
      </c>
      <c r="K140" s="33">
        <f t="shared" si="28"/>
        <v>148.0740556190762</v>
      </c>
      <c r="L140" s="34">
        <f t="shared" si="29"/>
        <v>905295.80816535978</v>
      </c>
      <c r="M140" s="34">
        <f t="shared" si="30"/>
        <v>331833.95864234975</v>
      </c>
      <c r="N140" s="38">
        <f>'jan-apr'!M140</f>
        <v>-45494.953206427512</v>
      </c>
      <c r="O140" s="38">
        <f t="shared" si="31"/>
        <v>377328.91184877726</v>
      </c>
    </row>
    <row r="141" spans="1:15" s="31" customFormat="1" x14ac:dyDescent="0.2">
      <c r="A141" s="30">
        <v>3320</v>
      </c>
      <c r="B141" s="31" t="s">
        <v>133</v>
      </c>
      <c r="C141" s="33">
        <v>21314880</v>
      </c>
      <c r="D141" s="33">
        <v>1115</v>
      </c>
      <c r="E141" s="34">
        <f t="shared" si="22"/>
        <v>19116.484304932736</v>
      </c>
      <c r="F141" s="35">
        <f t="shared" si="23"/>
        <v>1.0199064399460689</v>
      </c>
      <c r="G141" s="69">
        <f t="shared" si="24"/>
        <v>-223.86826784792282</v>
      </c>
      <c r="H141" s="69">
        <f t="shared" si="25"/>
        <v>0</v>
      </c>
      <c r="I141" s="34">
        <f t="shared" si="26"/>
        <v>-223.86826784792282</v>
      </c>
      <c r="J141" s="67">
        <f t="shared" si="27"/>
        <v>-255.89551518206605</v>
      </c>
      <c r="K141" s="33">
        <f t="shared" si="28"/>
        <v>-479.76378302998887</v>
      </c>
      <c r="L141" s="34">
        <f t="shared" si="29"/>
        <v>-249613.11865043396</v>
      </c>
      <c r="M141" s="34">
        <f t="shared" si="30"/>
        <v>-534936.61807843763</v>
      </c>
      <c r="N141" s="38">
        <f>'jan-apr'!M141</f>
        <v>-502637.68782916927</v>
      </c>
      <c r="O141" s="38">
        <f t="shared" si="31"/>
        <v>-32298.930249268364</v>
      </c>
    </row>
    <row r="142" spans="1:15" s="31" customFormat="1" x14ac:dyDescent="0.2">
      <c r="A142" s="30">
        <v>3322</v>
      </c>
      <c r="B142" s="31" t="s">
        <v>385</v>
      </c>
      <c r="C142" s="33">
        <v>65799881</v>
      </c>
      <c r="D142" s="33">
        <v>3301</v>
      </c>
      <c r="E142" s="34">
        <f t="shared" si="22"/>
        <v>19933.31747955165</v>
      </c>
      <c r="F142" s="35">
        <f t="shared" si="23"/>
        <v>1.0634862845381237</v>
      </c>
      <c r="G142" s="69">
        <f t="shared" si="24"/>
        <v>-713.96817261927129</v>
      </c>
      <c r="H142" s="69">
        <f t="shared" si="25"/>
        <v>0</v>
      </c>
      <c r="I142" s="34">
        <f t="shared" si="26"/>
        <v>-713.96817261927129</v>
      </c>
      <c r="J142" s="67">
        <f t="shared" si="27"/>
        <v>-255.89551518206605</v>
      </c>
      <c r="K142" s="33">
        <f t="shared" si="28"/>
        <v>-969.86368780133739</v>
      </c>
      <c r="L142" s="34">
        <f t="shared" si="29"/>
        <v>-2356808.9378162143</v>
      </c>
      <c r="M142" s="34">
        <f t="shared" si="30"/>
        <v>-3201520.0334322145</v>
      </c>
      <c r="N142" s="38">
        <f>'jan-apr'!M142</f>
        <v>-3558308.1532951463</v>
      </c>
      <c r="O142" s="38">
        <f t="shared" si="31"/>
        <v>356788.11986293178</v>
      </c>
    </row>
    <row r="143" spans="1:15" s="31" customFormat="1" x14ac:dyDescent="0.2">
      <c r="A143" s="30">
        <v>3324</v>
      </c>
      <c r="B143" s="31" t="s">
        <v>134</v>
      </c>
      <c r="C143" s="33">
        <v>91444637</v>
      </c>
      <c r="D143" s="33">
        <v>4986</v>
      </c>
      <c r="E143" s="34">
        <f t="shared" si="22"/>
        <v>18340.280184516647</v>
      </c>
      <c r="F143" s="35">
        <f t="shared" si="23"/>
        <v>0.97849424466491219</v>
      </c>
      <c r="G143" s="69">
        <f t="shared" si="24"/>
        <v>241.85420440173039</v>
      </c>
      <c r="H143" s="69">
        <f t="shared" si="25"/>
        <v>0</v>
      </c>
      <c r="I143" s="34">
        <f t="shared" si="26"/>
        <v>241.85420440173039</v>
      </c>
      <c r="J143" s="67">
        <f t="shared" si="27"/>
        <v>-255.89551518206605</v>
      </c>
      <c r="K143" s="33">
        <f t="shared" si="28"/>
        <v>-14.041310780335664</v>
      </c>
      <c r="L143" s="34">
        <f t="shared" si="29"/>
        <v>1205885.0631470277</v>
      </c>
      <c r="M143" s="34">
        <f t="shared" si="30"/>
        <v>-70009.975550753617</v>
      </c>
      <c r="N143" s="38">
        <f>'jan-apr'!M143</f>
        <v>-2426091.295888999</v>
      </c>
      <c r="O143" s="38">
        <f t="shared" si="31"/>
        <v>2356081.3203382455</v>
      </c>
    </row>
    <row r="144" spans="1:15" s="31" customFormat="1" x14ac:dyDescent="0.2">
      <c r="A144" s="30">
        <v>3326</v>
      </c>
      <c r="B144" s="31" t="s">
        <v>135</v>
      </c>
      <c r="C144" s="33">
        <v>59825362</v>
      </c>
      <c r="D144" s="33">
        <v>2666</v>
      </c>
      <c r="E144" s="34">
        <f t="shared" si="22"/>
        <v>22440.120780195048</v>
      </c>
      <c r="F144" s="35">
        <f t="shared" si="23"/>
        <v>1.1972297485151555</v>
      </c>
      <c r="G144" s="69">
        <f t="shared" si="24"/>
        <v>-2218.0501530053102</v>
      </c>
      <c r="H144" s="69">
        <f t="shared" si="25"/>
        <v>0</v>
      </c>
      <c r="I144" s="34">
        <f t="shared" si="26"/>
        <v>-2218.0501530053102</v>
      </c>
      <c r="J144" s="67">
        <f t="shared" si="27"/>
        <v>-255.89551518206605</v>
      </c>
      <c r="K144" s="33">
        <f t="shared" si="28"/>
        <v>-2473.9456681873762</v>
      </c>
      <c r="L144" s="34">
        <f t="shared" si="29"/>
        <v>-5913321.7079121573</v>
      </c>
      <c r="M144" s="34">
        <f t="shared" si="30"/>
        <v>-6595539.1513875453</v>
      </c>
      <c r="N144" s="38">
        <f>'jan-apr'!M144</f>
        <v>-4632251.5221099248</v>
      </c>
      <c r="O144" s="38">
        <f t="shared" si="31"/>
        <v>-1963287.6292776205</v>
      </c>
    </row>
    <row r="145" spans="1:15" s="31" customFormat="1" x14ac:dyDescent="0.2">
      <c r="A145" s="30">
        <v>3328</v>
      </c>
      <c r="B145" s="31" t="s">
        <v>136</v>
      </c>
      <c r="C145" s="33">
        <v>93348065</v>
      </c>
      <c r="D145" s="33">
        <v>5007</v>
      </c>
      <c r="E145" s="34">
        <f t="shared" si="22"/>
        <v>18643.512083083682</v>
      </c>
      <c r="F145" s="35">
        <f t="shared" si="23"/>
        <v>0.99467233270727207</v>
      </c>
      <c r="G145" s="69">
        <f t="shared" si="24"/>
        <v>59.915065261509149</v>
      </c>
      <c r="H145" s="69">
        <f t="shared" si="25"/>
        <v>0</v>
      </c>
      <c r="I145" s="34">
        <f t="shared" si="26"/>
        <v>59.915065261509149</v>
      </c>
      <c r="J145" s="67">
        <f t="shared" si="27"/>
        <v>-255.89551518206605</v>
      </c>
      <c r="K145" s="33">
        <f t="shared" si="28"/>
        <v>-195.98044992055691</v>
      </c>
      <c r="L145" s="34">
        <f t="shared" si="29"/>
        <v>299994.73176437628</v>
      </c>
      <c r="M145" s="34">
        <f t="shared" si="30"/>
        <v>-981274.11275222839</v>
      </c>
      <c r="N145" s="38">
        <f>'jan-apr'!M145</f>
        <v>-3775255.5621171715</v>
      </c>
      <c r="O145" s="38">
        <f t="shared" si="31"/>
        <v>2793981.449364943</v>
      </c>
    </row>
    <row r="146" spans="1:15" s="31" customFormat="1" x14ac:dyDescent="0.2">
      <c r="A146" s="30">
        <v>3330</v>
      </c>
      <c r="B146" s="31" t="s">
        <v>137</v>
      </c>
      <c r="C146" s="33">
        <v>121908638</v>
      </c>
      <c r="D146" s="33">
        <v>4496</v>
      </c>
      <c r="E146" s="34">
        <f t="shared" si="22"/>
        <v>27114.910587188613</v>
      </c>
      <c r="F146" s="35">
        <f t="shared" si="23"/>
        <v>1.4466400560535924</v>
      </c>
      <c r="G146" s="69">
        <f t="shared" si="24"/>
        <v>-5022.9240372014492</v>
      </c>
      <c r="H146" s="69">
        <f t="shared" si="25"/>
        <v>0</v>
      </c>
      <c r="I146" s="34">
        <f t="shared" si="26"/>
        <v>-5022.9240372014492</v>
      </c>
      <c r="J146" s="67">
        <f t="shared" si="27"/>
        <v>-255.89551518206605</v>
      </c>
      <c r="K146" s="33">
        <f t="shared" si="28"/>
        <v>-5278.8195523835157</v>
      </c>
      <c r="L146" s="34">
        <f t="shared" si="29"/>
        <v>-22583066.471257716</v>
      </c>
      <c r="M146" s="34">
        <f t="shared" si="30"/>
        <v>-23733572.707516287</v>
      </c>
      <c r="N146" s="38">
        <f>'jan-apr'!M146</f>
        <v>-19325118.150564969</v>
      </c>
      <c r="O146" s="38">
        <f t="shared" si="31"/>
        <v>-4408454.5569513179</v>
      </c>
    </row>
    <row r="147" spans="1:15" s="31" customFormat="1" x14ac:dyDescent="0.2">
      <c r="A147" s="30">
        <v>3332</v>
      </c>
      <c r="B147" s="31" t="s">
        <v>138</v>
      </c>
      <c r="C147" s="33">
        <v>58524834</v>
      </c>
      <c r="D147" s="33">
        <v>3526</v>
      </c>
      <c r="E147" s="34">
        <f t="shared" si="22"/>
        <v>16598.08111174135</v>
      </c>
      <c r="F147" s="35">
        <f t="shared" si="23"/>
        <v>0.88554409621459818</v>
      </c>
      <c r="G147" s="69">
        <f t="shared" si="24"/>
        <v>1287.1736480669081</v>
      </c>
      <c r="H147" s="69">
        <f t="shared" si="25"/>
        <v>94.833326324180049</v>
      </c>
      <c r="I147" s="34">
        <f t="shared" si="26"/>
        <v>1382.0069743910881</v>
      </c>
      <c r="J147" s="67">
        <f t="shared" si="27"/>
        <v>-255.89551518206605</v>
      </c>
      <c r="K147" s="33">
        <f t="shared" si="28"/>
        <v>1126.1114592090221</v>
      </c>
      <c r="L147" s="34">
        <f t="shared" si="29"/>
        <v>4872956.5917029763</v>
      </c>
      <c r="M147" s="34">
        <f t="shared" si="30"/>
        <v>3970669.0051710117</v>
      </c>
      <c r="N147" s="38">
        <f>'jan-apr'!M147</f>
        <v>1547872.8514030054</v>
      </c>
      <c r="O147" s="38">
        <f t="shared" si="31"/>
        <v>2422796.1537680062</v>
      </c>
    </row>
    <row r="148" spans="1:15" s="31" customFormat="1" x14ac:dyDescent="0.2">
      <c r="A148" s="30">
        <v>3334</v>
      </c>
      <c r="B148" s="31" t="s">
        <v>143</v>
      </c>
      <c r="C148" s="33">
        <v>46007784</v>
      </c>
      <c r="D148" s="33">
        <v>2781</v>
      </c>
      <c r="E148" s="34">
        <f t="shared" si="22"/>
        <v>16543.611650485436</v>
      </c>
      <c r="F148" s="35">
        <f t="shared" si="23"/>
        <v>0.88263803077760961</v>
      </c>
      <c r="G148" s="69">
        <f t="shared" si="24"/>
        <v>1319.8553248204566</v>
      </c>
      <c r="H148" s="69">
        <f t="shared" si="25"/>
        <v>113.89763776375001</v>
      </c>
      <c r="I148" s="34">
        <f t="shared" si="26"/>
        <v>1433.7529625842067</v>
      </c>
      <c r="J148" s="67">
        <f t="shared" si="27"/>
        <v>-255.89551518206605</v>
      </c>
      <c r="K148" s="33">
        <f t="shared" si="28"/>
        <v>1177.8574474021407</v>
      </c>
      <c r="L148" s="34">
        <f t="shared" si="29"/>
        <v>3987266.9889466786</v>
      </c>
      <c r="M148" s="34">
        <f t="shared" si="30"/>
        <v>3275621.5612253533</v>
      </c>
      <c r="N148" s="38">
        <f>'jan-apr'!M148</f>
        <v>1510526.4580691308</v>
      </c>
      <c r="O148" s="38">
        <f t="shared" si="31"/>
        <v>1765095.1031562225</v>
      </c>
    </row>
    <row r="149" spans="1:15" s="31" customFormat="1" x14ac:dyDescent="0.2">
      <c r="A149" s="30">
        <v>3336</v>
      </c>
      <c r="B149" s="31" t="s">
        <v>144</v>
      </c>
      <c r="C149" s="33">
        <v>19806415</v>
      </c>
      <c r="D149" s="33">
        <v>1395</v>
      </c>
      <c r="E149" s="34">
        <f t="shared" si="22"/>
        <v>14198.146953405017</v>
      </c>
      <c r="F149" s="35">
        <f t="shared" si="23"/>
        <v>0.75750233578994841</v>
      </c>
      <c r="G149" s="69">
        <f t="shared" si="24"/>
        <v>2727.134143068708</v>
      </c>
      <c r="H149" s="69">
        <f t="shared" si="25"/>
        <v>934.81028174189657</v>
      </c>
      <c r="I149" s="34">
        <f t="shared" si="26"/>
        <v>3661.9444248106047</v>
      </c>
      <c r="J149" s="67">
        <f t="shared" si="27"/>
        <v>-255.89551518206605</v>
      </c>
      <c r="K149" s="33">
        <f t="shared" si="28"/>
        <v>3406.0489096285387</v>
      </c>
      <c r="L149" s="34">
        <f t="shared" si="29"/>
        <v>5108412.4726107931</v>
      </c>
      <c r="M149" s="34">
        <f t="shared" si="30"/>
        <v>4751438.2289318116</v>
      </c>
      <c r="N149" s="38">
        <f>'jan-apr'!M149</f>
        <v>2747513.7863615565</v>
      </c>
      <c r="O149" s="38">
        <f t="shared" si="31"/>
        <v>2003924.4425702551</v>
      </c>
    </row>
    <row r="150" spans="1:15" s="31" customFormat="1" x14ac:dyDescent="0.2">
      <c r="A150" s="30">
        <v>3338</v>
      </c>
      <c r="B150" s="31" t="s">
        <v>145</v>
      </c>
      <c r="C150" s="33">
        <v>60525724</v>
      </c>
      <c r="D150" s="33">
        <v>2486</v>
      </c>
      <c r="E150" s="34">
        <f t="shared" si="22"/>
        <v>24346.630732099758</v>
      </c>
      <c r="F150" s="35">
        <f t="shared" si="23"/>
        <v>1.2989462433869214</v>
      </c>
      <c r="G150" s="69">
        <f t="shared" si="24"/>
        <v>-3361.9561241481365</v>
      </c>
      <c r="H150" s="69">
        <f t="shared" si="25"/>
        <v>0</v>
      </c>
      <c r="I150" s="34">
        <f t="shared" si="26"/>
        <v>-3361.9561241481365</v>
      </c>
      <c r="J150" s="67">
        <f t="shared" si="27"/>
        <v>-255.89551518206605</v>
      </c>
      <c r="K150" s="33">
        <f t="shared" si="28"/>
        <v>-3617.8516393302025</v>
      </c>
      <c r="L150" s="34">
        <f t="shared" si="29"/>
        <v>-8357822.9246322671</v>
      </c>
      <c r="M150" s="34">
        <f t="shared" si="30"/>
        <v>-8993979.1753748842</v>
      </c>
      <c r="N150" s="38">
        <f>'jan-apr'!M150</f>
        <v>-10743325.525868442</v>
      </c>
      <c r="O150" s="38">
        <f t="shared" si="31"/>
        <v>1749346.3504935578</v>
      </c>
    </row>
    <row r="151" spans="1:15" s="31" customFormat="1" x14ac:dyDescent="0.2">
      <c r="A151" s="30">
        <v>3401</v>
      </c>
      <c r="B151" s="31" t="s">
        <v>82</v>
      </c>
      <c r="C151" s="33">
        <v>274184740</v>
      </c>
      <c r="D151" s="33">
        <v>18058</v>
      </c>
      <c r="E151" s="34">
        <f t="shared" si="22"/>
        <v>15183.560748698637</v>
      </c>
      <c r="F151" s="35">
        <f t="shared" si="23"/>
        <v>0.81007632689626952</v>
      </c>
      <c r="G151" s="69">
        <f t="shared" si="24"/>
        <v>2135.885865892536</v>
      </c>
      <c r="H151" s="69">
        <f t="shared" si="25"/>
        <v>589.91545338912965</v>
      </c>
      <c r="I151" s="34">
        <f t="shared" si="26"/>
        <v>2725.8013192816657</v>
      </c>
      <c r="J151" s="67">
        <f t="shared" si="27"/>
        <v>-255.89551518206605</v>
      </c>
      <c r="K151" s="33">
        <f t="shared" si="28"/>
        <v>2469.9058040995997</v>
      </c>
      <c r="L151" s="34">
        <f t="shared" si="29"/>
        <v>49222520.223588318</v>
      </c>
      <c r="M151" s="34">
        <f t="shared" si="30"/>
        <v>44601559.010430574</v>
      </c>
      <c r="N151" s="38">
        <f>'jan-apr'!M151</f>
        <v>28918590.382485315</v>
      </c>
      <c r="O151" s="38">
        <f t="shared" si="31"/>
        <v>15682968.627945259</v>
      </c>
    </row>
    <row r="152" spans="1:15" s="31" customFormat="1" x14ac:dyDescent="0.2">
      <c r="A152" s="30">
        <v>3403</v>
      </c>
      <c r="B152" s="31" t="s">
        <v>83</v>
      </c>
      <c r="C152" s="33">
        <v>558546929</v>
      </c>
      <c r="D152" s="33">
        <v>32879</v>
      </c>
      <c r="E152" s="34">
        <f t="shared" si="22"/>
        <v>16987.95367863986</v>
      </c>
      <c r="F152" s="35">
        <f t="shared" si="23"/>
        <v>0.90634465427722755</v>
      </c>
      <c r="G152" s="69">
        <f t="shared" si="24"/>
        <v>1053.2501079278022</v>
      </c>
      <c r="H152" s="69">
        <f t="shared" si="25"/>
        <v>0</v>
      </c>
      <c r="I152" s="34">
        <f t="shared" si="26"/>
        <v>1053.2501079278022</v>
      </c>
      <c r="J152" s="67">
        <f t="shared" si="27"/>
        <v>-255.89551518206605</v>
      </c>
      <c r="K152" s="33">
        <f t="shared" si="28"/>
        <v>797.35459274573623</v>
      </c>
      <c r="L152" s="34">
        <f t="shared" si="29"/>
        <v>34629810.298558213</v>
      </c>
      <c r="M152" s="34">
        <f t="shared" si="30"/>
        <v>26216221.654887062</v>
      </c>
      <c r="N152" s="38">
        <f>'jan-apr'!M152</f>
        <v>16692617.908757623</v>
      </c>
      <c r="O152" s="38">
        <f t="shared" si="31"/>
        <v>9523603.7461294383</v>
      </c>
    </row>
    <row r="153" spans="1:15" s="31" customFormat="1" x14ac:dyDescent="0.2">
      <c r="A153" s="30">
        <v>3405</v>
      </c>
      <c r="B153" s="31" t="s">
        <v>103</v>
      </c>
      <c r="C153" s="33">
        <v>493246973</v>
      </c>
      <c r="D153" s="33">
        <v>28768</v>
      </c>
      <c r="E153" s="34">
        <f t="shared" si="22"/>
        <v>17145.681764460511</v>
      </c>
      <c r="F153" s="35">
        <f t="shared" si="23"/>
        <v>0.9147597942121023</v>
      </c>
      <c r="G153" s="69">
        <f t="shared" si="24"/>
        <v>958.61325643541204</v>
      </c>
      <c r="H153" s="69">
        <f t="shared" si="25"/>
        <v>0</v>
      </c>
      <c r="I153" s="34">
        <f t="shared" si="26"/>
        <v>958.61325643541204</v>
      </c>
      <c r="J153" s="67">
        <f t="shared" si="27"/>
        <v>-255.89551518206605</v>
      </c>
      <c r="K153" s="33">
        <f t="shared" si="28"/>
        <v>702.71774125334605</v>
      </c>
      <c r="L153" s="34">
        <f t="shared" si="29"/>
        <v>27577386.161133934</v>
      </c>
      <c r="M153" s="34">
        <f t="shared" si="30"/>
        <v>20215783.980376258</v>
      </c>
      <c r="N153" s="38">
        <f>'jan-apr'!M153</f>
        <v>11463999.245139433</v>
      </c>
      <c r="O153" s="38">
        <f t="shared" si="31"/>
        <v>8751784.7352368254</v>
      </c>
    </row>
    <row r="154" spans="1:15" s="31" customFormat="1" x14ac:dyDescent="0.2">
      <c r="A154" s="30">
        <v>3407</v>
      </c>
      <c r="B154" s="31" t="s">
        <v>104</v>
      </c>
      <c r="C154" s="33">
        <v>463500201</v>
      </c>
      <c r="D154" s="33">
        <v>30903</v>
      </c>
      <c r="E154" s="34">
        <f t="shared" si="22"/>
        <v>14998.55033491894</v>
      </c>
      <c r="F154" s="35">
        <f t="shared" si="23"/>
        <v>0.80020561482070707</v>
      </c>
      <c r="G154" s="69">
        <f t="shared" si="24"/>
        <v>2246.8921141603541</v>
      </c>
      <c r="H154" s="69">
        <f t="shared" si="25"/>
        <v>654.66909821202353</v>
      </c>
      <c r="I154" s="34">
        <f t="shared" si="26"/>
        <v>2901.5612123723777</v>
      </c>
      <c r="J154" s="67">
        <f t="shared" si="27"/>
        <v>-255.89551518206605</v>
      </c>
      <c r="K154" s="33">
        <f t="shared" si="28"/>
        <v>2645.6656971903117</v>
      </c>
      <c r="L154" s="34">
        <f t="shared" si="29"/>
        <v>89666946.145943582</v>
      </c>
      <c r="M154" s="34">
        <f t="shared" si="30"/>
        <v>81759007.040272206</v>
      </c>
      <c r="N154" s="38">
        <f>'jan-apr'!M154</f>
        <v>45552700.195613779</v>
      </c>
      <c r="O154" s="38">
        <f t="shared" si="31"/>
        <v>36206306.844658427</v>
      </c>
    </row>
    <row r="155" spans="1:15" s="31" customFormat="1" x14ac:dyDescent="0.2">
      <c r="A155" s="30">
        <v>3411</v>
      </c>
      <c r="B155" s="31" t="s">
        <v>84</v>
      </c>
      <c r="C155" s="33">
        <v>516433122</v>
      </c>
      <c r="D155" s="33">
        <v>35612</v>
      </c>
      <c r="E155" s="34">
        <f t="shared" si="22"/>
        <v>14501.660170728968</v>
      </c>
      <c r="F155" s="35">
        <f t="shared" si="23"/>
        <v>0.77369543280609654</v>
      </c>
      <c r="G155" s="69">
        <f t="shared" si="24"/>
        <v>2545.0262126743373</v>
      </c>
      <c r="H155" s="69">
        <f t="shared" si="25"/>
        <v>828.58065567851372</v>
      </c>
      <c r="I155" s="34">
        <f t="shared" si="26"/>
        <v>3373.6068683528511</v>
      </c>
      <c r="J155" s="67">
        <f t="shared" si="27"/>
        <v>-255.89551518206605</v>
      </c>
      <c r="K155" s="33">
        <f t="shared" si="28"/>
        <v>3117.7113531707851</v>
      </c>
      <c r="L155" s="34">
        <f t="shared" si="29"/>
        <v>120140887.79578173</v>
      </c>
      <c r="M155" s="34">
        <f t="shared" si="30"/>
        <v>111027936.70911799</v>
      </c>
      <c r="N155" s="38">
        <f>'jan-apr'!M155</f>
        <v>62050230.165381923</v>
      </c>
      <c r="O155" s="38">
        <f t="shared" si="31"/>
        <v>48977706.54373607</v>
      </c>
    </row>
    <row r="156" spans="1:15" s="31" customFormat="1" x14ac:dyDescent="0.2">
      <c r="A156" s="30">
        <v>3412</v>
      </c>
      <c r="B156" s="31" t="s">
        <v>85</v>
      </c>
      <c r="C156" s="33">
        <v>100343027</v>
      </c>
      <c r="D156" s="33">
        <v>7929</v>
      </c>
      <c r="E156" s="34">
        <f t="shared" si="22"/>
        <v>12655.193214781182</v>
      </c>
      <c r="F156" s="35">
        <f t="shared" si="23"/>
        <v>0.67518236369365403</v>
      </c>
      <c r="G156" s="69">
        <f t="shared" si="24"/>
        <v>3652.9063862430089</v>
      </c>
      <c r="H156" s="69">
        <f t="shared" si="25"/>
        <v>1474.8440902602388</v>
      </c>
      <c r="I156" s="34">
        <f t="shared" si="26"/>
        <v>5127.7504765032481</v>
      </c>
      <c r="J156" s="67">
        <f t="shared" si="27"/>
        <v>-255.89551518206605</v>
      </c>
      <c r="K156" s="33">
        <f t="shared" si="28"/>
        <v>4871.8549613211817</v>
      </c>
      <c r="L156" s="34">
        <f t="shared" si="29"/>
        <v>40657933.528194256</v>
      </c>
      <c r="M156" s="34">
        <f t="shared" si="30"/>
        <v>38628937.988315649</v>
      </c>
      <c r="N156" s="38">
        <f>'jan-apr'!M156</f>
        <v>22061109.606029239</v>
      </c>
      <c r="O156" s="38">
        <f t="shared" si="31"/>
        <v>16567828.382286411</v>
      </c>
    </row>
    <row r="157" spans="1:15" s="31" customFormat="1" x14ac:dyDescent="0.2">
      <c r="A157" s="30">
        <v>3413</v>
      </c>
      <c r="B157" s="31" t="s">
        <v>86</v>
      </c>
      <c r="C157" s="33">
        <v>304307492</v>
      </c>
      <c r="D157" s="33">
        <v>21605</v>
      </c>
      <c r="E157" s="34">
        <f t="shared" si="22"/>
        <v>14085.049386716038</v>
      </c>
      <c r="F157" s="35">
        <f t="shared" si="23"/>
        <v>0.75146833211184771</v>
      </c>
      <c r="G157" s="69">
        <f t="shared" si="24"/>
        <v>2794.9926830820955</v>
      </c>
      <c r="H157" s="69">
        <f t="shared" si="25"/>
        <v>974.3944300830392</v>
      </c>
      <c r="I157" s="34">
        <f t="shared" si="26"/>
        <v>3769.3871131651349</v>
      </c>
      <c r="J157" s="67">
        <f t="shared" si="27"/>
        <v>-255.89551518206605</v>
      </c>
      <c r="K157" s="33">
        <f t="shared" si="28"/>
        <v>3513.4915979830689</v>
      </c>
      <c r="L157" s="34">
        <f t="shared" si="29"/>
        <v>81437608.579932734</v>
      </c>
      <c r="M157" s="34">
        <f t="shared" si="30"/>
        <v>75908985.974424198</v>
      </c>
      <c r="N157" s="38">
        <f>'jan-apr'!M157</f>
        <v>45559307.622646183</v>
      </c>
      <c r="O157" s="38">
        <f t="shared" si="31"/>
        <v>30349678.351778015</v>
      </c>
    </row>
    <row r="158" spans="1:15" s="31" customFormat="1" x14ac:dyDescent="0.2">
      <c r="A158" s="30">
        <v>3414</v>
      </c>
      <c r="B158" s="31" t="s">
        <v>87</v>
      </c>
      <c r="C158" s="33">
        <v>64746190</v>
      </c>
      <c r="D158" s="33">
        <v>4992</v>
      </c>
      <c r="E158" s="34">
        <f t="shared" si="22"/>
        <v>12969.989983974359</v>
      </c>
      <c r="F158" s="35">
        <f t="shared" si="23"/>
        <v>0.69197746299397311</v>
      </c>
      <c r="G158" s="69">
        <f t="shared" si="24"/>
        <v>3464.0283247271027</v>
      </c>
      <c r="H158" s="69">
        <f t="shared" si="25"/>
        <v>1364.6652210426269</v>
      </c>
      <c r="I158" s="34">
        <f t="shared" si="26"/>
        <v>4828.6935457697291</v>
      </c>
      <c r="J158" s="67">
        <f t="shared" si="27"/>
        <v>-255.89551518206605</v>
      </c>
      <c r="K158" s="33">
        <f t="shared" si="28"/>
        <v>4572.7980305876627</v>
      </c>
      <c r="L158" s="34">
        <f t="shared" si="29"/>
        <v>24104838.180482488</v>
      </c>
      <c r="M158" s="34">
        <f t="shared" si="30"/>
        <v>22827407.768693611</v>
      </c>
      <c r="N158" s="38">
        <f>'jan-apr'!M158</f>
        <v>13231083.279259421</v>
      </c>
      <c r="O158" s="38">
        <f t="shared" si="31"/>
        <v>9596324.4894341901</v>
      </c>
    </row>
    <row r="159" spans="1:15" s="31" customFormat="1" x14ac:dyDescent="0.2">
      <c r="A159" s="30">
        <v>3415</v>
      </c>
      <c r="B159" s="31" t="s">
        <v>88</v>
      </c>
      <c r="C159" s="33">
        <v>118216677</v>
      </c>
      <c r="D159" s="33">
        <v>8112</v>
      </c>
      <c r="E159" s="34">
        <f t="shared" si="22"/>
        <v>14573.061760355029</v>
      </c>
      <c r="F159" s="35">
        <f t="shared" si="23"/>
        <v>0.77750486449449618</v>
      </c>
      <c r="G159" s="69">
        <f t="shared" si="24"/>
        <v>2502.1852588987008</v>
      </c>
      <c r="H159" s="69">
        <f t="shared" si="25"/>
        <v>803.59009930939249</v>
      </c>
      <c r="I159" s="34">
        <f t="shared" si="26"/>
        <v>3305.7753582080932</v>
      </c>
      <c r="J159" s="67">
        <f t="shared" si="27"/>
        <v>-255.89551518206605</v>
      </c>
      <c r="K159" s="33">
        <f t="shared" si="28"/>
        <v>3049.8798430260272</v>
      </c>
      <c r="L159" s="34">
        <f t="shared" si="29"/>
        <v>26816449.705784053</v>
      </c>
      <c r="M159" s="34">
        <f t="shared" si="30"/>
        <v>24740625.286627132</v>
      </c>
      <c r="N159" s="38">
        <f>'jan-apr'!M159</f>
        <v>15313731.160046566</v>
      </c>
      <c r="O159" s="38">
        <f t="shared" si="31"/>
        <v>9426894.1265805662</v>
      </c>
    </row>
    <row r="160" spans="1:15" s="31" customFormat="1" x14ac:dyDescent="0.2">
      <c r="A160" s="30">
        <v>3416</v>
      </c>
      <c r="B160" s="31" t="s">
        <v>89</v>
      </c>
      <c r="C160" s="33">
        <v>75143773</v>
      </c>
      <c r="D160" s="33">
        <v>6040</v>
      </c>
      <c r="E160" s="34">
        <f t="shared" si="22"/>
        <v>12441.022019867549</v>
      </c>
      <c r="F160" s="35">
        <f t="shared" si="23"/>
        <v>0.6637558598732316</v>
      </c>
      <c r="G160" s="69">
        <f t="shared" si="24"/>
        <v>3781.4091031911889</v>
      </c>
      <c r="H160" s="69">
        <f t="shared" si="25"/>
        <v>1549.8040084800105</v>
      </c>
      <c r="I160" s="34">
        <f t="shared" si="26"/>
        <v>5331.2131116711989</v>
      </c>
      <c r="J160" s="67">
        <f t="shared" si="27"/>
        <v>-255.89551518206605</v>
      </c>
      <c r="K160" s="33">
        <f t="shared" si="28"/>
        <v>5075.3175964891325</v>
      </c>
      <c r="L160" s="34">
        <f t="shared" si="29"/>
        <v>32200527.194494043</v>
      </c>
      <c r="M160" s="34">
        <f t="shared" si="30"/>
        <v>30654918.28279436</v>
      </c>
      <c r="N160" s="38">
        <f>'jan-apr'!M160</f>
        <v>17424182.250626385</v>
      </c>
      <c r="O160" s="38">
        <f t="shared" si="31"/>
        <v>13230736.032167975</v>
      </c>
    </row>
    <row r="161" spans="1:15" s="31" customFormat="1" x14ac:dyDescent="0.2">
      <c r="A161" s="30">
        <v>3417</v>
      </c>
      <c r="B161" s="31" t="s">
        <v>90</v>
      </c>
      <c r="C161" s="33">
        <v>62789943</v>
      </c>
      <c r="D161" s="33">
        <v>4532</v>
      </c>
      <c r="E161" s="34">
        <f t="shared" si="22"/>
        <v>13854.797661076787</v>
      </c>
      <c r="F161" s="35">
        <f t="shared" si="23"/>
        <v>0.73918389664545958</v>
      </c>
      <c r="G161" s="69">
        <f t="shared" si="24"/>
        <v>2933.1437184656461</v>
      </c>
      <c r="H161" s="69">
        <f t="shared" si="25"/>
        <v>1054.982534056777</v>
      </c>
      <c r="I161" s="34">
        <f t="shared" si="26"/>
        <v>3988.1262525224229</v>
      </c>
      <c r="J161" s="67">
        <f t="shared" si="27"/>
        <v>-255.89551518206605</v>
      </c>
      <c r="K161" s="33">
        <f t="shared" si="28"/>
        <v>3732.2307373403569</v>
      </c>
      <c r="L161" s="34">
        <f t="shared" si="29"/>
        <v>18074188.176431619</v>
      </c>
      <c r="M161" s="34">
        <f t="shared" si="30"/>
        <v>16914469.701626498</v>
      </c>
      <c r="N161" s="38">
        <f>'jan-apr'!M161</f>
        <v>8475146.3740792684</v>
      </c>
      <c r="O161" s="38">
        <f t="shared" si="31"/>
        <v>8439323.3275472298</v>
      </c>
    </row>
    <row r="162" spans="1:15" s="31" customFormat="1" x14ac:dyDescent="0.2">
      <c r="A162" s="30">
        <v>3418</v>
      </c>
      <c r="B162" s="31" t="s">
        <v>91</v>
      </c>
      <c r="C162" s="33">
        <v>90261594</v>
      </c>
      <c r="D162" s="33">
        <v>7339</v>
      </c>
      <c r="E162" s="34">
        <f t="shared" si="22"/>
        <v>12298.895489848754</v>
      </c>
      <c r="F162" s="35">
        <f t="shared" si="23"/>
        <v>0.65617309721974759</v>
      </c>
      <c r="G162" s="69">
        <f t="shared" si="24"/>
        <v>3866.685021202466</v>
      </c>
      <c r="H162" s="69">
        <f t="shared" si="25"/>
        <v>1599.5482939865888</v>
      </c>
      <c r="I162" s="34">
        <f t="shared" si="26"/>
        <v>5466.2333151890543</v>
      </c>
      <c r="J162" s="67">
        <f t="shared" si="27"/>
        <v>-255.89551518206605</v>
      </c>
      <c r="K162" s="33">
        <f t="shared" si="28"/>
        <v>5210.3378000069879</v>
      </c>
      <c r="L162" s="34">
        <f t="shared" si="29"/>
        <v>40116686.300172471</v>
      </c>
      <c r="M162" s="34">
        <f t="shared" si="30"/>
        <v>38238669.114251286</v>
      </c>
      <c r="N162" s="38">
        <f>'jan-apr'!M162</f>
        <v>23213212.253732953</v>
      </c>
      <c r="O162" s="38">
        <f t="shared" si="31"/>
        <v>15025456.860518333</v>
      </c>
    </row>
    <row r="163" spans="1:15" s="31" customFormat="1" x14ac:dyDescent="0.2">
      <c r="A163" s="30">
        <v>3419</v>
      </c>
      <c r="B163" s="31" t="s">
        <v>386</v>
      </c>
      <c r="C163" s="33">
        <v>44800616</v>
      </c>
      <c r="D163" s="33">
        <v>3615</v>
      </c>
      <c r="E163" s="34">
        <f t="shared" si="22"/>
        <v>12392.978146611342</v>
      </c>
      <c r="F163" s="35">
        <f t="shared" si="23"/>
        <v>0.66119261367417426</v>
      </c>
      <c r="G163" s="69">
        <f t="shared" si="24"/>
        <v>3810.235427144913</v>
      </c>
      <c r="H163" s="69">
        <f t="shared" si="25"/>
        <v>1566.619364119683</v>
      </c>
      <c r="I163" s="34">
        <f t="shared" si="26"/>
        <v>5376.8547912645963</v>
      </c>
      <c r="J163" s="67">
        <f t="shared" si="27"/>
        <v>-255.89551518206605</v>
      </c>
      <c r="K163" s="33">
        <f t="shared" si="28"/>
        <v>5120.9592760825299</v>
      </c>
      <c r="L163" s="34">
        <f t="shared" si="29"/>
        <v>19437330.070421517</v>
      </c>
      <c r="M163" s="34">
        <f t="shared" si="30"/>
        <v>18512267.783038344</v>
      </c>
      <c r="N163" s="38">
        <f>'jan-apr'!M163</f>
        <v>9809053.517883176</v>
      </c>
      <c r="O163" s="38">
        <f t="shared" si="31"/>
        <v>8703214.2651551683</v>
      </c>
    </row>
    <row r="164" spans="1:15" s="31" customFormat="1" x14ac:dyDescent="0.2">
      <c r="A164" s="30">
        <v>3420</v>
      </c>
      <c r="B164" s="31" t="s">
        <v>92</v>
      </c>
      <c r="C164" s="33">
        <v>314563379</v>
      </c>
      <c r="D164" s="33">
        <v>21761</v>
      </c>
      <c r="E164" s="34">
        <f t="shared" si="22"/>
        <v>14455.373328431599</v>
      </c>
      <c r="F164" s="35">
        <f t="shared" si="23"/>
        <v>0.77122592806919921</v>
      </c>
      <c r="G164" s="69">
        <f t="shared" si="24"/>
        <v>2572.7983180527594</v>
      </c>
      <c r="H164" s="69">
        <f t="shared" si="25"/>
        <v>844.78105048259317</v>
      </c>
      <c r="I164" s="34">
        <f t="shared" si="26"/>
        <v>3417.5793685353528</v>
      </c>
      <c r="J164" s="67">
        <f t="shared" si="27"/>
        <v>-255.89551518206605</v>
      </c>
      <c r="K164" s="33">
        <f t="shared" si="28"/>
        <v>3161.6838533532868</v>
      </c>
      <c r="L164" s="34">
        <f t="shared" si="29"/>
        <v>74369944.638697818</v>
      </c>
      <c r="M164" s="34">
        <f t="shared" si="30"/>
        <v>68801402.332820877</v>
      </c>
      <c r="N164" s="38">
        <f>'jan-apr'!M164</f>
        <v>39137156.18918553</v>
      </c>
      <c r="O164" s="38">
        <f t="shared" si="31"/>
        <v>29664246.143635347</v>
      </c>
    </row>
    <row r="165" spans="1:15" s="31" customFormat="1" x14ac:dyDescent="0.2">
      <c r="A165" s="30">
        <v>3421</v>
      </c>
      <c r="B165" s="31" t="s">
        <v>93</v>
      </c>
      <c r="C165" s="33">
        <v>96705005</v>
      </c>
      <c r="D165" s="33">
        <v>6566</v>
      </c>
      <c r="E165" s="34">
        <f t="shared" si="22"/>
        <v>14728.145750837648</v>
      </c>
      <c r="F165" s="35">
        <f t="shared" si="23"/>
        <v>0.78577893613354466</v>
      </c>
      <c r="G165" s="69">
        <f t="shared" si="24"/>
        <v>2409.1348646091296</v>
      </c>
      <c r="H165" s="69">
        <f t="shared" si="25"/>
        <v>749.31070264047594</v>
      </c>
      <c r="I165" s="34">
        <f t="shared" si="26"/>
        <v>3158.4455672496056</v>
      </c>
      <c r="J165" s="67">
        <f t="shared" si="27"/>
        <v>-255.89551518206605</v>
      </c>
      <c r="K165" s="33">
        <f t="shared" si="28"/>
        <v>2902.5500520675396</v>
      </c>
      <c r="L165" s="34">
        <f t="shared" si="29"/>
        <v>20738353.59456091</v>
      </c>
      <c r="M165" s="34">
        <f t="shared" si="30"/>
        <v>19058143.641875464</v>
      </c>
      <c r="N165" s="38">
        <f>'jan-apr'!M165</f>
        <v>10898359.647419348</v>
      </c>
      <c r="O165" s="38">
        <f t="shared" si="31"/>
        <v>8159783.9944561161</v>
      </c>
    </row>
    <row r="166" spans="1:15" s="31" customFormat="1" x14ac:dyDescent="0.2">
      <c r="A166" s="30">
        <v>3422</v>
      </c>
      <c r="B166" s="31" t="s">
        <v>94</v>
      </c>
      <c r="C166" s="33">
        <v>69879417</v>
      </c>
      <c r="D166" s="33">
        <v>4289</v>
      </c>
      <c r="E166" s="34">
        <f t="shared" si="22"/>
        <v>16292.706225227326</v>
      </c>
      <c r="F166" s="35">
        <f t="shared" si="23"/>
        <v>0.86925167505674505</v>
      </c>
      <c r="G166" s="69">
        <f t="shared" si="24"/>
        <v>1470.3985799753227</v>
      </c>
      <c r="H166" s="69">
        <f t="shared" si="25"/>
        <v>201.71453660408849</v>
      </c>
      <c r="I166" s="34">
        <f t="shared" si="26"/>
        <v>1672.1131165794113</v>
      </c>
      <c r="J166" s="67">
        <f t="shared" si="27"/>
        <v>-255.89551518206605</v>
      </c>
      <c r="K166" s="33">
        <f t="shared" si="28"/>
        <v>1416.2176013973453</v>
      </c>
      <c r="L166" s="34">
        <f t="shared" si="29"/>
        <v>7171693.157009095</v>
      </c>
      <c r="M166" s="34">
        <f t="shared" si="30"/>
        <v>6074157.2923932141</v>
      </c>
      <c r="N166" s="38">
        <f>'jan-apr'!M166</f>
        <v>1322079.2451127323</v>
      </c>
      <c r="O166" s="38">
        <f t="shared" si="31"/>
        <v>4752078.047280482</v>
      </c>
    </row>
    <row r="167" spans="1:15" s="31" customFormat="1" x14ac:dyDescent="0.2">
      <c r="A167" s="30">
        <v>3423</v>
      </c>
      <c r="B167" s="31" t="s">
        <v>95</v>
      </c>
      <c r="C167" s="33">
        <v>29922052</v>
      </c>
      <c r="D167" s="33">
        <v>2276</v>
      </c>
      <c r="E167" s="34">
        <f t="shared" si="22"/>
        <v>13146.771528998243</v>
      </c>
      <c r="F167" s="35">
        <f t="shared" si="23"/>
        <v>0.7014091468411412</v>
      </c>
      <c r="G167" s="69">
        <f t="shared" si="24"/>
        <v>3357.9593977127729</v>
      </c>
      <c r="H167" s="69">
        <f t="shared" si="25"/>
        <v>1302.7916802842678</v>
      </c>
      <c r="I167" s="34">
        <f t="shared" si="26"/>
        <v>4660.7510779970407</v>
      </c>
      <c r="J167" s="67">
        <f t="shared" si="27"/>
        <v>-255.89551518206605</v>
      </c>
      <c r="K167" s="33">
        <f t="shared" si="28"/>
        <v>4404.8555628149743</v>
      </c>
      <c r="L167" s="34">
        <f t="shared" si="29"/>
        <v>10607869.453521265</v>
      </c>
      <c r="M167" s="34">
        <f t="shared" si="30"/>
        <v>10025451.260966882</v>
      </c>
      <c r="N167" s="38">
        <f>'jan-apr'!M167</f>
        <v>5483736.8925870275</v>
      </c>
      <c r="O167" s="38">
        <f t="shared" si="31"/>
        <v>4541714.3683798546</v>
      </c>
    </row>
    <row r="168" spans="1:15" s="31" customFormat="1" x14ac:dyDescent="0.2">
      <c r="A168" s="30">
        <v>3424</v>
      </c>
      <c r="B168" s="31" t="s">
        <v>96</v>
      </c>
      <c r="C168" s="33">
        <v>26712371</v>
      </c>
      <c r="D168" s="33">
        <v>1837</v>
      </c>
      <c r="E168" s="34">
        <f t="shared" si="22"/>
        <v>14541.301578660859</v>
      </c>
      <c r="F168" s="35">
        <f t="shared" si="23"/>
        <v>0.7758103890184076</v>
      </c>
      <c r="G168" s="69">
        <f t="shared" si="24"/>
        <v>2521.2413679152028</v>
      </c>
      <c r="H168" s="69">
        <f t="shared" si="25"/>
        <v>814.70616290235193</v>
      </c>
      <c r="I168" s="34">
        <f t="shared" si="26"/>
        <v>3335.9475308175547</v>
      </c>
      <c r="J168" s="67">
        <f t="shared" si="27"/>
        <v>-255.89551518206605</v>
      </c>
      <c r="K168" s="33">
        <f t="shared" si="28"/>
        <v>3080.0520156354887</v>
      </c>
      <c r="L168" s="34">
        <f t="shared" si="29"/>
        <v>6128135.6141118482</v>
      </c>
      <c r="M168" s="34">
        <f t="shared" si="30"/>
        <v>5658055.5527223926</v>
      </c>
      <c r="N168" s="38">
        <f>'jan-apr'!M168</f>
        <v>1190910.4665564008</v>
      </c>
      <c r="O168" s="38">
        <f t="shared" si="31"/>
        <v>4467145.0861659916</v>
      </c>
    </row>
    <row r="169" spans="1:15" s="31" customFormat="1" x14ac:dyDescent="0.2">
      <c r="A169" s="30">
        <v>3425</v>
      </c>
      <c r="B169" s="31" t="s">
        <v>97</v>
      </c>
      <c r="C169" s="33">
        <v>16027587</v>
      </c>
      <c r="D169" s="33">
        <v>1361</v>
      </c>
      <c r="E169" s="34">
        <f t="shared" si="22"/>
        <v>11776.331373989713</v>
      </c>
      <c r="F169" s="35">
        <f t="shared" si="23"/>
        <v>0.62829315347340531</v>
      </c>
      <c r="G169" s="69">
        <f t="shared" si="24"/>
        <v>4180.2234907178909</v>
      </c>
      <c r="H169" s="69">
        <f t="shared" si="25"/>
        <v>1782.445734537253</v>
      </c>
      <c r="I169" s="34">
        <f t="shared" si="26"/>
        <v>5962.6692252551438</v>
      </c>
      <c r="J169" s="67">
        <f t="shared" si="27"/>
        <v>-255.89551518206605</v>
      </c>
      <c r="K169" s="33">
        <f t="shared" si="28"/>
        <v>5706.7737100730774</v>
      </c>
      <c r="L169" s="34">
        <f t="shared" si="29"/>
        <v>8115192.8155722506</v>
      </c>
      <c r="M169" s="34">
        <f t="shared" si="30"/>
        <v>7766919.0194094582</v>
      </c>
      <c r="N169" s="38">
        <f>'jan-apr'!M169</f>
        <v>4500288.4725004165</v>
      </c>
      <c r="O169" s="38">
        <f t="shared" si="31"/>
        <v>3266630.5469090417</v>
      </c>
    </row>
    <row r="170" spans="1:15" s="31" customFormat="1" x14ac:dyDescent="0.2">
      <c r="A170" s="30">
        <v>3426</v>
      </c>
      <c r="B170" s="31" t="s">
        <v>98</v>
      </c>
      <c r="C170" s="33">
        <v>19558694</v>
      </c>
      <c r="D170" s="33">
        <v>1604</v>
      </c>
      <c r="E170" s="34">
        <f t="shared" si="22"/>
        <v>12193.699501246883</v>
      </c>
      <c r="F170" s="35">
        <f t="shared" si="23"/>
        <v>0.65056066009375069</v>
      </c>
      <c r="G170" s="69">
        <f t="shared" si="24"/>
        <v>3929.8026143635884</v>
      </c>
      <c r="H170" s="69">
        <f t="shared" si="25"/>
        <v>1636.3668899972436</v>
      </c>
      <c r="I170" s="34">
        <f t="shared" si="26"/>
        <v>5566.1695043608324</v>
      </c>
      <c r="J170" s="67">
        <f t="shared" si="27"/>
        <v>-255.89551518206605</v>
      </c>
      <c r="K170" s="33">
        <f t="shared" si="28"/>
        <v>5310.273989178766</v>
      </c>
      <c r="L170" s="34">
        <f t="shared" si="29"/>
        <v>8928135.8849947751</v>
      </c>
      <c r="M170" s="34">
        <f t="shared" si="30"/>
        <v>8517679.4786427412</v>
      </c>
      <c r="N170" s="38">
        <f>'jan-apr'!M170</f>
        <v>4622084.1598021062</v>
      </c>
      <c r="O170" s="38">
        <f t="shared" si="31"/>
        <v>3895595.318840635</v>
      </c>
    </row>
    <row r="171" spans="1:15" s="31" customFormat="1" x14ac:dyDescent="0.2">
      <c r="A171" s="30">
        <v>3427</v>
      </c>
      <c r="B171" s="31" t="s">
        <v>99</v>
      </c>
      <c r="C171" s="33">
        <v>81417342</v>
      </c>
      <c r="D171" s="33">
        <v>5692</v>
      </c>
      <c r="E171" s="34">
        <f t="shared" si="22"/>
        <v>14303.819747013353</v>
      </c>
      <c r="F171" s="35">
        <f t="shared" si="23"/>
        <v>0.76314021151066469</v>
      </c>
      <c r="G171" s="69">
        <f t="shared" si="24"/>
        <v>2663.7304669037067</v>
      </c>
      <c r="H171" s="69">
        <f t="shared" si="25"/>
        <v>897.82480397897916</v>
      </c>
      <c r="I171" s="34">
        <f t="shared" si="26"/>
        <v>3561.5552708826858</v>
      </c>
      <c r="J171" s="67">
        <f t="shared" si="27"/>
        <v>-255.89551518206605</v>
      </c>
      <c r="K171" s="33">
        <f t="shared" si="28"/>
        <v>3305.6597557006198</v>
      </c>
      <c r="L171" s="34">
        <f t="shared" si="29"/>
        <v>20272372.601864249</v>
      </c>
      <c r="M171" s="34">
        <f t="shared" si="30"/>
        <v>18815815.329447929</v>
      </c>
      <c r="N171" s="38">
        <f>'jan-apr'!M171</f>
        <v>8789221.317577051</v>
      </c>
      <c r="O171" s="38">
        <f t="shared" si="31"/>
        <v>10026594.011870878</v>
      </c>
    </row>
    <row r="172" spans="1:15" s="31" customFormat="1" x14ac:dyDescent="0.2">
      <c r="A172" s="30">
        <v>3428</v>
      </c>
      <c r="B172" s="31" t="s">
        <v>100</v>
      </c>
      <c r="C172" s="33">
        <v>37057967</v>
      </c>
      <c r="D172" s="33">
        <v>2526</v>
      </c>
      <c r="E172" s="34">
        <f t="shared" si="22"/>
        <v>14670.612430720506</v>
      </c>
      <c r="F172" s="35">
        <f t="shared" si="23"/>
        <v>0.78270940709447279</v>
      </c>
      <c r="G172" s="69">
        <f t="shared" si="24"/>
        <v>2443.6548566794145</v>
      </c>
      <c r="H172" s="69">
        <f t="shared" si="25"/>
        <v>769.44736468147539</v>
      </c>
      <c r="I172" s="34">
        <f t="shared" si="26"/>
        <v>3213.1022213608899</v>
      </c>
      <c r="J172" s="67">
        <f t="shared" si="27"/>
        <v>-255.89551518206605</v>
      </c>
      <c r="K172" s="33">
        <f t="shared" si="28"/>
        <v>2957.2067061788239</v>
      </c>
      <c r="L172" s="34">
        <f t="shared" si="29"/>
        <v>8116296.2111576078</v>
      </c>
      <c r="M172" s="34">
        <f t="shared" si="30"/>
        <v>7469904.1398077095</v>
      </c>
      <c r="N172" s="38">
        <f>'jan-apr'!M172</f>
        <v>3602097.7562718922</v>
      </c>
      <c r="O172" s="38">
        <f t="shared" si="31"/>
        <v>3867806.3835358173</v>
      </c>
    </row>
    <row r="173" spans="1:15" s="31" customFormat="1" x14ac:dyDescent="0.2">
      <c r="A173" s="30">
        <v>3429</v>
      </c>
      <c r="B173" s="31" t="s">
        <v>101</v>
      </c>
      <c r="C173" s="33">
        <v>20273527</v>
      </c>
      <c r="D173" s="33">
        <v>1532</v>
      </c>
      <c r="E173" s="34">
        <f t="shared" si="22"/>
        <v>13233.372715404699</v>
      </c>
      <c r="F173" s="35">
        <f t="shared" si="23"/>
        <v>0.70602951041396211</v>
      </c>
      <c r="G173" s="69">
        <f t="shared" si="24"/>
        <v>3305.998685868899</v>
      </c>
      <c r="H173" s="69">
        <f t="shared" si="25"/>
        <v>1272.4812650420079</v>
      </c>
      <c r="I173" s="34">
        <f t="shared" si="26"/>
        <v>4578.4799509109071</v>
      </c>
      <c r="J173" s="67">
        <f t="shared" si="27"/>
        <v>-255.89551518206605</v>
      </c>
      <c r="K173" s="33">
        <f t="shared" si="28"/>
        <v>4322.5844357288406</v>
      </c>
      <c r="L173" s="34">
        <f t="shared" si="29"/>
        <v>7014231.2847955097</v>
      </c>
      <c r="M173" s="34">
        <f t="shared" si="30"/>
        <v>6622199.3555365838</v>
      </c>
      <c r="N173" s="38">
        <f>'jan-apr'!M173</f>
        <v>3342220.6598608634</v>
      </c>
      <c r="O173" s="38">
        <f t="shared" si="31"/>
        <v>3279978.6956757205</v>
      </c>
    </row>
    <row r="174" spans="1:15" s="31" customFormat="1" x14ac:dyDescent="0.2">
      <c r="A174" s="30">
        <v>3430</v>
      </c>
      <c r="B174" s="31" t="s">
        <v>102</v>
      </c>
      <c r="C174" s="33">
        <v>24634673</v>
      </c>
      <c r="D174" s="33">
        <v>1891</v>
      </c>
      <c r="E174" s="34">
        <f t="shared" si="22"/>
        <v>13027.325753569539</v>
      </c>
      <c r="F174" s="35">
        <f t="shared" si="23"/>
        <v>0.69503645227864508</v>
      </c>
      <c r="G174" s="69">
        <f t="shared" si="24"/>
        <v>3429.6268629699948</v>
      </c>
      <c r="H174" s="69">
        <f t="shared" si="25"/>
        <v>1344.597701684314</v>
      </c>
      <c r="I174" s="34">
        <f t="shared" si="26"/>
        <v>4774.2245646543088</v>
      </c>
      <c r="J174" s="67">
        <f t="shared" si="27"/>
        <v>-255.89551518206605</v>
      </c>
      <c r="K174" s="33">
        <f t="shared" si="28"/>
        <v>4518.3290494722423</v>
      </c>
      <c r="L174" s="34">
        <f t="shared" si="29"/>
        <v>9028058.6517612971</v>
      </c>
      <c r="M174" s="34">
        <f t="shared" si="30"/>
        <v>8544160.2325520106</v>
      </c>
      <c r="N174" s="38">
        <f>'jan-apr'!M174</f>
        <v>4739559.0415123329</v>
      </c>
      <c r="O174" s="38">
        <f t="shared" si="31"/>
        <v>3804601.1910396777</v>
      </c>
    </row>
    <row r="175" spans="1:15" s="31" customFormat="1" x14ac:dyDescent="0.2">
      <c r="A175" s="30">
        <v>3431</v>
      </c>
      <c r="B175" s="31" t="s">
        <v>105</v>
      </c>
      <c r="C175" s="33">
        <v>32145146</v>
      </c>
      <c r="D175" s="33">
        <v>2503</v>
      </c>
      <c r="E175" s="34">
        <f t="shared" si="22"/>
        <v>12842.647223332002</v>
      </c>
      <c r="F175" s="35">
        <f t="shared" si="23"/>
        <v>0.68518344691926336</v>
      </c>
      <c r="G175" s="69">
        <f t="shared" si="24"/>
        <v>3540.4339811125174</v>
      </c>
      <c r="H175" s="69">
        <f t="shared" si="25"/>
        <v>1409.2351872674519</v>
      </c>
      <c r="I175" s="34">
        <f t="shared" si="26"/>
        <v>4949.6691683799691</v>
      </c>
      <c r="J175" s="67">
        <f t="shared" si="27"/>
        <v>-255.89551518206605</v>
      </c>
      <c r="K175" s="33">
        <f t="shared" si="28"/>
        <v>4693.7736531979026</v>
      </c>
      <c r="L175" s="34">
        <f t="shared" si="29"/>
        <v>12389021.928455062</v>
      </c>
      <c r="M175" s="34">
        <f t="shared" si="30"/>
        <v>11748515.45395435</v>
      </c>
      <c r="N175" s="38">
        <f>'jan-apr'!M175</f>
        <v>6576376.6910128873</v>
      </c>
      <c r="O175" s="38">
        <f t="shared" si="31"/>
        <v>5172138.7629414629</v>
      </c>
    </row>
    <row r="176" spans="1:15" s="31" customFormat="1" x14ac:dyDescent="0.2">
      <c r="A176" s="30">
        <v>3432</v>
      </c>
      <c r="B176" s="31" t="s">
        <v>106</v>
      </c>
      <c r="C176" s="33">
        <v>29181158</v>
      </c>
      <c r="D176" s="33">
        <v>1983</v>
      </c>
      <c r="E176" s="34">
        <f t="shared" si="22"/>
        <v>14715.662128088754</v>
      </c>
      <c r="F176" s="35">
        <f t="shared" si="23"/>
        <v>0.78511290743117657</v>
      </c>
      <c r="G176" s="69">
        <f t="shared" si="24"/>
        <v>2416.6250382584662</v>
      </c>
      <c r="H176" s="69">
        <f t="shared" si="25"/>
        <v>753.67997060258881</v>
      </c>
      <c r="I176" s="34">
        <f t="shared" si="26"/>
        <v>3170.3050088610553</v>
      </c>
      <c r="J176" s="67">
        <f t="shared" si="27"/>
        <v>-255.89551518206605</v>
      </c>
      <c r="K176" s="33">
        <f t="shared" si="28"/>
        <v>2914.4094936789893</v>
      </c>
      <c r="L176" s="34">
        <f t="shared" si="29"/>
        <v>6286714.832571473</v>
      </c>
      <c r="M176" s="34">
        <f t="shared" si="30"/>
        <v>5779274.0259654354</v>
      </c>
      <c r="N176" s="38">
        <f>'jan-apr'!M176</f>
        <v>2701790.3025483643</v>
      </c>
      <c r="O176" s="38">
        <f t="shared" si="31"/>
        <v>3077483.7234170712</v>
      </c>
    </row>
    <row r="177" spans="1:15" s="31" customFormat="1" x14ac:dyDescent="0.2">
      <c r="A177" s="30">
        <v>3433</v>
      </c>
      <c r="B177" s="31" t="s">
        <v>107</v>
      </c>
      <c r="C177" s="33">
        <v>43071814</v>
      </c>
      <c r="D177" s="33">
        <v>2141</v>
      </c>
      <c r="E177" s="34">
        <f t="shared" si="22"/>
        <v>20117.615133115367</v>
      </c>
      <c r="F177" s="35">
        <f t="shared" si="23"/>
        <v>1.0733189692901042</v>
      </c>
      <c r="G177" s="69">
        <f t="shared" si="24"/>
        <v>-824.54676475750159</v>
      </c>
      <c r="H177" s="69">
        <f t="shared" si="25"/>
        <v>0</v>
      </c>
      <c r="I177" s="34">
        <f t="shared" si="26"/>
        <v>-824.54676475750159</v>
      </c>
      <c r="J177" s="67">
        <f t="shared" si="27"/>
        <v>-255.89551518206605</v>
      </c>
      <c r="K177" s="33">
        <f t="shared" si="28"/>
        <v>-1080.4422799395677</v>
      </c>
      <c r="L177" s="34">
        <f t="shared" si="29"/>
        <v>-1765354.6233458109</v>
      </c>
      <c r="M177" s="34">
        <f t="shared" si="30"/>
        <v>-2313226.9213506146</v>
      </c>
      <c r="N177" s="38">
        <f>'jan-apr'!M177</f>
        <v>-3613629.8664056067</v>
      </c>
      <c r="O177" s="38">
        <f t="shared" si="31"/>
        <v>1300402.9450549921</v>
      </c>
    </row>
    <row r="178" spans="1:15" s="31" customFormat="1" x14ac:dyDescent="0.2">
      <c r="A178" s="30">
        <v>3434</v>
      </c>
      <c r="B178" s="31" t="s">
        <v>108</v>
      </c>
      <c r="C178" s="33">
        <v>32004168</v>
      </c>
      <c r="D178" s="33">
        <v>2212</v>
      </c>
      <c r="E178" s="34">
        <f t="shared" si="22"/>
        <v>14468.430379746835</v>
      </c>
      <c r="F178" s="35">
        <f t="shared" si="23"/>
        <v>0.77192255044550506</v>
      </c>
      <c r="G178" s="69">
        <f t="shared" si="24"/>
        <v>2564.9640872636178</v>
      </c>
      <c r="H178" s="69">
        <f t="shared" si="25"/>
        <v>840.21108252226054</v>
      </c>
      <c r="I178" s="34">
        <f t="shared" si="26"/>
        <v>3405.1751697858781</v>
      </c>
      <c r="J178" s="67">
        <f t="shared" si="27"/>
        <v>-255.89551518206605</v>
      </c>
      <c r="K178" s="33">
        <f t="shared" si="28"/>
        <v>3149.2796546038121</v>
      </c>
      <c r="L178" s="34">
        <f t="shared" si="29"/>
        <v>7532247.475566362</v>
      </c>
      <c r="M178" s="34">
        <f t="shared" si="30"/>
        <v>6966206.5959836328</v>
      </c>
      <c r="N178" s="38">
        <f>'jan-apr'!M178</f>
        <v>2935904.0370837003</v>
      </c>
      <c r="O178" s="38">
        <f t="shared" si="31"/>
        <v>4030302.5588999325</v>
      </c>
    </row>
    <row r="179" spans="1:15" s="31" customFormat="1" x14ac:dyDescent="0.2">
      <c r="A179" s="30">
        <v>3435</v>
      </c>
      <c r="B179" s="31" t="s">
        <v>109</v>
      </c>
      <c r="C179" s="33">
        <v>48079577</v>
      </c>
      <c r="D179" s="33">
        <v>3531</v>
      </c>
      <c r="E179" s="34">
        <f t="shared" si="22"/>
        <v>13616.4194279241</v>
      </c>
      <c r="F179" s="35">
        <f t="shared" si="23"/>
        <v>0.72646589414786344</v>
      </c>
      <c r="G179" s="69">
        <f t="shared" si="24"/>
        <v>3076.1706583572582</v>
      </c>
      <c r="H179" s="69">
        <f t="shared" si="25"/>
        <v>1138.4149156602175</v>
      </c>
      <c r="I179" s="34">
        <f t="shared" si="26"/>
        <v>4214.5855740174757</v>
      </c>
      <c r="J179" s="67">
        <f t="shared" si="27"/>
        <v>-255.89551518206605</v>
      </c>
      <c r="K179" s="33">
        <f t="shared" si="28"/>
        <v>3958.6900588354097</v>
      </c>
      <c r="L179" s="34">
        <f t="shared" si="29"/>
        <v>14881701.661855707</v>
      </c>
      <c r="M179" s="34">
        <f t="shared" si="30"/>
        <v>13978134.597747831</v>
      </c>
      <c r="N179" s="38">
        <f>'jan-apr'!M179</f>
        <v>6709969.3512850599</v>
      </c>
      <c r="O179" s="38">
        <f t="shared" si="31"/>
        <v>7268165.2464627707</v>
      </c>
    </row>
    <row r="180" spans="1:15" s="31" customFormat="1" x14ac:dyDescent="0.2">
      <c r="A180" s="30">
        <v>3436</v>
      </c>
      <c r="B180" s="31" t="s">
        <v>110</v>
      </c>
      <c r="C180" s="33">
        <v>95830019</v>
      </c>
      <c r="D180" s="33">
        <v>5586</v>
      </c>
      <c r="E180" s="34">
        <f t="shared" si="22"/>
        <v>17155.39187253849</v>
      </c>
      <c r="F180" s="35">
        <f t="shared" si="23"/>
        <v>0.91527784981287763</v>
      </c>
      <c r="G180" s="69">
        <f t="shared" si="24"/>
        <v>952.78719158862441</v>
      </c>
      <c r="H180" s="69">
        <f t="shared" si="25"/>
        <v>0</v>
      </c>
      <c r="I180" s="34">
        <f t="shared" si="26"/>
        <v>952.78719158862441</v>
      </c>
      <c r="J180" s="67">
        <f t="shared" si="27"/>
        <v>-255.89551518206605</v>
      </c>
      <c r="K180" s="33">
        <f t="shared" si="28"/>
        <v>696.89167640655842</v>
      </c>
      <c r="L180" s="34">
        <f t="shared" si="29"/>
        <v>5322269.2522140555</v>
      </c>
      <c r="M180" s="34">
        <f t="shared" si="30"/>
        <v>3892836.9044070351</v>
      </c>
      <c r="N180" s="38">
        <f>'jan-apr'!M180</f>
        <v>-2479166.0166939367</v>
      </c>
      <c r="O180" s="38">
        <f t="shared" si="31"/>
        <v>6372002.9211009722</v>
      </c>
    </row>
    <row r="181" spans="1:15" s="31" customFormat="1" x14ac:dyDescent="0.2">
      <c r="A181" s="30">
        <v>3437</v>
      </c>
      <c r="B181" s="31" t="s">
        <v>111</v>
      </c>
      <c r="C181" s="33">
        <v>70041762</v>
      </c>
      <c r="D181" s="33">
        <v>5756</v>
      </c>
      <c r="E181" s="34">
        <f t="shared" si="22"/>
        <v>12168.478457261988</v>
      </c>
      <c r="F181" s="35">
        <f t="shared" si="23"/>
        <v>0.64921506198208745</v>
      </c>
      <c r="G181" s="69">
        <f t="shared" si="24"/>
        <v>3944.9352407545252</v>
      </c>
      <c r="H181" s="69">
        <f t="shared" si="25"/>
        <v>1645.1942553919566</v>
      </c>
      <c r="I181" s="34">
        <f t="shared" si="26"/>
        <v>5590.1294961464819</v>
      </c>
      <c r="J181" s="67">
        <f t="shared" si="27"/>
        <v>-255.89551518206605</v>
      </c>
      <c r="K181" s="33">
        <f t="shared" si="28"/>
        <v>5334.2339809644154</v>
      </c>
      <c r="L181" s="34">
        <f t="shared" si="29"/>
        <v>32176785.379819151</v>
      </c>
      <c r="M181" s="34">
        <f t="shared" si="30"/>
        <v>30703850.794431176</v>
      </c>
      <c r="N181" s="38">
        <f>'jan-apr'!M181</f>
        <v>16757440.673080377</v>
      </c>
      <c r="O181" s="38">
        <f t="shared" si="31"/>
        <v>13946410.121350799</v>
      </c>
    </row>
    <row r="182" spans="1:15" s="31" customFormat="1" x14ac:dyDescent="0.2">
      <c r="A182" s="30">
        <v>3438</v>
      </c>
      <c r="B182" s="31" t="s">
        <v>112</v>
      </c>
      <c r="C182" s="33">
        <v>50508300</v>
      </c>
      <c r="D182" s="33">
        <v>3119</v>
      </c>
      <c r="E182" s="34">
        <f t="shared" si="22"/>
        <v>16193.747996152613</v>
      </c>
      <c r="F182" s="35">
        <f t="shared" si="23"/>
        <v>0.8639720361069767</v>
      </c>
      <c r="G182" s="69">
        <f t="shared" si="24"/>
        <v>1529.7735174201505</v>
      </c>
      <c r="H182" s="69">
        <f t="shared" si="25"/>
        <v>236.34991678023806</v>
      </c>
      <c r="I182" s="34">
        <f t="shared" si="26"/>
        <v>1766.1234342003886</v>
      </c>
      <c r="J182" s="67">
        <f t="shared" si="27"/>
        <v>-255.89551518206605</v>
      </c>
      <c r="K182" s="33">
        <f t="shared" si="28"/>
        <v>1510.2279190183226</v>
      </c>
      <c r="L182" s="34">
        <f t="shared" si="29"/>
        <v>5508538.9912710125</v>
      </c>
      <c r="M182" s="34">
        <f t="shared" si="30"/>
        <v>4710400.8794181487</v>
      </c>
      <c r="N182" s="38">
        <f>'jan-apr'!M182</f>
        <v>-107223.17931764759</v>
      </c>
      <c r="O182" s="38">
        <f t="shared" si="31"/>
        <v>4817624.0587357963</v>
      </c>
    </row>
    <row r="183" spans="1:15" s="31" customFormat="1" x14ac:dyDescent="0.2">
      <c r="A183" s="30">
        <v>3439</v>
      </c>
      <c r="B183" s="31" t="s">
        <v>113</v>
      </c>
      <c r="C183" s="33">
        <v>64497161</v>
      </c>
      <c r="D183" s="33">
        <v>4413</v>
      </c>
      <c r="E183" s="34">
        <f t="shared" si="22"/>
        <v>14615.264219351915</v>
      </c>
      <c r="F183" s="35">
        <f t="shared" si="23"/>
        <v>0.7797564584082044</v>
      </c>
      <c r="G183" s="69">
        <f t="shared" si="24"/>
        <v>2476.8637835005693</v>
      </c>
      <c r="H183" s="69">
        <f t="shared" si="25"/>
        <v>788.81923866048237</v>
      </c>
      <c r="I183" s="34">
        <f t="shared" si="26"/>
        <v>3265.6830221610517</v>
      </c>
      <c r="J183" s="67">
        <f t="shared" si="27"/>
        <v>-255.89551518206605</v>
      </c>
      <c r="K183" s="33">
        <f t="shared" si="28"/>
        <v>3009.7875069789857</v>
      </c>
      <c r="L183" s="34">
        <f t="shared" si="29"/>
        <v>14411459.176796721</v>
      </c>
      <c r="M183" s="34">
        <f t="shared" si="30"/>
        <v>13282192.268298265</v>
      </c>
      <c r="N183" s="38">
        <f>'jan-apr'!M183</f>
        <v>6138221.3755652728</v>
      </c>
      <c r="O183" s="38">
        <f t="shared" si="31"/>
        <v>7143970.8927329918</v>
      </c>
    </row>
    <row r="184" spans="1:15" s="31" customFormat="1" x14ac:dyDescent="0.2">
      <c r="A184" s="30">
        <v>3440</v>
      </c>
      <c r="B184" s="31" t="s">
        <v>114</v>
      </c>
      <c r="C184" s="33">
        <v>86824725</v>
      </c>
      <c r="D184" s="33">
        <v>5124</v>
      </c>
      <c r="E184" s="34">
        <f t="shared" si="22"/>
        <v>16944.716042154567</v>
      </c>
      <c r="F184" s="35">
        <f t="shared" si="23"/>
        <v>0.90403783137004579</v>
      </c>
      <c r="G184" s="69">
        <f t="shared" si="24"/>
        <v>1079.1926898189784</v>
      </c>
      <c r="H184" s="69">
        <f t="shared" si="25"/>
        <v>0</v>
      </c>
      <c r="I184" s="34">
        <f t="shared" si="26"/>
        <v>1079.1926898189784</v>
      </c>
      <c r="J184" s="67">
        <f t="shared" si="27"/>
        <v>-255.89551518206605</v>
      </c>
      <c r="K184" s="33">
        <f t="shared" si="28"/>
        <v>823.29717463691236</v>
      </c>
      <c r="L184" s="34">
        <f t="shared" si="29"/>
        <v>5529783.3426324455</v>
      </c>
      <c r="M184" s="34">
        <f t="shared" si="30"/>
        <v>4218574.7228395389</v>
      </c>
      <c r="N184" s="38">
        <f>'jan-apr'!M184</f>
        <v>1789017.040325867</v>
      </c>
      <c r="O184" s="38">
        <f t="shared" si="31"/>
        <v>2429557.6825136719</v>
      </c>
    </row>
    <row r="185" spans="1:15" s="31" customFormat="1" x14ac:dyDescent="0.2">
      <c r="A185" s="30">
        <v>3441</v>
      </c>
      <c r="B185" s="31" t="s">
        <v>115</v>
      </c>
      <c r="C185" s="33">
        <v>94422610</v>
      </c>
      <c r="D185" s="33">
        <v>6177</v>
      </c>
      <c r="E185" s="34">
        <f t="shared" si="22"/>
        <v>15286.159948194916</v>
      </c>
      <c r="F185" s="35">
        <f t="shared" si="23"/>
        <v>0.81555021961788077</v>
      </c>
      <c r="G185" s="69">
        <f t="shared" si="24"/>
        <v>2074.3263461947686</v>
      </c>
      <c r="H185" s="69">
        <f t="shared" si="25"/>
        <v>554.00573356543202</v>
      </c>
      <c r="I185" s="34">
        <f t="shared" si="26"/>
        <v>2628.3320797602005</v>
      </c>
      <c r="J185" s="67">
        <f t="shared" si="27"/>
        <v>-255.89551518206605</v>
      </c>
      <c r="K185" s="33">
        <f t="shared" si="28"/>
        <v>2372.4365645781345</v>
      </c>
      <c r="L185" s="34">
        <f t="shared" si="29"/>
        <v>16235207.256678758</v>
      </c>
      <c r="M185" s="34">
        <f t="shared" si="30"/>
        <v>14654540.659399137</v>
      </c>
      <c r="N185" s="38">
        <f>'jan-apr'!M185</f>
        <v>7653319.4241256891</v>
      </c>
      <c r="O185" s="38">
        <f t="shared" si="31"/>
        <v>7001221.2352734478</v>
      </c>
    </row>
    <row r="186" spans="1:15" s="31" customFormat="1" x14ac:dyDescent="0.2">
      <c r="A186" s="30">
        <v>3442</v>
      </c>
      <c r="B186" s="31" t="s">
        <v>116</v>
      </c>
      <c r="C186" s="33">
        <v>214053048</v>
      </c>
      <c r="D186" s="33">
        <v>14840</v>
      </c>
      <c r="E186" s="34">
        <f t="shared" si="22"/>
        <v>14424.059838274932</v>
      </c>
      <c r="F186" s="35">
        <f t="shared" si="23"/>
        <v>0.7695552845680963</v>
      </c>
      <c r="G186" s="69">
        <f t="shared" si="24"/>
        <v>2591.5864121467589</v>
      </c>
      <c r="H186" s="69">
        <f t="shared" si="25"/>
        <v>855.74077203742638</v>
      </c>
      <c r="I186" s="34">
        <f t="shared" si="26"/>
        <v>3447.3271841841852</v>
      </c>
      <c r="J186" s="67">
        <f t="shared" si="27"/>
        <v>-255.89551518206605</v>
      </c>
      <c r="K186" s="33">
        <f t="shared" si="28"/>
        <v>3191.4316690021192</v>
      </c>
      <c r="L186" s="34">
        <f t="shared" si="29"/>
        <v>51158335.41329331</v>
      </c>
      <c r="M186" s="34">
        <f t="shared" si="30"/>
        <v>47360845.967991449</v>
      </c>
      <c r="N186" s="38">
        <f>'jan-apr'!M186</f>
        <v>28658136.232333701</v>
      </c>
      <c r="O186" s="38">
        <f t="shared" si="31"/>
        <v>18702709.735657748</v>
      </c>
    </row>
    <row r="187" spans="1:15" s="31" customFormat="1" x14ac:dyDescent="0.2">
      <c r="A187" s="30">
        <v>3443</v>
      </c>
      <c r="B187" s="31" t="s">
        <v>117</v>
      </c>
      <c r="C187" s="33">
        <v>188064484</v>
      </c>
      <c r="D187" s="33">
        <v>13691</v>
      </c>
      <c r="E187" s="34">
        <f t="shared" si="22"/>
        <v>13736.358483675407</v>
      </c>
      <c r="F187" s="35">
        <f t="shared" si="23"/>
        <v>0.73286490629939405</v>
      </c>
      <c r="G187" s="69">
        <f t="shared" si="24"/>
        <v>3004.207224906474</v>
      </c>
      <c r="H187" s="69">
        <f t="shared" si="25"/>
        <v>1096.4362461472601</v>
      </c>
      <c r="I187" s="34">
        <f t="shared" si="26"/>
        <v>4100.6434710537342</v>
      </c>
      <c r="J187" s="67">
        <f t="shared" si="27"/>
        <v>-255.89551518206605</v>
      </c>
      <c r="K187" s="33">
        <f t="shared" si="28"/>
        <v>3844.7479558716682</v>
      </c>
      <c r="L187" s="34">
        <f t="shared" si="29"/>
        <v>56141909.762196675</v>
      </c>
      <c r="M187" s="34">
        <f t="shared" si="30"/>
        <v>52638444.263839006</v>
      </c>
      <c r="N187" s="38">
        <f>'jan-apr'!M187</f>
        <v>31133714.387438059</v>
      </c>
      <c r="O187" s="38">
        <f t="shared" si="31"/>
        <v>21504729.876400948</v>
      </c>
    </row>
    <row r="188" spans="1:15" s="31" customFormat="1" x14ac:dyDescent="0.2">
      <c r="A188" s="30">
        <v>3446</v>
      </c>
      <c r="B188" s="31" t="s">
        <v>120</v>
      </c>
      <c r="C188" s="33">
        <v>210322416</v>
      </c>
      <c r="D188" s="33">
        <v>13593</v>
      </c>
      <c r="E188" s="34">
        <f t="shared" si="22"/>
        <v>15472.847495034208</v>
      </c>
      <c r="F188" s="35">
        <f t="shared" si="23"/>
        <v>0.82551041042712892</v>
      </c>
      <c r="G188" s="69">
        <f t="shared" si="24"/>
        <v>1962.3138180911938</v>
      </c>
      <c r="H188" s="69">
        <f t="shared" si="25"/>
        <v>488.66509217167993</v>
      </c>
      <c r="I188" s="34">
        <f t="shared" si="26"/>
        <v>2450.9789102628738</v>
      </c>
      <c r="J188" s="67">
        <f t="shared" si="27"/>
        <v>-255.89551518206605</v>
      </c>
      <c r="K188" s="33">
        <f t="shared" si="28"/>
        <v>2195.0833950808078</v>
      </c>
      <c r="L188" s="34">
        <f t="shared" si="29"/>
        <v>33316156.327203244</v>
      </c>
      <c r="M188" s="34">
        <f t="shared" si="30"/>
        <v>29837768.589333419</v>
      </c>
      <c r="N188" s="38">
        <f>'jan-apr'!M188</f>
        <v>18300162.168073572</v>
      </c>
      <c r="O188" s="38">
        <f t="shared" si="31"/>
        <v>11537606.421259847</v>
      </c>
    </row>
    <row r="189" spans="1:15" s="31" customFormat="1" x14ac:dyDescent="0.2">
      <c r="A189" s="30">
        <v>3447</v>
      </c>
      <c r="B189" s="31" t="s">
        <v>121</v>
      </c>
      <c r="C189" s="33">
        <v>68192830</v>
      </c>
      <c r="D189" s="33">
        <v>5587</v>
      </c>
      <c r="E189" s="34">
        <f t="shared" si="22"/>
        <v>12205.625559334168</v>
      </c>
      <c r="F189" s="35">
        <f t="shared" si="23"/>
        <v>0.65119694149635432</v>
      </c>
      <c r="G189" s="69">
        <f t="shared" si="24"/>
        <v>3922.6469795112171</v>
      </c>
      <c r="H189" s="69">
        <f t="shared" si="25"/>
        <v>1632.1927696666937</v>
      </c>
      <c r="I189" s="34">
        <f t="shared" si="26"/>
        <v>5554.8397491779106</v>
      </c>
      <c r="J189" s="67">
        <f t="shared" si="27"/>
        <v>-255.89551518206605</v>
      </c>
      <c r="K189" s="33">
        <f t="shared" si="28"/>
        <v>5298.9442339958441</v>
      </c>
      <c r="L189" s="34">
        <f t="shared" si="29"/>
        <v>31034889.678656988</v>
      </c>
      <c r="M189" s="34">
        <f t="shared" si="30"/>
        <v>29605201.435334779</v>
      </c>
      <c r="N189" s="38">
        <f>'jan-apr'!M189</f>
        <v>16992592.371829405</v>
      </c>
      <c r="O189" s="38">
        <f t="shared" si="31"/>
        <v>12612609.063505374</v>
      </c>
    </row>
    <row r="190" spans="1:15" s="31" customFormat="1" x14ac:dyDescent="0.2">
      <c r="A190" s="30">
        <v>3448</v>
      </c>
      <c r="B190" s="31" t="s">
        <v>122</v>
      </c>
      <c r="C190" s="33">
        <v>87248690</v>
      </c>
      <c r="D190" s="33">
        <v>6510</v>
      </c>
      <c r="E190" s="34">
        <f t="shared" si="22"/>
        <v>13402.256528417818</v>
      </c>
      <c r="F190" s="35">
        <f t="shared" si="23"/>
        <v>0.71503983290564965</v>
      </c>
      <c r="G190" s="69">
        <f t="shared" si="24"/>
        <v>3204.6683980610273</v>
      </c>
      <c r="H190" s="69">
        <f t="shared" si="25"/>
        <v>1213.3719304874162</v>
      </c>
      <c r="I190" s="34">
        <f t="shared" si="26"/>
        <v>4418.0403285484435</v>
      </c>
      <c r="J190" s="67">
        <f t="shared" si="27"/>
        <v>-255.89551518206605</v>
      </c>
      <c r="K190" s="33">
        <f t="shared" si="28"/>
        <v>4162.1448133663771</v>
      </c>
      <c r="L190" s="34">
        <f t="shared" si="29"/>
        <v>28761442.538850367</v>
      </c>
      <c r="M190" s="34">
        <f t="shared" si="30"/>
        <v>27095562.735015117</v>
      </c>
      <c r="N190" s="38">
        <f>'jan-apr'!M190</f>
        <v>12836958.23635393</v>
      </c>
      <c r="O190" s="38">
        <f t="shared" si="31"/>
        <v>14258604.498661187</v>
      </c>
    </row>
    <row r="191" spans="1:15" s="31" customFormat="1" x14ac:dyDescent="0.2">
      <c r="A191" s="30">
        <v>3449</v>
      </c>
      <c r="B191" s="31" t="s">
        <v>123</v>
      </c>
      <c r="C191" s="33">
        <v>44074416</v>
      </c>
      <c r="D191" s="33">
        <v>2836</v>
      </c>
      <c r="E191" s="34">
        <f t="shared" si="22"/>
        <v>15541.049365303244</v>
      </c>
      <c r="F191" s="35">
        <f t="shared" si="23"/>
        <v>0.82914913005748514</v>
      </c>
      <c r="G191" s="69">
        <f t="shared" si="24"/>
        <v>1921.3926959297717</v>
      </c>
      <c r="H191" s="69">
        <f t="shared" si="25"/>
        <v>464.7944375775171</v>
      </c>
      <c r="I191" s="34">
        <f t="shared" si="26"/>
        <v>2386.1871335072888</v>
      </c>
      <c r="J191" s="67">
        <f t="shared" si="27"/>
        <v>-255.89551518206605</v>
      </c>
      <c r="K191" s="33">
        <f t="shared" si="28"/>
        <v>2130.2916183252228</v>
      </c>
      <c r="L191" s="34">
        <f t="shared" si="29"/>
        <v>6767226.7106266711</v>
      </c>
      <c r="M191" s="34">
        <f t="shared" si="30"/>
        <v>6041507.0295703318</v>
      </c>
      <c r="N191" s="38">
        <f>'jan-apr'!M191</f>
        <v>1975021.2032411301</v>
      </c>
      <c r="O191" s="38">
        <f t="shared" si="31"/>
        <v>4066485.8263292015</v>
      </c>
    </row>
    <row r="192" spans="1:15" s="31" customFormat="1" x14ac:dyDescent="0.2">
      <c r="A192" s="30">
        <v>3450</v>
      </c>
      <c r="B192" s="31" t="s">
        <v>124</v>
      </c>
      <c r="C192" s="33">
        <v>16742303</v>
      </c>
      <c r="D192" s="33">
        <v>1366</v>
      </c>
      <c r="E192" s="34">
        <f t="shared" si="22"/>
        <v>12256.444363103954</v>
      </c>
      <c r="F192" s="35">
        <f t="shared" si="23"/>
        <v>0.65390823633532147</v>
      </c>
      <c r="G192" s="69">
        <f t="shared" si="24"/>
        <v>3892.1556972493458</v>
      </c>
      <c r="H192" s="69">
        <f t="shared" si="25"/>
        <v>1614.4061883472687</v>
      </c>
      <c r="I192" s="34">
        <f t="shared" si="26"/>
        <v>5506.561885596615</v>
      </c>
      <c r="J192" s="67">
        <f t="shared" si="27"/>
        <v>-255.89551518206605</v>
      </c>
      <c r="K192" s="33">
        <f t="shared" si="28"/>
        <v>5250.6663704145485</v>
      </c>
      <c r="L192" s="34">
        <f t="shared" si="29"/>
        <v>7521963.5357249761</v>
      </c>
      <c r="M192" s="34">
        <f t="shared" si="30"/>
        <v>7172410.2619862733</v>
      </c>
      <c r="N192" s="38">
        <f>'jan-apr'!M192</f>
        <v>4039425.3127741129</v>
      </c>
      <c r="O192" s="38">
        <f t="shared" si="31"/>
        <v>3132984.9492121604</v>
      </c>
    </row>
    <row r="193" spans="1:15" s="31" customFormat="1" x14ac:dyDescent="0.2">
      <c r="A193" s="30">
        <v>3451</v>
      </c>
      <c r="B193" s="31" t="s">
        <v>125</v>
      </c>
      <c r="C193" s="33">
        <v>101716721</v>
      </c>
      <c r="D193" s="33">
        <v>6562</v>
      </c>
      <c r="E193" s="34">
        <f t="shared" si="22"/>
        <v>15500.871837854313</v>
      </c>
      <c r="F193" s="35">
        <f t="shared" si="23"/>
        <v>0.82700557069099112</v>
      </c>
      <c r="G193" s="69">
        <f t="shared" si="24"/>
        <v>1945.4992123991308</v>
      </c>
      <c r="H193" s="69">
        <f t="shared" si="25"/>
        <v>478.85657218464326</v>
      </c>
      <c r="I193" s="34">
        <f t="shared" si="26"/>
        <v>2424.355784583774</v>
      </c>
      <c r="J193" s="67">
        <f t="shared" si="27"/>
        <v>-255.89551518206605</v>
      </c>
      <c r="K193" s="33">
        <f t="shared" si="28"/>
        <v>2168.460269401708</v>
      </c>
      <c r="L193" s="34">
        <f t="shared" si="29"/>
        <v>15908622.658438725</v>
      </c>
      <c r="M193" s="34">
        <f t="shared" si="30"/>
        <v>14229436.287814008</v>
      </c>
      <c r="N193" s="38">
        <f>'jan-apr'!M193</f>
        <v>5142578.7752003819</v>
      </c>
      <c r="O193" s="38">
        <f t="shared" si="31"/>
        <v>9086857.5126136262</v>
      </c>
    </row>
    <row r="194" spans="1:15" s="31" customFormat="1" x14ac:dyDescent="0.2">
      <c r="A194" s="30">
        <v>3452</v>
      </c>
      <c r="B194" s="31" t="s">
        <v>126</v>
      </c>
      <c r="C194" s="33">
        <v>34602721</v>
      </c>
      <c r="D194" s="33">
        <v>2112</v>
      </c>
      <c r="E194" s="34">
        <f t="shared" si="22"/>
        <v>16383.864109848484</v>
      </c>
      <c r="F194" s="35">
        <f t="shared" si="23"/>
        <v>0.87411514849118777</v>
      </c>
      <c r="G194" s="69">
        <f t="shared" si="24"/>
        <v>1415.7038492026279</v>
      </c>
      <c r="H194" s="69">
        <f t="shared" si="25"/>
        <v>169.80927698668327</v>
      </c>
      <c r="I194" s="34">
        <f t="shared" si="26"/>
        <v>1585.5131261893112</v>
      </c>
      <c r="J194" s="67">
        <f t="shared" si="27"/>
        <v>-255.89551518206605</v>
      </c>
      <c r="K194" s="33">
        <f t="shared" si="28"/>
        <v>1329.6176110072452</v>
      </c>
      <c r="L194" s="34">
        <f t="shared" si="29"/>
        <v>3348603.7225118252</v>
      </c>
      <c r="M194" s="34">
        <f t="shared" si="30"/>
        <v>2808152.394447302</v>
      </c>
      <c r="N194" s="38">
        <f>'jan-apr'!M194</f>
        <v>645514.91076663195</v>
      </c>
      <c r="O194" s="38">
        <f t="shared" si="31"/>
        <v>2162637.4836806701</v>
      </c>
    </row>
    <row r="195" spans="1:15" s="31" customFormat="1" x14ac:dyDescent="0.2">
      <c r="A195" s="30">
        <v>3453</v>
      </c>
      <c r="B195" s="31" t="s">
        <v>127</v>
      </c>
      <c r="C195" s="33">
        <v>57190518</v>
      </c>
      <c r="D195" s="33">
        <v>3298</v>
      </c>
      <c r="E195" s="34">
        <f t="shared" si="22"/>
        <v>17340.969678593086</v>
      </c>
      <c r="F195" s="35">
        <f t="shared" si="23"/>
        <v>0.92517883351296659</v>
      </c>
      <c r="G195" s="69">
        <f t="shared" si="24"/>
        <v>841.44050795586656</v>
      </c>
      <c r="H195" s="69">
        <f t="shared" si="25"/>
        <v>0</v>
      </c>
      <c r="I195" s="34">
        <f t="shared" si="26"/>
        <v>841.44050795586656</v>
      </c>
      <c r="J195" s="67">
        <f t="shared" si="27"/>
        <v>-255.89551518206605</v>
      </c>
      <c r="K195" s="33">
        <f t="shared" si="28"/>
        <v>585.54499277380046</v>
      </c>
      <c r="L195" s="34">
        <f t="shared" si="29"/>
        <v>2775070.7952384478</v>
      </c>
      <c r="M195" s="34">
        <f t="shared" si="30"/>
        <v>1931127.386167994</v>
      </c>
      <c r="N195" s="38">
        <f>'jan-apr'!M195</f>
        <v>575477.3133088802</v>
      </c>
      <c r="O195" s="38">
        <f t="shared" si="31"/>
        <v>1355650.0728591138</v>
      </c>
    </row>
    <row r="196" spans="1:15" s="31" customFormat="1" x14ac:dyDescent="0.2">
      <c r="A196" s="30">
        <v>3454</v>
      </c>
      <c r="B196" s="31" t="s">
        <v>128</v>
      </c>
      <c r="C196" s="33">
        <v>30889585</v>
      </c>
      <c r="D196" s="33">
        <v>1645</v>
      </c>
      <c r="E196" s="34">
        <f t="shared" si="22"/>
        <v>18777.863221884498</v>
      </c>
      <c r="F196" s="35">
        <f t="shared" si="23"/>
        <v>1.0018402611553749</v>
      </c>
      <c r="G196" s="69">
        <f t="shared" si="24"/>
        <v>-20.695618018980166</v>
      </c>
      <c r="H196" s="69">
        <f t="shared" si="25"/>
        <v>0</v>
      </c>
      <c r="I196" s="34">
        <f t="shared" si="26"/>
        <v>-20.695618018980166</v>
      </c>
      <c r="J196" s="67">
        <f t="shared" si="27"/>
        <v>-255.89551518206605</v>
      </c>
      <c r="K196" s="33">
        <f t="shared" si="28"/>
        <v>-276.5911332010462</v>
      </c>
      <c r="L196" s="34">
        <f t="shared" si="29"/>
        <v>-34044.291641222371</v>
      </c>
      <c r="M196" s="34">
        <f t="shared" si="30"/>
        <v>-454992.41411572101</v>
      </c>
      <c r="N196" s="38">
        <f>'jan-apr'!M196</f>
        <v>-1650458.5878735275</v>
      </c>
      <c r="O196" s="38">
        <f t="shared" si="31"/>
        <v>1195466.1737578064</v>
      </c>
    </row>
    <row r="197" spans="1:15" s="31" customFormat="1" x14ac:dyDescent="0.2">
      <c r="A197" s="30">
        <v>3901</v>
      </c>
      <c r="B197" s="31" t="s">
        <v>146</v>
      </c>
      <c r="C197" s="33">
        <v>419477999</v>
      </c>
      <c r="D197" s="33">
        <v>27939</v>
      </c>
      <c r="E197" s="34">
        <f t="shared" si="22"/>
        <v>15014.066323060953</v>
      </c>
      <c r="F197" s="35">
        <f t="shared" si="23"/>
        <v>0.80103342687943813</v>
      </c>
      <c r="G197" s="69">
        <f t="shared" si="24"/>
        <v>2237.5825212751465</v>
      </c>
      <c r="H197" s="69">
        <f t="shared" si="25"/>
        <v>649.23850236231897</v>
      </c>
      <c r="I197" s="34">
        <f t="shared" si="26"/>
        <v>2886.8210236374653</v>
      </c>
      <c r="J197" s="67">
        <f t="shared" si="27"/>
        <v>-255.89551518206605</v>
      </c>
      <c r="K197" s="33">
        <f t="shared" si="28"/>
        <v>2630.9255084553993</v>
      </c>
      <c r="L197" s="34">
        <f t="shared" si="29"/>
        <v>80654892.579407141</v>
      </c>
      <c r="M197" s="34">
        <f t="shared" si="30"/>
        <v>73505427.780735403</v>
      </c>
      <c r="N197" s="38">
        <f>'jan-apr'!M197</f>
        <v>47620126.931365989</v>
      </c>
      <c r="O197" s="38">
        <f t="shared" si="31"/>
        <v>25885300.849369414</v>
      </c>
    </row>
    <row r="198" spans="1:15" s="31" customFormat="1" x14ac:dyDescent="0.2">
      <c r="A198" s="30">
        <v>3903</v>
      </c>
      <c r="B198" s="31" t="s">
        <v>150</v>
      </c>
      <c r="C198" s="33">
        <v>433804612</v>
      </c>
      <c r="D198" s="33">
        <v>26872</v>
      </c>
      <c r="E198" s="34">
        <f t="shared" si="22"/>
        <v>16143.369008633523</v>
      </c>
      <c r="F198" s="35">
        <f t="shared" si="23"/>
        <v>0.86128420643133785</v>
      </c>
      <c r="G198" s="69">
        <f t="shared" si="24"/>
        <v>1560.0009099316048</v>
      </c>
      <c r="H198" s="69">
        <f t="shared" si="25"/>
        <v>253.98256241191973</v>
      </c>
      <c r="I198" s="34">
        <f t="shared" si="26"/>
        <v>1813.9834723435247</v>
      </c>
      <c r="J198" s="67">
        <f t="shared" si="27"/>
        <v>-255.89551518206605</v>
      </c>
      <c r="K198" s="33">
        <f t="shared" si="28"/>
        <v>1558.0879571614587</v>
      </c>
      <c r="L198" s="34">
        <f t="shared" si="29"/>
        <v>48745363.868815199</v>
      </c>
      <c r="M198" s="34">
        <f t="shared" si="30"/>
        <v>41868939.584842719</v>
      </c>
      <c r="N198" s="38">
        <f>'jan-apr'!M198</f>
        <v>24497888.11695895</v>
      </c>
      <c r="O198" s="38">
        <f t="shared" si="31"/>
        <v>17371051.467883769</v>
      </c>
    </row>
    <row r="199" spans="1:15" s="31" customFormat="1" x14ac:dyDescent="0.2">
      <c r="A199" s="30">
        <v>3905</v>
      </c>
      <c r="B199" s="31" t="s">
        <v>147</v>
      </c>
      <c r="C199" s="33">
        <v>1039102866</v>
      </c>
      <c r="D199" s="33">
        <v>59174</v>
      </c>
      <c r="E199" s="34">
        <f t="shared" si="22"/>
        <v>17560.125494304932</v>
      </c>
      <c r="F199" s="35">
        <f t="shared" si="23"/>
        <v>0.93687127780506219</v>
      </c>
      <c r="G199" s="69">
        <f t="shared" si="24"/>
        <v>709.94701852875949</v>
      </c>
      <c r="H199" s="69">
        <f t="shared" si="25"/>
        <v>0</v>
      </c>
      <c r="I199" s="34">
        <f t="shared" si="26"/>
        <v>709.94701852875949</v>
      </c>
      <c r="J199" s="67">
        <f t="shared" si="27"/>
        <v>-255.89551518206605</v>
      </c>
      <c r="K199" s="33">
        <f t="shared" si="28"/>
        <v>454.05150334669344</v>
      </c>
      <c r="L199" s="34">
        <f t="shared" si="29"/>
        <v>42010404.874420814</v>
      </c>
      <c r="M199" s="34">
        <f t="shared" si="30"/>
        <v>26868043.659037236</v>
      </c>
      <c r="N199" s="38">
        <f>'jan-apr'!M199</f>
        <v>20449345.32448139</v>
      </c>
      <c r="O199" s="38">
        <f t="shared" si="31"/>
        <v>6418698.3345558457</v>
      </c>
    </row>
    <row r="200" spans="1:15" s="31" customFormat="1" x14ac:dyDescent="0.2">
      <c r="A200" s="30">
        <v>3907</v>
      </c>
      <c r="B200" s="31" t="s">
        <v>148</v>
      </c>
      <c r="C200" s="33">
        <v>1082260469</v>
      </c>
      <c r="D200" s="33">
        <v>66231</v>
      </c>
      <c r="E200" s="34">
        <f t="shared" si="22"/>
        <v>16340.693466805575</v>
      </c>
      <c r="F200" s="35">
        <f t="shared" si="23"/>
        <v>0.87181189983135354</v>
      </c>
      <c r="G200" s="69">
        <f t="shared" si="24"/>
        <v>1441.6062350283737</v>
      </c>
      <c r="H200" s="69">
        <f t="shared" si="25"/>
        <v>184.91900205170157</v>
      </c>
      <c r="I200" s="34">
        <f t="shared" si="26"/>
        <v>1626.5252370800754</v>
      </c>
      <c r="J200" s="67">
        <f t="shared" si="27"/>
        <v>-255.89551518206605</v>
      </c>
      <c r="K200" s="33">
        <f t="shared" si="28"/>
        <v>1370.6297218980094</v>
      </c>
      <c r="L200" s="34">
        <f t="shared" si="29"/>
        <v>107726392.97705047</v>
      </c>
      <c r="M200" s="34">
        <f t="shared" si="30"/>
        <v>90778177.111027062</v>
      </c>
      <c r="N200" s="38">
        <f>'jan-apr'!M200</f>
        <v>60453644.483449668</v>
      </c>
      <c r="O200" s="38">
        <f t="shared" si="31"/>
        <v>30324532.627577394</v>
      </c>
    </row>
    <row r="201" spans="1:15" s="31" customFormat="1" x14ac:dyDescent="0.2">
      <c r="A201" s="30">
        <v>3909</v>
      </c>
      <c r="B201" s="31" t="s">
        <v>149</v>
      </c>
      <c r="C201" s="33">
        <v>783180432</v>
      </c>
      <c r="D201" s="33">
        <v>48715</v>
      </c>
      <c r="E201" s="34">
        <f t="shared" ref="E201:E264" si="32">IF(ISNUMBER(C201),(C201)/D201,"")</f>
        <v>16076.781935748742</v>
      </c>
      <c r="F201" s="35">
        <f t="shared" ref="F201:F264" si="33">IF(ISNUMBER(C201),E201/E$366,"")</f>
        <v>0.85773163978942546</v>
      </c>
      <c r="G201" s="69">
        <f t="shared" ref="G201:G264" si="34">IF(ISNUMBER(D201),(E$366-E201)*0.6,"")</f>
        <v>1599.9531536624729</v>
      </c>
      <c r="H201" s="69">
        <f t="shared" ref="H201:H264" si="35">IF(ISNUMBER(D201),(IF(E201&gt;=E$366*0.9,0,IF(E201&lt;0.9*E$366,(E$366*0.9-E201)*0.35))),"")</f>
        <v>277.28803792159283</v>
      </c>
      <c r="I201" s="34">
        <f t="shared" ref="I201:I264" si="36">IF(ISNUMBER(C201),G201+H201,"")</f>
        <v>1877.2411915840657</v>
      </c>
      <c r="J201" s="67">
        <f t="shared" ref="J201:J264" si="37">IF(ISNUMBER(D201),I$368,"")</f>
        <v>-255.89551518206605</v>
      </c>
      <c r="K201" s="33">
        <f t="shared" ref="K201:K264" si="38">IF(ISNUMBER(I201),I201+J201,"")</f>
        <v>1621.3456764019998</v>
      </c>
      <c r="L201" s="34">
        <f t="shared" ref="L201:L264" si="39">IF(ISNUMBER(I201),(I201*D201),"")</f>
        <v>91449804.648017764</v>
      </c>
      <c r="M201" s="34">
        <f t="shared" ref="M201:M264" si="40">IF(ISNUMBER(K201),(K201*D201),"")</f>
        <v>78983854.625923425</v>
      </c>
      <c r="N201" s="38">
        <f>'jan-apr'!M201</f>
        <v>48072985.536633193</v>
      </c>
      <c r="O201" s="38">
        <f t="shared" ref="O201:O264" si="41">IF(ISNUMBER(M201),(M201-N201),"")</f>
        <v>30910869.089290231</v>
      </c>
    </row>
    <row r="202" spans="1:15" s="31" customFormat="1" x14ac:dyDescent="0.2">
      <c r="A202" s="30">
        <v>3911</v>
      </c>
      <c r="B202" s="31" t="s">
        <v>151</v>
      </c>
      <c r="C202" s="33">
        <v>503040050</v>
      </c>
      <c r="D202" s="33">
        <v>27501</v>
      </c>
      <c r="E202" s="34">
        <f t="shared" si="32"/>
        <v>18291.700301807206</v>
      </c>
      <c r="F202" s="35">
        <f t="shared" si="33"/>
        <v>0.97590240118381777</v>
      </c>
      <c r="G202" s="69">
        <f t="shared" si="34"/>
        <v>271.00213402739462</v>
      </c>
      <c r="H202" s="69">
        <f t="shared" si="35"/>
        <v>0</v>
      </c>
      <c r="I202" s="34">
        <f t="shared" si="36"/>
        <v>271.00213402739462</v>
      </c>
      <c r="J202" s="67">
        <f t="shared" si="37"/>
        <v>-255.89551518206605</v>
      </c>
      <c r="K202" s="33">
        <f t="shared" si="38"/>
        <v>15.106618845328569</v>
      </c>
      <c r="L202" s="34">
        <f t="shared" si="39"/>
        <v>7452829.687887379</v>
      </c>
      <c r="M202" s="34">
        <f t="shared" si="40"/>
        <v>415447.12486538099</v>
      </c>
      <c r="N202" s="38">
        <f>'jan-apr'!M202</f>
        <v>2954469.4409058532</v>
      </c>
      <c r="O202" s="38">
        <f t="shared" si="41"/>
        <v>-2539022.3160404721</v>
      </c>
    </row>
    <row r="203" spans="1:15" s="31" customFormat="1" x14ac:dyDescent="0.2">
      <c r="A203" s="30">
        <v>4001</v>
      </c>
      <c r="B203" s="31" t="s">
        <v>152</v>
      </c>
      <c r="C203" s="33">
        <v>612275901</v>
      </c>
      <c r="D203" s="33">
        <v>37193</v>
      </c>
      <c r="E203" s="34">
        <f t="shared" si="32"/>
        <v>16462.127308902214</v>
      </c>
      <c r="F203" s="35">
        <f t="shared" si="33"/>
        <v>0.8782906621187162</v>
      </c>
      <c r="G203" s="69">
        <f t="shared" si="34"/>
        <v>1368.7459297703899</v>
      </c>
      <c r="H203" s="69">
        <f t="shared" si="35"/>
        <v>142.4171573178777</v>
      </c>
      <c r="I203" s="34">
        <f t="shared" si="36"/>
        <v>1511.1630870882677</v>
      </c>
      <c r="J203" s="67">
        <f t="shared" si="37"/>
        <v>-255.89551518206605</v>
      </c>
      <c r="K203" s="33">
        <f t="shared" si="38"/>
        <v>1255.2675719062017</v>
      </c>
      <c r="L203" s="34">
        <f t="shared" si="39"/>
        <v>56204688.698073938</v>
      </c>
      <c r="M203" s="34">
        <f t="shared" si="40"/>
        <v>46687166.801907361</v>
      </c>
      <c r="N203" s="38">
        <f>'jan-apr'!M203</f>
        <v>32343774.509924985</v>
      </c>
      <c r="O203" s="38">
        <f t="shared" si="41"/>
        <v>14343392.291982375</v>
      </c>
    </row>
    <row r="204" spans="1:15" s="31" customFormat="1" x14ac:dyDescent="0.2">
      <c r="A204" s="30">
        <v>4003</v>
      </c>
      <c r="B204" s="31" t="s">
        <v>153</v>
      </c>
      <c r="C204" s="33">
        <v>853132413</v>
      </c>
      <c r="D204" s="33">
        <v>56619</v>
      </c>
      <c r="E204" s="34">
        <f t="shared" si="32"/>
        <v>15067.952683728077</v>
      </c>
      <c r="F204" s="35">
        <f t="shared" si="33"/>
        <v>0.80390838261884023</v>
      </c>
      <c r="G204" s="69">
        <f t="shared" si="34"/>
        <v>2205.2507048748721</v>
      </c>
      <c r="H204" s="69">
        <f t="shared" si="35"/>
        <v>630.37827612882563</v>
      </c>
      <c r="I204" s="34">
        <f t="shared" si="36"/>
        <v>2835.6289810036978</v>
      </c>
      <c r="J204" s="67">
        <f t="shared" si="37"/>
        <v>-255.89551518206605</v>
      </c>
      <c r="K204" s="33">
        <f t="shared" si="38"/>
        <v>2579.7334658216319</v>
      </c>
      <c r="L204" s="34">
        <f t="shared" si="39"/>
        <v>160550477.27544838</v>
      </c>
      <c r="M204" s="34">
        <f t="shared" si="40"/>
        <v>146061929.10135499</v>
      </c>
      <c r="N204" s="38">
        <f>'jan-apr'!M204</f>
        <v>93160454.091293886</v>
      </c>
      <c r="O204" s="38">
        <f t="shared" si="41"/>
        <v>52901475.0100611</v>
      </c>
    </row>
    <row r="205" spans="1:15" s="31" customFormat="1" x14ac:dyDescent="0.2">
      <c r="A205" s="30">
        <v>4005</v>
      </c>
      <c r="B205" s="31" t="s">
        <v>154</v>
      </c>
      <c r="C205" s="33">
        <v>204075368</v>
      </c>
      <c r="D205" s="33">
        <v>13266</v>
      </c>
      <c r="E205" s="34">
        <f t="shared" si="32"/>
        <v>15383.338459219056</v>
      </c>
      <c r="F205" s="35">
        <f t="shared" si="33"/>
        <v>0.8207349066992975</v>
      </c>
      <c r="G205" s="69">
        <f t="shared" si="34"/>
        <v>2016.0192395802849</v>
      </c>
      <c r="H205" s="69">
        <f t="shared" si="35"/>
        <v>519.99325470698307</v>
      </c>
      <c r="I205" s="34">
        <f t="shared" si="36"/>
        <v>2536.0124942872681</v>
      </c>
      <c r="J205" s="67">
        <f t="shared" si="37"/>
        <v>-255.89551518206605</v>
      </c>
      <c r="K205" s="33">
        <f t="shared" si="38"/>
        <v>2280.1169791052021</v>
      </c>
      <c r="L205" s="34">
        <f t="shared" si="39"/>
        <v>33642741.749214895</v>
      </c>
      <c r="M205" s="34">
        <f t="shared" si="40"/>
        <v>30248031.84480961</v>
      </c>
      <c r="N205" s="38">
        <f>'jan-apr'!M205</f>
        <v>15859308.314173782</v>
      </c>
      <c r="O205" s="38">
        <f t="shared" si="41"/>
        <v>14388723.530635828</v>
      </c>
    </row>
    <row r="206" spans="1:15" s="31" customFormat="1" x14ac:dyDescent="0.2">
      <c r="A206" s="30">
        <v>4010</v>
      </c>
      <c r="B206" s="31" t="s">
        <v>155</v>
      </c>
      <c r="C206" s="33">
        <v>34730647</v>
      </c>
      <c r="D206" s="33">
        <v>2382</v>
      </c>
      <c r="E206" s="34">
        <f t="shared" si="32"/>
        <v>14580.456339210747</v>
      </c>
      <c r="F206" s="35">
        <f t="shared" si="33"/>
        <v>0.77789938152363891</v>
      </c>
      <c r="G206" s="69">
        <f t="shared" si="34"/>
        <v>2497.7485115852705</v>
      </c>
      <c r="H206" s="69">
        <f t="shared" si="35"/>
        <v>801.00199670989139</v>
      </c>
      <c r="I206" s="34">
        <f t="shared" si="36"/>
        <v>3298.750508295162</v>
      </c>
      <c r="J206" s="67">
        <f t="shared" si="37"/>
        <v>-255.89551518206605</v>
      </c>
      <c r="K206" s="33">
        <f t="shared" si="38"/>
        <v>3042.854993113096</v>
      </c>
      <c r="L206" s="34">
        <f t="shared" si="39"/>
        <v>7857623.7107590763</v>
      </c>
      <c r="M206" s="34">
        <f t="shared" si="40"/>
        <v>7248080.5935953949</v>
      </c>
      <c r="N206" s="38">
        <f>'jan-apr'!M206</f>
        <v>3948191.8063894128</v>
      </c>
      <c r="O206" s="38">
        <f t="shared" si="41"/>
        <v>3299888.787205982</v>
      </c>
    </row>
    <row r="207" spans="1:15" s="31" customFormat="1" x14ac:dyDescent="0.2">
      <c r="A207" s="30">
        <v>4012</v>
      </c>
      <c r="B207" s="31" t="s">
        <v>156</v>
      </c>
      <c r="C207" s="33">
        <v>237164418</v>
      </c>
      <c r="D207" s="33">
        <v>14269</v>
      </c>
      <c r="E207" s="34">
        <f t="shared" si="32"/>
        <v>16620.955778260566</v>
      </c>
      <c r="F207" s="35">
        <f t="shared" si="33"/>
        <v>0.88676450993306355</v>
      </c>
      <c r="G207" s="69">
        <f t="shared" si="34"/>
        <v>1273.4488481553788</v>
      </c>
      <c r="H207" s="69">
        <f t="shared" si="35"/>
        <v>86.827193042454553</v>
      </c>
      <c r="I207" s="34">
        <f t="shared" si="36"/>
        <v>1360.2760411978334</v>
      </c>
      <c r="J207" s="67">
        <f t="shared" si="37"/>
        <v>-255.89551518206605</v>
      </c>
      <c r="K207" s="33">
        <f t="shared" si="38"/>
        <v>1104.3805260157674</v>
      </c>
      <c r="L207" s="34">
        <f t="shared" si="39"/>
        <v>19409778.831851885</v>
      </c>
      <c r="M207" s="34">
        <f t="shared" si="40"/>
        <v>15758405.725718984</v>
      </c>
      <c r="N207" s="38">
        <f>'jan-apr'!M207</f>
        <v>12018899.523077462</v>
      </c>
      <c r="O207" s="38">
        <f t="shared" si="41"/>
        <v>3739506.2026415225</v>
      </c>
    </row>
    <row r="208" spans="1:15" s="31" customFormat="1" x14ac:dyDescent="0.2">
      <c r="A208" s="30">
        <v>4014</v>
      </c>
      <c r="B208" s="31" t="s">
        <v>157</v>
      </c>
      <c r="C208" s="33">
        <v>160717763</v>
      </c>
      <c r="D208" s="33">
        <v>10445</v>
      </c>
      <c r="E208" s="34">
        <f t="shared" si="32"/>
        <v>15387.052465294399</v>
      </c>
      <c r="F208" s="35">
        <f t="shared" si="33"/>
        <v>0.82093305708374154</v>
      </c>
      <c r="G208" s="69">
        <f t="shared" si="34"/>
        <v>2013.7908359350793</v>
      </c>
      <c r="H208" s="69">
        <f t="shared" si="35"/>
        <v>518.69335258061312</v>
      </c>
      <c r="I208" s="34">
        <f t="shared" si="36"/>
        <v>2532.4841885156925</v>
      </c>
      <c r="J208" s="67">
        <f t="shared" si="37"/>
        <v>-255.89551518206605</v>
      </c>
      <c r="K208" s="33">
        <f t="shared" si="38"/>
        <v>2276.5886733336265</v>
      </c>
      <c r="L208" s="34">
        <f t="shared" si="39"/>
        <v>26451797.349046409</v>
      </c>
      <c r="M208" s="34">
        <f t="shared" si="40"/>
        <v>23778968.692969728</v>
      </c>
      <c r="N208" s="38">
        <f>'jan-apr'!M208</f>
        <v>12711383.531753734</v>
      </c>
      <c r="O208" s="38">
        <f t="shared" si="41"/>
        <v>11067585.161215995</v>
      </c>
    </row>
    <row r="209" spans="1:15" s="31" customFormat="1" x14ac:dyDescent="0.2">
      <c r="A209" s="30">
        <v>4016</v>
      </c>
      <c r="B209" s="31" t="s">
        <v>158</v>
      </c>
      <c r="C209" s="33">
        <v>53607774</v>
      </c>
      <c r="D209" s="33">
        <v>4086</v>
      </c>
      <c r="E209" s="34">
        <f t="shared" si="32"/>
        <v>13119.86637298091</v>
      </c>
      <c r="F209" s="35">
        <f t="shared" si="33"/>
        <v>0.69997369765225703</v>
      </c>
      <c r="G209" s="69">
        <f t="shared" si="34"/>
        <v>3374.1024913231722</v>
      </c>
      <c r="H209" s="69">
        <f t="shared" si="35"/>
        <v>1312.2084848903339</v>
      </c>
      <c r="I209" s="34">
        <f t="shared" si="36"/>
        <v>4686.3109762135064</v>
      </c>
      <c r="J209" s="67">
        <f t="shared" si="37"/>
        <v>-255.89551518206605</v>
      </c>
      <c r="K209" s="33">
        <f t="shared" si="38"/>
        <v>4430.4154610314399</v>
      </c>
      <c r="L209" s="34">
        <f t="shared" si="39"/>
        <v>19148266.648808386</v>
      </c>
      <c r="M209" s="34">
        <f t="shared" si="40"/>
        <v>18102677.573774464</v>
      </c>
      <c r="N209" s="38">
        <f>'jan-apr'!M209</f>
        <v>10206959.421665464</v>
      </c>
      <c r="O209" s="38">
        <f t="shared" si="41"/>
        <v>7895718.1521090008</v>
      </c>
    </row>
    <row r="210" spans="1:15" s="31" customFormat="1" x14ac:dyDescent="0.2">
      <c r="A210" s="30">
        <v>4018</v>
      </c>
      <c r="B210" s="31" t="s">
        <v>159</v>
      </c>
      <c r="C210" s="33">
        <v>98001418</v>
      </c>
      <c r="D210" s="33">
        <v>6539</v>
      </c>
      <c r="E210" s="34">
        <f t="shared" si="32"/>
        <v>14987.217923229851</v>
      </c>
      <c r="F210" s="35">
        <f t="shared" si="33"/>
        <v>0.79960100575779269</v>
      </c>
      <c r="G210" s="69">
        <f t="shared" si="34"/>
        <v>2253.6915611738077</v>
      </c>
      <c r="H210" s="69">
        <f t="shared" si="35"/>
        <v>658.63544230320474</v>
      </c>
      <c r="I210" s="34">
        <f t="shared" si="36"/>
        <v>2912.3270034770126</v>
      </c>
      <c r="J210" s="67">
        <f t="shared" si="37"/>
        <v>-255.89551518206605</v>
      </c>
      <c r="K210" s="33">
        <f t="shared" si="38"/>
        <v>2656.4314882949466</v>
      </c>
      <c r="L210" s="34">
        <f t="shared" si="39"/>
        <v>19043706.275736187</v>
      </c>
      <c r="M210" s="34">
        <f t="shared" si="40"/>
        <v>17370405.501960654</v>
      </c>
      <c r="N210" s="38">
        <f>'jan-apr'!M210</f>
        <v>8474052.9599413704</v>
      </c>
      <c r="O210" s="38">
        <f t="shared" si="41"/>
        <v>8896352.5420192834</v>
      </c>
    </row>
    <row r="211" spans="1:15" s="31" customFormat="1" x14ac:dyDescent="0.2">
      <c r="A211" s="30">
        <v>4020</v>
      </c>
      <c r="B211" s="31" t="s">
        <v>387</v>
      </c>
      <c r="C211" s="33">
        <v>147300472</v>
      </c>
      <c r="D211" s="33">
        <v>10904</v>
      </c>
      <c r="E211" s="34">
        <f t="shared" si="32"/>
        <v>13508.84739545121</v>
      </c>
      <c r="F211" s="35">
        <f t="shared" si="33"/>
        <v>0.72072668986076149</v>
      </c>
      <c r="G211" s="69">
        <f t="shared" si="34"/>
        <v>3140.7138778409922</v>
      </c>
      <c r="H211" s="69">
        <f t="shared" si="35"/>
        <v>1176.065127025729</v>
      </c>
      <c r="I211" s="34">
        <f t="shared" si="36"/>
        <v>4316.7790048667212</v>
      </c>
      <c r="J211" s="67">
        <f t="shared" si="37"/>
        <v>-255.89551518206605</v>
      </c>
      <c r="K211" s="33">
        <f t="shared" si="38"/>
        <v>4060.8834896846552</v>
      </c>
      <c r="L211" s="34">
        <f t="shared" si="39"/>
        <v>47070158.269066729</v>
      </c>
      <c r="M211" s="34">
        <f t="shared" si="40"/>
        <v>44279873.571521483</v>
      </c>
      <c r="N211" s="38">
        <f>'jan-apr'!M211</f>
        <v>27103954.018879149</v>
      </c>
      <c r="O211" s="38">
        <f t="shared" si="41"/>
        <v>17175919.552642334</v>
      </c>
    </row>
    <row r="212" spans="1:15" s="31" customFormat="1" x14ac:dyDescent="0.2">
      <c r="A212" s="30">
        <v>4022</v>
      </c>
      <c r="B212" s="31" t="s">
        <v>162</v>
      </c>
      <c r="C212" s="33">
        <v>48620726</v>
      </c>
      <c r="D212" s="33">
        <v>2979</v>
      </c>
      <c r="E212" s="34">
        <f t="shared" si="32"/>
        <v>16321.15676401477</v>
      </c>
      <c r="F212" s="35">
        <f t="shared" si="33"/>
        <v>0.87076957381189235</v>
      </c>
      <c r="G212" s="69">
        <f t="shared" si="34"/>
        <v>1453.3282567028566</v>
      </c>
      <c r="H212" s="69">
        <f t="shared" si="35"/>
        <v>191.75684802848335</v>
      </c>
      <c r="I212" s="34">
        <f t="shared" si="36"/>
        <v>1645.0851047313399</v>
      </c>
      <c r="J212" s="67">
        <f t="shared" si="37"/>
        <v>-255.89551518206605</v>
      </c>
      <c r="K212" s="33">
        <f t="shared" si="38"/>
        <v>1389.1895895492739</v>
      </c>
      <c r="L212" s="34">
        <f t="shared" si="39"/>
        <v>4900708.5269946614</v>
      </c>
      <c r="M212" s="34">
        <f t="shared" si="40"/>
        <v>4138395.7872672873</v>
      </c>
      <c r="N212" s="38">
        <f>'jan-apr'!M212</f>
        <v>185616.46220350338</v>
      </c>
      <c r="O212" s="38">
        <f t="shared" si="41"/>
        <v>3952779.3250637837</v>
      </c>
    </row>
    <row r="213" spans="1:15" s="31" customFormat="1" x14ac:dyDescent="0.2">
      <c r="A213" s="30">
        <v>4024</v>
      </c>
      <c r="B213" s="31" t="s">
        <v>161</v>
      </c>
      <c r="C213" s="33">
        <v>30561314</v>
      </c>
      <c r="D213" s="33">
        <v>1630</v>
      </c>
      <c r="E213" s="34">
        <f t="shared" si="32"/>
        <v>18749.272392638039</v>
      </c>
      <c r="F213" s="35">
        <f t="shared" si="33"/>
        <v>1.0003148775959965</v>
      </c>
      <c r="G213" s="69">
        <f t="shared" si="34"/>
        <v>-3.5411204711046591</v>
      </c>
      <c r="H213" s="69">
        <f t="shared" si="35"/>
        <v>0</v>
      </c>
      <c r="I213" s="34">
        <f t="shared" si="36"/>
        <v>-3.5411204711046591</v>
      </c>
      <c r="J213" s="67">
        <f t="shared" si="37"/>
        <v>-255.89551518206605</v>
      </c>
      <c r="K213" s="33">
        <f t="shared" si="38"/>
        <v>-259.4366356531707</v>
      </c>
      <c r="L213" s="34">
        <f t="shared" si="39"/>
        <v>-5772.0263679005948</v>
      </c>
      <c r="M213" s="34">
        <f t="shared" si="40"/>
        <v>-422881.71611466823</v>
      </c>
      <c r="N213" s="38">
        <f>'jan-apr'!M213</f>
        <v>-1494196.2548534037</v>
      </c>
      <c r="O213" s="38">
        <f t="shared" si="41"/>
        <v>1071314.5387387355</v>
      </c>
    </row>
    <row r="214" spans="1:15" s="31" customFormat="1" x14ac:dyDescent="0.2">
      <c r="A214" s="30">
        <v>4026</v>
      </c>
      <c r="B214" s="31" t="s">
        <v>160</v>
      </c>
      <c r="C214" s="33">
        <v>136161640</v>
      </c>
      <c r="D214" s="33">
        <v>5533</v>
      </c>
      <c r="E214" s="34">
        <f t="shared" si="32"/>
        <v>24609.007771552504</v>
      </c>
      <c r="F214" s="35">
        <f t="shared" si="33"/>
        <v>1.3129446349302236</v>
      </c>
      <c r="G214" s="69">
        <f t="shared" si="34"/>
        <v>-3519.3823478197837</v>
      </c>
      <c r="H214" s="69">
        <f t="shared" si="35"/>
        <v>0</v>
      </c>
      <c r="I214" s="34">
        <f t="shared" si="36"/>
        <v>-3519.3823478197837</v>
      </c>
      <c r="J214" s="67">
        <f t="shared" si="37"/>
        <v>-255.89551518206605</v>
      </c>
      <c r="K214" s="33">
        <f t="shared" si="38"/>
        <v>-3775.2778630018497</v>
      </c>
      <c r="L214" s="34">
        <f t="shared" si="39"/>
        <v>-19472742.530486863</v>
      </c>
      <c r="M214" s="34">
        <f t="shared" si="40"/>
        <v>-20888612.415989235</v>
      </c>
      <c r="N214" s="38">
        <f>'jan-apr'!M214</f>
        <v>-24002407.906689499</v>
      </c>
      <c r="O214" s="38">
        <f t="shared" si="41"/>
        <v>3113795.4907002635</v>
      </c>
    </row>
    <row r="215" spans="1:15" s="31" customFormat="1" x14ac:dyDescent="0.2">
      <c r="A215" s="30">
        <v>4028</v>
      </c>
      <c r="B215" s="31" t="s">
        <v>163</v>
      </c>
      <c r="C215" s="33">
        <v>41215037</v>
      </c>
      <c r="D215" s="33">
        <v>2458</v>
      </c>
      <c r="E215" s="34">
        <f t="shared" si="32"/>
        <v>16767.71236777868</v>
      </c>
      <c r="F215" s="35">
        <f t="shared" si="33"/>
        <v>0.89459429643389121</v>
      </c>
      <c r="G215" s="69">
        <f t="shared" si="34"/>
        <v>1185.3948944445103</v>
      </c>
      <c r="H215" s="69">
        <f t="shared" si="35"/>
        <v>35.46238671111459</v>
      </c>
      <c r="I215" s="34">
        <f t="shared" si="36"/>
        <v>1220.8572811556248</v>
      </c>
      <c r="J215" s="67">
        <f t="shared" si="37"/>
        <v>-255.89551518206605</v>
      </c>
      <c r="K215" s="33">
        <f t="shared" si="38"/>
        <v>964.96176597355884</v>
      </c>
      <c r="L215" s="34">
        <f t="shared" si="39"/>
        <v>3000867.197080526</v>
      </c>
      <c r="M215" s="34">
        <f t="shared" si="40"/>
        <v>2371876.0207630075</v>
      </c>
      <c r="N215" s="38">
        <f>'jan-apr'!M215</f>
        <v>188574.76243578762</v>
      </c>
      <c r="O215" s="38">
        <f t="shared" si="41"/>
        <v>2183301.2583272196</v>
      </c>
    </row>
    <row r="216" spans="1:15" s="31" customFormat="1" x14ac:dyDescent="0.2">
      <c r="A216" s="30">
        <v>4030</v>
      </c>
      <c r="B216" s="31" t="s">
        <v>164</v>
      </c>
      <c r="C216" s="33">
        <v>26483887</v>
      </c>
      <c r="D216" s="33">
        <v>1471</v>
      </c>
      <c r="E216" s="34">
        <f t="shared" si="32"/>
        <v>18004.00203942896</v>
      </c>
      <c r="F216" s="35">
        <f t="shared" si="33"/>
        <v>0.96055306676226038</v>
      </c>
      <c r="G216" s="69">
        <f t="shared" si="34"/>
        <v>443.62109145434221</v>
      </c>
      <c r="H216" s="69">
        <f t="shared" si="35"/>
        <v>0</v>
      </c>
      <c r="I216" s="34">
        <f t="shared" si="36"/>
        <v>443.62109145434221</v>
      </c>
      <c r="J216" s="67">
        <f t="shared" si="37"/>
        <v>-255.89551518206605</v>
      </c>
      <c r="K216" s="33">
        <f t="shared" si="38"/>
        <v>187.72557627227616</v>
      </c>
      <c r="L216" s="34">
        <f t="shared" si="39"/>
        <v>652566.62552933744</v>
      </c>
      <c r="M216" s="34">
        <f t="shared" si="40"/>
        <v>276144.32269651821</v>
      </c>
      <c r="N216" s="38">
        <f>'jan-apr'!M216</f>
        <v>-2151301.5248400965</v>
      </c>
      <c r="O216" s="38">
        <f t="shared" si="41"/>
        <v>2427445.8475366146</v>
      </c>
    </row>
    <row r="217" spans="1:15" s="31" customFormat="1" x14ac:dyDescent="0.2">
      <c r="A217" s="30">
        <v>4032</v>
      </c>
      <c r="B217" s="31" t="s">
        <v>165</v>
      </c>
      <c r="C217" s="33">
        <v>22069396</v>
      </c>
      <c r="D217" s="33">
        <v>1256</v>
      </c>
      <c r="E217" s="34">
        <f t="shared" si="32"/>
        <v>17571.17515923567</v>
      </c>
      <c r="F217" s="35">
        <f t="shared" si="33"/>
        <v>0.93746080170717416</v>
      </c>
      <c r="G217" s="69">
        <f t="shared" si="34"/>
        <v>703.31721957031618</v>
      </c>
      <c r="H217" s="69">
        <f t="shared" si="35"/>
        <v>0</v>
      </c>
      <c r="I217" s="34">
        <f t="shared" si="36"/>
        <v>703.31721957031618</v>
      </c>
      <c r="J217" s="67">
        <f t="shared" si="37"/>
        <v>-255.89551518206605</v>
      </c>
      <c r="K217" s="33">
        <f t="shared" si="38"/>
        <v>447.42170438825013</v>
      </c>
      <c r="L217" s="34">
        <f t="shared" si="39"/>
        <v>883366.42778031714</v>
      </c>
      <c r="M217" s="34">
        <f t="shared" si="40"/>
        <v>561961.66071164212</v>
      </c>
      <c r="N217" s="38">
        <f>'jan-apr'!M217</f>
        <v>-992887.41821832873</v>
      </c>
      <c r="O217" s="38">
        <f t="shared" si="41"/>
        <v>1554849.078929971</v>
      </c>
    </row>
    <row r="218" spans="1:15" s="31" customFormat="1" x14ac:dyDescent="0.2">
      <c r="A218" s="30">
        <v>4034</v>
      </c>
      <c r="B218" s="31" t="s">
        <v>166</v>
      </c>
      <c r="C218" s="33">
        <v>56202730</v>
      </c>
      <c r="D218" s="33">
        <v>2212</v>
      </c>
      <c r="E218" s="34">
        <f t="shared" si="32"/>
        <v>25408.105786618446</v>
      </c>
      <c r="F218" s="35">
        <f t="shared" si="33"/>
        <v>1.3555782697928627</v>
      </c>
      <c r="G218" s="69">
        <f t="shared" si="34"/>
        <v>-3998.8411568593488</v>
      </c>
      <c r="H218" s="69">
        <f t="shared" si="35"/>
        <v>0</v>
      </c>
      <c r="I218" s="34">
        <f t="shared" si="36"/>
        <v>-3998.8411568593488</v>
      </c>
      <c r="J218" s="67">
        <f t="shared" si="37"/>
        <v>-255.89551518206605</v>
      </c>
      <c r="K218" s="33">
        <f t="shared" si="38"/>
        <v>-4254.7366720414147</v>
      </c>
      <c r="L218" s="34">
        <f t="shared" si="39"/>
        <v>-8845436.6389728803</v>
      </c>
      <c r="M218" s="34">
        <f t="shared" si="40"/>
        <v>-9411477.5185556095</v>
      </c>
      <c r="N218" s="38">
        <f>'jan-apr'!M218</f>
        <v>-11068597.376034189</v>
      </c>
      <c r="O218" s="38">
        <f t="shared" si="41"/>
        <v>1657119.8574785795</v>
      </c>
    </row>
    <row r="219" spans="1:15" s="31" customFormat="1" x14ac:dyDescent="0.2">
      <c r="A219" s="30">
        <v>4036</v>
      </c>
      <c r="B219" s="31" t="s">
        <v>167</v>
      </c>
      <c r="C219" s="33">
        <v>105946745</v>
      </c>
      <c r="D219" s="33">
        <v>3851</v>
      </c>
      <c r="E219" s="34">
        <f t="shared" si="32"/>
        <v>27511.48922357829</v>
      </c>
      <c r="F219" s="35">
        <f t="shared" si="33"/>
        <v>1.4677983976579896</v>
      </c>
      <c r="G219" s="69">
        <f t="shared" si="34"/>
        <v>-5260.8712190352553</v>
      </c>
      <c r="H219" s="69">
        <f t="shared" si="35"/>
        <v>0</v>
      </c>
      <c r="I219" s="34">
        <f t="shared" si="36"/>
        <v>-5260.8712190352553</v>
      </c>
      <c r="J219" s="67">
        <f t="shared" si="37"/>
        <v>-255.89551518206605</v>
      </c>
      <c r="K219" s="33">
        <f t="shared" si="38"/>
        <v>-5516.7667342173218</v>
      </c>
      <c r="L219" s="34">
        <f t="shared" si="39"/>
        <v>-20259615.064504769</v>
      </c>
      <c r="M219" s="34">
        <f t="shared" si="40"/>
        <v>-21245068.693470906</v>
      </c>
      <c r="N219" s="38">
        <f>'jan-apr'!M219</f>
        <v>-21626460.430699669</v>
      </c>
      <c r="O219" s="38">
        <f t="shared" si="41"/>
        <v>381391.73722876236</v>
      </c>
    </row>
    <row r="220" spans="1:15" s="31" customFormat="1" x14ac:dyDescent="0.2">
      <c r="A220" s="30">
        <v>4201</v>
      </c>
      <c r="B220" s="31" t="s">
        <v>168</v>
      </c>
      <c r="C220" s="33">
        <v>101031046</v>
      </c>
      <c r="D220" s="33">
        <v>6825</v>
      </c>
      <c r="E220" s="34">
        <f t="shared" si="32"/>
        <v>14803.083663003663</v>
      </c>
      <c r="F220" s="35">
        <f t="shared" si="33"/>
        <v>0.78977703839937341</v>
      </c>
      <c r="G220" s="69">
        <f t="shared" si="34"/>
        <v>2364.1721173095207</v>
      </c>
      <c r="H220" s="69">
        <f t="shared" si="35"/>
        <v>723.08243338237071</v>
      </c>
      <c r="I220" s="34">
        <f t="shared" si="36"/>
        <v>3087.2545506918914</v>
      </c>
      <c r="J220" s="67">
        <f t="shared" si="37"/>
        <v>-255.89551518206605</v>
      </c>
      <c r="K220" s="33">
        <f t="shared" si="38"/>
        <v>2831.3590355098254</v>
      </c>
      <c r="L220" s="34">
        <f t="shared" si="39"/>
        <v>21070512.30847216</v>
      </c>
      <c r="M220" s="34">
        <f t="shared" si="40"/>
        <v>19324025.417354558</v>
      </c>
      <c r="N220" s="38">
        <f>'jan-apr'!M220</f>
        <v>12984789.373596868</v>
      </c>
      <c r="O220" s="38">
        <f t="shared" si="41"/>
        <v>6339236.0437576901</v>
      </c>
    </row>
    <row r="221" spans="1:15" s="31" customFormat="1" x14ac:dyDescent="0.2">
      <c r="A221" s="30">
        <v>4202</v>
      </c>
      <c r="B221" s="31" t="s">
        <v>169</v>
      </c>
      <c r="C221" s="33">
        <v>395832733</v>
      </c>
      <c r="D221" s="33">
        <v>24969</v>
      </c>
      <c r="E221" s="34">
        <f t="shared" si="32"/>
        <v>15852.966999078857</v>
      </c>
      <c r="F221" s="35">
        <f t="shared" si="33"/>
        <v>0.84579062115731041</v>
      </c>
      <c r="G221" s="69">
        <f t="shared" si="34"/>
        <v>1734.2421156644043</v>
      </c>
      <c r="H221" s="69">
        <f t="shared" si="35"/>
        <v>355.62326575605272</v>
      </c>
      <c r="I221" s="34">
        <f t="shared" si="36"/>
        <v>2089.8653814204572</v>
      </c>
      <c r="J221" s="67">
        <f t="shared" si="37"/>
        <v>-255.89551518206605</v>
      </c>
      <c r="K221" s="33">
        <f t="shared" si="38"/>
        <v>1833.9698662383912</v>
      </c>
      <c r="L221" s="34">
        <f t="shared" si="39"/>
        <v>52181848.708687395</v>
      </c>
      <c r="M221" s="34">
        <f t="shared" si="40"/>
        <v>45792393.59010639</v>
      </c>
      <c r="N221" s="38">
        <f>'jan-apr'!M221</f>
        <v>28796423.758789767</v>
      </c>
      <c r="O221" s="38">
        <f t="shared" si="41"/>
        <v>16995969.831316624</v>
      </c>
    </row>
    <row r="222" spans="1:15" s="31" customFormat="1" x14ac:dyDescent="0.2">
      <c r="A222" s="30">
        <v>4203</v>
      </c>
      <c r="B222" s="31" t="s">
        <v>170</v>
      </c>
      <c r="C222" s="33">
        <v>718482926</v>
      </c>
      <c r="D222" s="33">
        <v>46355</v>
      </c>
      <c r="E222" s="34">
        <f t="shared" si="32"/>
        <v>15499.577737029447</v>
      </c>
      <c r="F222" s="35">
        <f t="shared" si="33"/>
        <v>0.82693652756861746</v>
      </c>
      <c r="G222" s="69">
        <f t="shared" si="34"/>
        <v>1946.2756728940501</v>
      </c>
      <c r="H222" s="69">
        <f t="shared" si="35"/>
        <v>479.30950747334617</v>
      </c>
      <c r="I222" s="34">
        <f t="shared" si="36"/>
        <v>2425.5851803673963</v>
      </c>
      <c r="J222" s="67">
        <f t="shared" si="37"/>
        <v>-255.89551518206605</v>
      </c>
      <c r="K222" s="33">
        <f t="shared" si="38"/>
        <v>2169.6896651853303</v>
      </c>
      <c r="L222" s="34">
        <f t="shared" si="39"/>
        <v>112438001.03593066</v>
      </c>
      <c r="M222" s="34">
        <f t="shared" si="40"/>
        <v>100575964.42966598</v>
      </c>
      <c r="N222" s="38">
        <f>'jan-apr'!M222</f>
        <v>64120040.227448002</v>
      </c>
      <c r="O222" s="38">
        <f t="shared" si="41"/>
        <v>36455924.202217981</v>
      </c>
    </row>
    <row r="223" spans="1:15" s="31" customFormat="1" x14ac:dyDescent="0.2">
      <c r="A223" s="30">
        <v>4204</v>
      </c>
      <c r="B223" s="31" t="s">
        <v>183</v>
      </c>
      <c r="C223" s="33">
        <v>1859400556</v>
      </c>
      <c r="D223" s="33">
        <v>116986</v>
      </c>
      <c r="E223" s="34">
        <f t="shared" si="32"/>
        <v>15894.214316242969</v>
      </c>
      <c r="F223" s="35">
        <f t="shared" si="33"/>
        <v>0.84799125615562543</v>
      </c>
      <c r="G223" s="69">
        <f t="shared" si="34"/>
        <v>1709.4937253659368</v>
      </c>
      <c r="H223" s="69">
        <f t="shared" si="35"/>
        <v>341.18670474861347</v>
      </c>
      <c r="I223" s="34">
        <f t="shared" si="36"/>
        <v>2050.6804301145503</v>
      </c>
      <c r="J223" s="67">
        <f t="shared" si="37"/>
        <v>-255.89551518206605</v>
      </c>
      <c r="K223" s="33">
        <f t="shared" si="38"/>
        <v>1794.7849149324843</v>
      </c>
      <c r="L223" s="34">
        <f t="shared" si="39"/>
        <v>239900900.79738078</v>
      </c>
      <c r="M223" s="34">
        <f t="shared" si="40"/>
        <v>209964708.05829161</v>
      </c>
      <c r="N223" s="38">
        <f>'jan-apr'!M223</f>
        <v>129363404.55175127</v>
      </c>
      <c r="O223" s="38">
        <f t="shared" si="41"/>
        <v>80601303.506540343</v>
      </c>
    </row>
    <row r="224" spans="1:15" s="31" customFormat="1" x14ac:dyDescent="0.2">
      <c r="A224" s="30">
        <v>4205</v>
      </c>
      <c r="B224" s="31" t="s">
        <v>188</v>
      </c>
      <c r="C224" s="33">
        <v>345644708</v>
      </c>
      <c r="D224" s="33">
        <v>23690</v>
      </c>
      <c r="E224" s="34">
        <f t="shared" si="32"/>
        <v>14590.321148163783</v>
      </c>
      <c r="F224" s="35">
        <f t="shared" si="33"/>
        <v>0.77842569075600354</v>
      </c>
      <c r="G224" s="69">
        <f t="shared" si="34"/>
        <v>2491.8296262134486</v>
      </c>
      <c r="H224" s="69">
        <f t="shared" si="35"/>
        <v>797.5493135763287</v>
      </c>
      <c r="I224" s="34">
        <f t="shared" si="36"/>
        <v>3289.3789397897772</v>
      </c>
      <c r="J224" s="67">
        <f t="shared" si="37"/>
        <v>-255.89551518206605</v>
      </c>
      <c r="K224" s="33">
        <f t="shared" si="38"/>
        <v>3033.4834246077112</v>
      </c>
      <c r="L224" s="34">
        <f t="shared" si="39"/>
        <v>77925387.083619818</v>
      </c>
      <c r="M224" s="34">
        <f t="shared" si="40"/>
        <v>71863222.328956679</v>
      </c>
      <c r="N224" s="38">
        <f>'jan-apr'!M224</f>
        <v>41995966.716778003</v>
      </c>
      <c r="O224" s="38">
        <f t="shared" si="41"/>
        <v>29867255.612178676</v>
      </c>
    </row>
    <row r="225" spans="1:15" s="31" customFormat="1" x14ac:dyDescent="0.2">
      <c r="A225" s="30">
        <v>4206</v>
      </c>
      <c r="B225" s="31" t="s">
        <v>184</v>
      </c>
      <c r="C225" s="33">
        <v>145930030</v>
      </c>
      <c r="D225" s="33">
        <v>9876</v>
      </c>
      <c r="E225" s="34">
        <f t="shared" si="32"/>
        <v>14776.228230052653</v>
      </c>
      <c r="F225" s="35">
        <f t="shared" si="33"/>
        <v>0.78834424204532794</v>
      </c>
      <c r="G225" s="69">
        <f t="shared" si="34"/>
        <v>2380.2853770801266</v>
      </c>
      <c r="H225" s="69">
        <f t="shared" si="35"/>
        <v>732.48183491522411</v>
      </c>
      <c r="I225" s="34">
        <f t="shared" si="36"/>
        <v>3112.7672119953509</v>
      </c>
      <c r="J225" s="67">
        <f t="shared" si="37"/>
        <v>-255.89551518206605</v>
      </c>
      <c r="K225" s="33">
        <f t="shared" si="38"/>
        <v>2856.8716968132849</v>
      </c>
      <c r="L225" s="34">
        <f t="shared" si="39"/>
        <v>30741688.985666085</v>
      </c>
      <c r="M225" s="34">
        <f t="shared" si="40"/>
        <v>28214464.877728</v>
      </c>
      <c r="N225" s="38">
        <f>'jan-apr'!M225</f>
        <v>16531702.458606983</v>
      </c>
      <c r="O225" s="38">
        <f t="shared" si="41"/>
        <v>11682762.419121018</v>
      </c>
    </row>
    <row r="226" spans="1:15" s="31" customFormat="1" x14ac:dyDescent="0.2">
      <c r="A226" s="30">
        <v>4207</v>
      </c>
      <c r="B226" s="31" t="s">
        <v>185</v>
      </c>
      <c r="C226" s="33">
        <v>145383401</v>
      </c>
      <c r="D226" s="33">
        <v>9279</v>
      </c>
      <c r="E226" s="34">
        <f t="shared" si="32"/>
        <v>15668.003125336782</v>
      </c>
      <c r="F226" s="35">
        <f t="shared" si="33"/>
        <v>0.83592239209501162</v>
      </c>
      <c r="G226" s="69">
        <f t="shared" si="34"/>
        <v>1845.2204399096495</v>
      </c>
      <c r="H226" s="69">
        <f t="shared" si="35"/>
        <v>420.36062156577918</v>
      </c>
      <c r="I226" s="34">
        <f t="shared" si="36"/>
        <v>2265.5810614754287</v>
      </c>
      <c r="J226" s="67">
        <f t="shared" si="37"/>
        <v>-255.89551518206605</v>
      </c>
      <c r="K226" s="33">
        <f t="shared" si="38"/>
        <v>2009.6855462933627</v>
      </c>
      <c r="L226" s="34">
        <f t="shared" si="39"/>
        <v>21022326.669430502</v>
      </c>
      <c r="M226" s="34">
        <f t="shared" si="40"/>
        <v>18647872.184056111</v>
      </c>
      <c r="N226" s="38">
        <f>'jan-apr'!M226</f>
        <v>10465442.679927524</v>
      </c>
      <c r="O226" s="38">
        <f t="shared" si="41"/>
        <v>8182429.5041285865</v>
      </c>
    </row>
    <row r="227" spans="1:15" s="31" customFormat="1" x14ac:dyDescent="0.2">
      <c r="A227" s="30">
        <v>4211</v>
      </c>
      <c r="B227" s="31" t="s">
        <v>171</v>
      </c>
      <c r="C227" s="33">
        <v>29858994</v>
      </c>
      <c r="D227" s="33">
        <v>2444</v>
      </c>
      <c r="E227" s="34">
        <f t="shared" si="32"/>
        <v>12217.264320785598</v>
      </c>
      <c r="F227" s="35">
        <f t="shared" si="33"/>
        <v>0.65181789499219389</v>
      </c>
      <c r="G227" s="69">
        <f t="shared" si="34"/>
        <v>3915.6637226403595</v>
      </c>
      <c r="H227" s="69">
        <f t="shared" si="35"/>
        <v>1628.1192031586934</v>
      </c>
      <c r="I227" s="34">
        <f t="shared" si="36"/>
        <v>5543.7829257990525</v>
      </c>
      <c r="J227" s="67">
        <f t="shared" si="37"/>
        <v>-255.89551518206605</v>
      </c>
      <c r="K227" s="33">
        <f t="shared" si="38"/>
        <v>5287.887410616986</v>
      </c>
      <c r="L227" s="34">
        <f t="shared" si="39"/>
        <v>13549005.470652884</v>
      </c>
      <c r="M227" s="34">
        <f t="shared" si="40"/>
        <v>12923596.831547914</v>
      </c>
      <c r="N227" s="38">
        <f>'jan-apr'!M227</f>
        <v>7418657.6757832579</v>
      </c>
      <c r="O227" s="38">
        <f t="shared" si="41"/>
        <v>5504939.1557646561</v>
      </c>
    </row>
    <row r="228" spans="1:15" s="31" customFormat="1" x14ac:dyDescent="0.2">
      <c r="A228" s="30">
        <v>4212</v>
      </c>
      <c r="B228" s="31" t="s">
        <v>172</v>
      </c>
      <c r="C228" s="33">
        <v>27642262</v>
      </c>
      <c r="D228" s="33">
        <v>2268</v>
      </c>
      <c r="E228" s="34">
        <f t="shared" si="32"/>
        <v>12187.946208112875</v>
      </c>
      <c r="F228" s="35">
        <f t="shared" si="33"/>
        <v>0.65025370926405457</v>
      </c>
      <c r="G228" s="69">
        <f t="shared" si="34"/>
        <v>3933.2545902439933</v>
      </c>
      <c r="H228" s="69">
        <f t="shared" si="35"/>
        <v>1638.3805425941464</v>
      </c>
      <c r="I228" s="34">
        <f t="shared" si="36"/>
        <v>5571.6351328381397</v>
      </c>
      <c r="J228" s="67">
        <f t="shared" si="37"/>
        <v>-255.89551518206605</v>
      </c>
      <c r="K228" s="33">
        <f t="shared" si="38"/>
        <v>5315.7396176560733</v>
      </c>
      <c r="L228" s="34">
        <f t="shared" si="39"/>
        <v>12636468.481276901</v>
      </c>
      <c r="M228" s="34">
        <f t="shared" si="40"/>
        <v>12056097.452843973</v>
      </c>
      <c r="N228" s="38">
        <f>'jan-apr'!M228</f>
        <v>6607748.9481491111</v>
      </c>
      <c r="O228" s="38">
        <f t="shared" si="41"/>
        <v>5448348.5046948623</v>
      </c>
    </row>
    <row r="229" spans="1:15" s="31" customFormat="1" x14ac:dyDescent="0.2">
      <c r="A229" s="30">
        <v>4213</v>
      </c>
      <c r="B229" s="31" t="s">
        <v>173</v>
      </c>
      <c r="C229" s="33">
        <v>93557676</v>
      </c>
      <c r="D229" s="33">
        <v>6323</v>
      </c>
      <c r="E229" s="34">
        <f t="shared" si="32"/>
        <v>14796.406136327692</v>
      </c>
      <c r="F229" s="35">
        <f t="shared" si="33"/>
        <v>0.78942077767950991</v>
      </c>
      <c r="G229" s="69">
        <f t="shared" si="34"/>
        <v>2368.1786333151031</v>
      </c>
      <c r="H229" s="69">
        <f t="shared" si="35"/>
        <v>725.41956771896037</v>
      </c>
      <c r="I229" s="34">
        <f t="shared" si="36"/>
        <v>3093.5982010340635</v>
      </c>
      <c r="J229" s="67">
        <f t="shared" si="37"/>
        <v>-255.89551518206605</v>
      </c>
      <c r="K229" s="33">
        <f t="shared" si="38"/>
        <v>2837.7026858519976</v>
      </c>
      <c r="L229" s="34">
        <f t="shared" si="39"/>
        <v>19560821.425138384</v>
      </c>
      <c r="M229" s="34">
        <f t="shared" si="40"/>
        <v>17942794.082642179</v>
      </c>
      <c r="N229" s="38">
        <f>'jan-apr'!M229</f>
        <v>11260684.910117658</v>
      </c>
      <c r="O229" s="38">
        <f t="shared" si="41"/>
        <v>6682109.1725245211</v>
      </c>
    </row>
    <row r="230" spans="1:15" s="31" customFormat="1" x14ac:dyDescent="0.2">
      <c r="A230" s="30">
        <v>4214</v>
      </c>
      <c r="B230" s="31" t="s">
        <v>174</v>
      </c>
      <c r="C230" s="33">
        <v>88885937</v>
      </c>
      <c r="D230" s="33">
        <v>6236</v>
      </c>
      <c r="E230" s="34">
        <f t="shared" si="32"/>
        <v>14253.678159076331</v>
      </c>
      <c r="F230" s="35">
        <f t="shared" si="33"/>
        <v>0.76046504762433775</v>
      </c>
      <c r="G230" s="69">
        <f t="shared" si="34"/>
        <v>2693.8154196659198</v>
      </c>
      <c r="H230" s="69">
        <f t="shared" si="35"/>
        <v>915.37435975693677</v>
      </c>
      <c r="I230" s="34">
        <f t="shared" si="36"/>
        <v>3609.1897794228566</v>
      </c>
      <c r="J230" s="67">
        <f t="shared" si="37"/>
        <v>-255.89551518206605</v>
      </c>
      <c r="K230" s="33">
        <f t="shared" si="38"/>
        <v>3353.2942642407907</v>
      </c>
      <c r="L230" s="34">
        <f t="shared" si="39"/>
        <v>22506907.464480933</v>
      </c>
      <c r="M230" s="34">
        <f t="shared" si="40"/>
        <v>20911143.031805571</v>
      </c>
      <c r="N230" s="38">
        <f>'jan-apr'!M230</f>
        <v>10520269.73935532</v>
      </c>
      <c r="O230" s="38">
        <f t="shared" si="41"/>
        <v>10390873.292450251</v>
      </c>
    </row>
    <row r="231" spans="1:15" s="31" customFormat="1" x14ac:dyDescent="0.2">
      <c r="A231" s="30">
        <v>4215</v>
      </c>
      <c r="B231" s="31" t="s">
        <v>175</v>
      </c>
      <c r="C231" s="33">
        <v>187111200</v>
      </c>
      <c r="D231" s="33">
        <v>11523</v>
      </c>
      <c r="E231" s="34">
        <f t="shared" si="32"/>
        <v>16238.063004425931</v>
      </c>
      <c r="F231" s="35">
        <f t="shared" si="33"/>
        <v>0.86633633916622477</v>
      </c>
      <c r="G231" s="69">
        <f t="shared" si="34"/>
        <v>1503.1845124561601</v>
      </c>
      <c r="H231" s="69">
        <f t="shared" si="35"/>
        <v>220.83966388457702</v>
      </c>
      <c r="I231" s="34">
        <f t="shared" si="36"/>
        <v>1724.0241763407371</v>
      </c>
      <c r="J231" s="67">
        <f t="shared" si="37"/>
        <v>-255.89551518206605</v>
      </c>
      <c r="K231" s="33">
        <f t="shared" si="38"/>
        <v>1468.1286611586711</v>
      </c>
      <c r="L231" s="34">
        <f t="shared" si="39"/>
        <v>19865930.583974313</v>
      </c>
      <c r="M231" s="34">
        <f t="shared" si="40"/>
        <v>16917246.562531367</v>
      </c>
      <c r="N231" s="38">
        <f>'jan-apr'!M231</f>
        <v>7692958.8447628813</v>
      </c>
      <c r="O231" s="38">
        <f t="shared" si="41"/>
        <v>9224287.7177684866</v>
      </c>
    </row>
    <row r="232" spans="1:15" s="31" customFormat="1" x14ac:dyDescent="0.2">
      <c r="A232" s="30">
        <v>4216</v>
      </c>
      <c r="B232" s="31" t="s">
        <v>176</v>
      </c>
      <c r="C232" s="33">
        <v>69709187</v>
      </c>
      <c r="D232" s="33">
        <v>5480</v>
      </c>
      <c r="E232" s="34">
        <f t="shared" si="32"/>
        <v>12720.654562043796</v>
      </c>
      <c r="F232" s="35">
        <f t="shared" si="33"/>
        <v>0.67867487040020669</v>
      </c>
      <c r="G232" s="69">
        <f t="shared" si="34"/>
        <v>3613.629577885441</v>
      </c>
      <c r="H232" s="69">
        <f t="shared" si="35"/>
        <v>1451.9326187183242</v>
      </c>
      <c r="I232" s="34">
        <f t="shared" si="36"/>
        <v>5065.5621966037652</v>
      </c>
      <c r="J232" s="67">
        <f t="shared" si="37"/>
        <v>-255.89551518206605</v>
      </c>
      <c r="K232" s="33">
        <f t="shared" si="38"/>
        <v>4809.6666814216987</v>
      </c>
      <c r="L232" s="34">
        <f t="shared" si="39"/>
        <v>27759280.837388635</v>
      </c>
      <c r="M232" s="34">
        <f t="shared" si="40"/>
        <v>26356973.414190911</v>
      </c>
      <c r="N232" s="38">
        <f>'jan-apr'!M232</f>
        <v>14684623.489972282</v>
      </c>
      <c r="O232" s="38">
        <f t="shared" si="41"/>
        <v>11672349.924218629</v>
      </c>
    </row>
    <row r="233" spans="1:15" s="31" customFormat="1" x14ac:dyDescent="0.2">
      <c r="A233" s="30">
        <v>4217</v>
      </c>
      <c r="B233" s="31" t="s">
        <v>177</v>
      </c>
      <c r="C233" s="33">
        <v>26451669</v>
      </c>
      <c r="D233" s="33">
        <v>1802</v>
      </c>
      <c r="E233" s="34">
        <f t="shared" si="32"/>
        <v>14679.061598224196</v>
      </c>
      <c r="F233" s="35">
        <f t="shared" si="33"/>
        <v>0.78316018874510163</v>
      </c>
      <c r="G233" s="69">
        <f t="shared" si="34"/>
        <v>2438.5853561772005</v>
      </c>
      <c r="H233" s="69">
        <f t="shared" si="35"/>
        <v>766.490156055184</v>
      </c>
      <c r="I233" s="34">
        <f t="shared" si="36"/>
        <v>3205.0755122323844</v>
      </c>
      <c r="J233" s="67">
        <f t="shared" si="37"/>
        <v>-255.89551518206605</v>
      </c>
      <c r="K233" s="33">
        <f t="shared" si="38"/>
        <v>2949.1799970503184</v>
      </c>
      <c r="L233" s="34">
        <f t="shared" si="39"/>
        <v>5775546.0730427569</v>
      </c>
      <c r="M233" s="34">
        <f t="shared" si="40"/>
        <v>5314422.3546846742</v>
      </c>
      <c r="N233" s="38">
        <f>'jan-apr'!M233</f>
        <v>1350529.2846405201</v>
      </c>
      <c r="O233" s="38">
        <f t="shared" si="41"/>
        <v>3963893.0700441543</v>
      </c>
    </row>
    <row r="234" spans="1:15" s="31" customFormat="1" x14ac:dyDescent="0.2">
      <c r="A234" s="30">
        <v>4218</v>
      </c>
      <c r="B234" s="31" t="s">
        <v>178</v>
      </c>
      <c r="C234" s="33">
        <v>20809386</v>
      </c>
      <c r="D234" s="33">
        <v>1380</v>
      </c>
      <c r="E234" s="34">
        <f t="shared" si="32"/>
        <v>15079.265217391305</v>
      </c>
      <c r="F234" s="35">
        <f t="shared" si="33"/>
        <v>0.80451193114539932</v>
      </c>
      <c r="G234" s="69">
        <f t="shared" si="34"/>
        <v>2198.4631846769357</v>
      </c>
      <c r="H234" s="69">
        <f t="shared" si="35"/>
        <v>626.41888934669601</v>
      </c>
      <c r="I234" s="34">
        <f t="shared" si="36"/>
        <v>2824.8820740236315</v>
      </c>
      <c r="J234" s="67">
        <f t="shared" si="37"/>
        <v>-255.89551518206605</v>
      </c>
      <c r="K234" s="33">
        <f t="shared" si="38"/>
        <v>2568.9865588415655</v>
      </c>
      <c r="L234" s="34">
        <f t="shared" si="39"/>
        <v>3898337.2621526113</v>
      </c>
      <c r="M234" s="34">
        <f t="shared" si="40"/>
        <v>3545201.4512013602</v>
      </c>
      <c r="N234" s="38">
        <f>'jan-apr'!M234</f>
        <v>183197.16214865242</v>
      </c>
      <c r="O234" s="38">
        <f t="shared" si="41"/>
        <v>3362004.2890527076</v>
      </c>
    </row>
    <row r="235" spans="1:15" s="31" customFormat="1" x14ac:dyDescent="0.2">
      <c r="A235" s="30">
        <v>4219</v>
      </c>
      <c r="B235" s="31" t="s">
        <v>179</v>
      </c>
      <c r="C235" s="33">
        <v>51661607</v>
      </c>
      <c r="D235" s="33">
        <v>3967</v>
      </c>
      <c r="E235" s="34">
        <f t="shared" si="32"/>
        <v>13022.840181497353</v>
      </c>
      <c r="F235" s="35">
        <f t="shared" si="33"/>
        <v>0.69479713715300329</v>
      </c>
      <c r="G235" s="69">
        <f t="shared" si="34"/>
        <v>3432.3182062133064</v>
      </c>
      <c r="H235" s="69">
        <f t="shared" si="35"/>
        <v>1346.167651909579</v>
      </c>
      <c r="I235" s="34">
        <f t="shared" si="36"/>
        <v>4778.4858581228855</v>
      </c>
      <c r="J235" s="67">
        <f t="shared" si="37"/>
        <v>-255.89551518206605</v>
      </c>
      <c r="K235" s="33">
        <f t="shared" si="38"/>
        <v>4522.590342940819</v>
      </c>
      <c r="L235" s="34">
        <f t="shared" si="39"/>
        <v>18956253.399173487</v>
      </c>
      <c r="M235" s="34">
        <f t="shared" si="40"/>
        <v>17941115.890446231</v>
      </c>
      <c r="N235" s="38">
        <f>'jan-apr'!M235</f>
        <v>10310908.373151466</v>
      </c>
      <c r="O235" s="38">
        <f t="shared" si="41"/>
        <v>7630207.5172947645</v>
      </c>
    </row>
    <row r="236" spans="1:15" s="31" customFormat="1" x14ac:dyDescent="0.2">
      <c r="A236" s="30">
        <v>4220</v>
      </c>
      <c r="B236" s="31" t="s">
        <v>180</v>
      </c>
      <c r="C236" s="33">
        <v>20014590</v>
      </c>
      <c r="D236" s="33">
        <v>1180</v>
      </c>
      <c r="E236" s="34">
        <f t="shared" si="32"/>
        <v>16961.516949152541</v>
      </c>
      <c r="F236" s="35">
        <f t="shared" si="33"/>
        <v>0.90493419667293507</v>
      </c>
      <c r="G236" s="69">
        <f t="shared" si="34"/>
        <v>1069.1121456201938</v>
      </c>
      <c r="H236" s="69">
        <f t="shared" si="35"/>
        <v>0</v>
      </c>
      <c r="I236" s="34">
        <f t="shared" si="36"/>
        <v>1069.1121456201938</v>
      </c>
      <c r="J236" s="67">
        <f t="shared" si="37"/>
        <v>-255.89551518206605</v>
      </c>
      <c r="K236" s="33">
        <f t="shared" si="38"/>
        <v>813.21663043812782</v>
      </c>
      <c r="L236" s="34">
        <f t="shared" si="39"/>
        <v>1261552.3318318287</v>
      </c>
      <c r="M236" s="34">
        <f t="shared" si="40"/>
        <v>959595.62391699082</v>
      </c>
      <c r="N236" s="38">
        <f>'jan-apr'!M236</f>
        <v>-404145.86424970336</v>
      </c>
      <c r="O236" s="38">
        <f t="shared" si="41"/>
        <v>1363741.4881666941</v>
      </c>
    </row>
    <row r="237" spans="1:15" s="31" customFormat="1" x14ac:dyDescent="0.2">
      <c r="A237" s="30">
        <v>4221</v>
      </c>
      <c r="B237" s="31" t="s">
        <v>181</v>
      </c>
      <c r="C237" s="33">
        <v>34757539</v>
      </c>
      <c r="D237" s="33">
        <v>1205</v>
      </c>
      <c r="E237" s="34">
        <f t="shared" si="32"/>
        <v>28844.430705394192</v>
      </c>
      <c r="F237" s="35">
        <f t="shared" si="33"/>
        <v>1.5389137544197191</v>
      </c>
      <c r="G237" s="69">
        <f t="shared" si="34"/>
        <v>-6060.6361081247969</v>
      </c>
      <c r="H237" s="69">
        <f t="shared" si="35"/>
        <v>0</v>
      </c>
      <c r="I237" s="34">
        <f t="shared" si="36"/>
        <v>-6060.6361081247969</v>
      </c>
      <c r="J237" s="67">
        <f t="shared" si="37"/>
        <v>-255.89551518206605</v>
      </c>
      <c r="K237" s="33">
        <f t="shared" si="38"/>
        <v>-6316.5316233068634</v>
      </c>
      <c r="L237" s="34">
        <f t="shared" si="39"/>
        <v>-7303066.5102903806</v>
      </c>
      <c r="M237" s="34">
        <f t="shared" si="40"/>
        <v>-7611420.6060847705</v>
      </c>
      <c r="N237" s="38">
        <f>'jan-apr'!M237</f>
        <v>-8117369.2859499091</v>
      </c>
      <c r="O237" s="38">
        <f t="shared" si="41"/>
        <v>505948.67986513861</v>
      </c>
    </row>
    <row r="238" spans="1:15" s="31" customFormat="1" x14ac:dyDescent="0.2">
      <c r="A238" s="30">
        <v>4222</v>
      </c>
      <c r="B238" s="31" t="s">
        <v>182</v>
      </c>
      <c r="C238" s="33">
        <v>61442763</v>
      </c>
      <c r="D238" s="33">
        <v>1011</v>
      </c>
      <c r="E238" s="34">
        <f t="shared" si="32"/>
        <v>60774.246290801188</v>
      </c>
      <c r="F238" s="35">
        <f t="shared" si="33"/>
        <v>3.2424395713213086</v>
      </c>
      <c r="G238" s="69">
        <f t="shared" si="34"/>
        <v>-25218.525459368993</v>
      </c>
      <c r="H238" s="69">
        <f t="shared" si="35"/>
        <v>0</v>
      </c>
      <c r="I238" s="34">
        <f t="shared" si="36"/>
        <v>-25218.525459368993</v>
      </c>
      <c r="J238" s="67">
        <f t="shared" si="37"/>
        <v>-255.89551518206605</v>
      </c>
      <c r="K238" s="33">
        <f t="shared" si="38"/>
        <v>-25474.42097455106</v>
      </c>
      <c r="L238" s="34">
        <f t="shared" si="39"/>
        <v>-25495929.239422053</v>
      </c>
      <c r="M238" s="34">
        <f t="shared" si="40"/>
        <v>-25754639.60527112</v>
      </c>
      <c r="N238" s="38">
        <f>'jan-apr'!M238</f>
        <v>-25087045.045556311</v>
      </c>
      <c r="O238" s="38">
        <f t="shared" si="41"/>
        <v>-667594.55971480906</v>
      </c>
    </row>
    <row r="239" spans="1:15" s="31" customFormat="1" x14ac:dyDescent="0.2">
      <c r="A239" s="30">
        <v>4223</v>
      </c>
      <c r="B239" s="31" t="s">
        <v>186</v>
      </c>
      <c r="C239" s="33">
        <v>200266744</v>
      </c>
      <c r="D239" s="33">
        <v>15452</v>
      </c>
      <c r="E239" s="34">
        <f t="shared" si="32"/>
        <v>12960.57105876262</v>
      </c>
      <c r="F239" s="35">
        <f t="shared" si="33"/>
        <v>0.69147494263889175</v>
      </c>
      <c r="G239" s="69">
        <f t="shared" si="34"/>
        <v>3469.6796798541463</v>
      </c>
      <c r="H239" s="69">
        <f t="shared" si="35"/>
        <v>1367.9618448667356</v>
      </c>
      <c r="I239" s="34">
        <f t="shared" si="36"/>
        <v>4837.6415247208824</v>
      </c>
      <c r="J239" s="67">
        <f t="shared" si="37"/>
        <v>-255.89551518206605</v>
      </c>
      <c r="K239" s="33">
        <f t="shared" si="38"/>
        <v>4581.746009538816</v>
      </c>
      <c r="L239" s="34">
        <f t="shared" si="39"/>
        <v>74751236.839987069</v>
      </c>
      <c r="M239" s="34">
        <f t="shared" si="40"/>
        <v>70797139.33939378</v>
      </c>
      <c r="N239" s="38">
        <f>'jan-apr'!M239</f>
        <v>37772520.081834242</v>
      </c>
      <c r="O239" s="38">
        <f t="shared" si="41"/>
        <v>33024619.257559538</v>
      </c>
    </row>
    <row r="240" spans="1:15" s="31" customFormat="1" x14ac:dyDescent="0.2">
      <c r="A240" s="30">
        <v>4224</v>
      </c>
      <c r="B240" s="31" t="s">
        <v>187</v>
      </c>
      <c r="C240" s="33">
        <v>29291407</v>
      </c>
      <c r="D240" s="33">
        <v>923</v>
      </c>
      <c r="E240" s="34">
        <f t="shared" si="32"/>
        <v>31735.002166847236</v>
      </c>
      <c r="F240" s="35">
        <f t="shared" si="33"/>
        <v>1.6931320929820854</v>
      </c>
      <c r="G240" s="69">
        <f t="shared" si="34"/>
        <v>-7794.9789849966228</v>
      </c>
      <c r="H240" s="69">
        <f t="shared" si="35"/>
        <v>0</v>
      </c>
      <c r="I240" s="34">
        <f t="shared" si="36"/>
        <v>-7794.9789849966228</v>
      </c>
      <c r="J240" s="67">
        <f t="shared" si="37"/>
        <v>-255.89551518206605</v>
      </c>
      <c r="K240" s="33">
        <f t="shared" si="38"/>
        <v>-8050.8745001786892</v>
      </c>
      <c r="L240" s="34">
        <f t="shared" si="39"/>
        <v>-7194765.603151883</v>
      </c>
      <c r="M240" s="34">
        <f t="shared" si="40"/>
        <v>-7430957.1636649305</v>
      </c>
      <c r="N240" s="38">
        <f>'jan-apr'!M240</f>
        <v>-7948657.2251715893</v>
      </c>
      <c r="O240" s="38">
        <f t="shared" si="41"/>
        <v>517700.06150665879</v>
      </c>
    </row>
    <row r="241" spans="1:15" s="31" customFormat="1" x14ac:dyDescent="0.2">
      <c r="A241" s="30">
        <v>4225</v>
      </c>
      <c r="B241" s="31" t="s">
        <v>189</v>
      </c>
      <c r="C241" s="33">
        <v>144540916</v>
      </c>
      <c r="D241" s="33">
        <v>10835</v>
      </c>
      <c r="E241" s="34">
        <f t="shared" si="32"/>
        <v>13340.186063682509</v>
      </c>
      <c r="F241" s="35">
        <f t="shared" si="33"/>
        <v>0.71172823723229406</v>
      </c>
      <c r="G241" s="69">
        <f t="shared" si="34"/>
        <v>3241.9106769022128</v>
      </c>
      <c r="H241" s="69">
        <f t="shared" si="35"/>
        <v>1235.0965931447743</v>
      </c>
      <c r="I241" s="34">
        <f t="shared" si="36"/>
        <v>4477.0072700469873</v>
      </c>
      <c r="J241" s="67">
        <f t="shared" si="37"/>
        <v>-255.89551518206605</v>
      </c>
      <c r="K241" s="33">
        <f t="shared" si="38"/>
        <v>4221.1117548649208</v>
      </c>
      <c r="L241" s="34">
        <f t="shared" si="39"/>
        <v>48508373.770959109</v>
      </c>
      <c r="M241" s="34">
        <f t="shared" si="40"/>
        <v>45735745.863961421</v>
      </c>
      <c r="N241" s="38">
        <f>'jan-apr'!M241</f>
        <v>26291187.023102138</v>
      </c>
      <c r="O241" s="38">
        <f t="shared" si="41"/>
        <v>19444558.840859283</v>
      </c>
    </row>
    <row r="242" spans="1:15" s="31" customFormat="1" x14ac:dyDescent="0.2">
      <c r="A242" s="30">
        <v>4226</v>
      </c>
      <c r="B242" s="31" t="s">
        <v>190</v>
      </c>
      <c r="C242" s="33">
        <v>25433072</v>
      </c>
      <c r="D242" s="33">
        <v>1776</v>
      </c>
      <c r="E242" s="34">
        <f t="shared" si="32"/>
        <v>14320.423423423423</v>
      </c>
      <c r="F242" s="35">
        <f t="shared" si="33"/>
        <v>0.76402605412833891</v>
      </c>
      <c r="G242" s="69">
        <f t="shared" si="34"/>
        <v>2653.7682610576649</v>
      </c>
      <c r="H242" s="69">
        <f t="shared" si="35"/>
        <v>892.01351723545474</v>
      </c>
      <c r="I242" s="34">
        <f t="shared" si="36"/>
        <v>3545.7817782931197</v>
      </c>
      <c r="J242" s="67">
        <f t="shared" si="37"/>
        <v>-255.89551518206605</v>
      </c>
      <c r="K242" s="33">
        <f t="shared" si="38"/>
        <v>3289.8862631110537</v>
      </c>
      <c r="L242" s="34">
        <f t="shared" si="39"/>
        <v>6297308.4382485803</v>
      </c>
      <c r="M242" s="34">
        <f t="shared" si="40"/>
        <v>5842838.0032852311</v>
      </c>
      <c r="N242" s="38">
        <f>'jan-apr'!M242</f>
        <v>3339272.9652172937</v>
      </c>
      <c r="O242" s="38">
        <f t="shared" si="41"/>
        <v>2503565.0380679374</v>
      </c>
    </row>
    <row r="243" spans="1:15" s="31" customFormat="1" x14ac:dyDescent="0.2">
      <c r="A243" s="30">
        <v>4227</v>
      </c>
      <c r="B243" s="31" t="s">
        <v>191</v>
      </c>
      <c r="C243" s="33">
        <v>109386662</v>
      </c>
      <c r="D243" s="33">
        <v>6192</v>
      </c>
      <c r="E243" s="34">
        <f t="shared" si="32"/>
        <v>17665.804586563307</v>
      </c>
      <c r="F243" s="35">
        <f t="shared" si="33"/>
        <v>0.94250948957259728</v>
      </c>
      <c r="G243" s="69">
        <f t="shared" si="34"/>
        <v>646.53956317373445</v>
      </c>
      <c r="H243" s="69">
        <f t="shared" si="35"/>
        <v>0</v>
      </c>
      <c r="I243" s="34">
        <f t="shared" si="36"/>
        <v>646.53956317373445</v>
      </c>
      <c r="J243" s="67">
        <f t="shared" si="37"/>
        <v>-255.89551518206605</v>
      </c>
      <c r="K243" s="33">
        <f t="shared" si="38"/>
        <v>390.6440479916684</v>
      </c>
      <c r="L243" s="34">
        <f t="shared" si="39"/>
        <v>4003372.9751717639</v>
      </c>
      <c r="M243" s="34">
        <f t="shared" si="40"/>
        <v>2418867.9451644109</v>
      </c>
      <c r="N243" s="38">
        <f>'jan-apr'!M243</f>
        <v>-4581629.4707069201</v>
      </c>
      <c r="O243" s="38">
        <f t="shared" si="41"/>
        <v>7000497.4158713315</v>
      </c>
    </row>
    <row r="244" spans="1:15" s="31" customFormat="1" x14ac:dyDescent="0.2">
      <c r="A244" s="30">
        <v>4228</v>
      </c>
      <c r="B244" s="31" t="s">
        <v>192</v>
      </c>
      <c r="C244" s="33">
        <v>74244121</v>
      </c>
      <c r="D244" s="33">
        <v>1873</v>
      </c>
      <c r="E244" s="34">
        <f t="shared" si="32"/>
        <v>39639.146289375334</v>
      </c>
      <c r="F244" s="35">
        <f t="shared" si="33"/>
        <v>2.1148355487136463</v>
      </c>
      <c r="G244" s="69">
        <f t="shared" si="34"/>
        <v>-12537.465458513481</v>
      </c>
      <c r="H244" s="69">
        <f t="shared" si="35"/>
        <v>0</v>
      </c>
      <c r="I244" s="34">
        <f t="shared" si="36"/>
        <v>-12537.465458513481</v>
      </c>
      <c r="J244" s="67">
        <f t="shared" si="37"/>
        <v>-255.89551518206605</v>
      </c>
      <c r="K244" s="33">
        <f t="shared" si="38"/>
        <v>-12793.360973695548</v>
      </c>
      <c r="L244" s="34">
        <f t="shared" si="39"/>
        <v>-23482672.803795751</v>
      </c>
      <c r="M244" s="34">
        <f t="shared" si="40"/>
        <v>-23961965.103731763</v>
      </c>
      <c r="N244" s="38">
        <f>'jan-apr'!M244</f>
        <v>-23791662.049779397</v>
      </c>
      <c r="O244" s="38">
        <f t="shared" si="41"/>
        <v>-170303.05395236611</v>
      </c>
    </row>
    <row r="245" spans="1:15" s="31" customFormat="1" x14ac:dyDescent="0.2">
      <c r="A245" s="30">
        <v>4601</v>
      </c>
      <c r="B245" s="31" t="s">
        <v>216</v>
      </c>
      <c r="C245" s="33">
        <v>5758322310</v>
      </c>
      <c r="D245" s="33">
        <v>291940</v>
      </c>
      <c r="E245" s="34">
        <f t="shared" si="32"/>
        <v>19724.334829074469</v>
      </c>
      <c r="F245" s="35">
        <f t="shared" si="33"/>
        <v>1.0523366009635307</v>
      </c>
      <c r="G245" s="69">
        <f t="shared" si="34"/>
        <v>-588.57858233296281</v>
      </c>
      <c r="H245" s="69">
        <f t="shared" si="35"/>
        <v>0</v>
      </c>
      <c r="I245" s="34">
        <f t="shared" si="36"/>
        <v>-588.57858233296281</v>
      </c>
      <c r="J245" s="67">
        <f t="shared" si="37"/>
        <v>-255.89551518206605</v>
      </c>
      <c r="K245" s="33">
        <f t="shared" si="38"/>
        <v>-844.47409751502892</v>
      </c>
      <c r="L245" s="34">
        <f t="shared" si="39"/>
        <v>-171829631.32628515</v>
      </c>
      <c r="M245" s="34">
        <f t="shared" si="40"/>
        <v>-246535768.02853754</v>
      </c>
      <c r="N245" s="38">
        <f>'jan-apr'!M245</f>
        <v>-135657730.12632066</v>
      </c>
      <c r="O245" s="38">
        <f t="shared" si="41"/>
        <v>-110878037.90221688</v>
      </c>
    </row>
    <row r="246" spans="1:15" s="31" customFormat="1" x14ac:dyDescent="0.2">
      <c r="A246" s="30">
        <v>4602</v>
      </c>
      <c r="B246" s="31" t="s">
        <v>388</v>
      </c>
      <c r="C246" s="33">
        <v>326201680</v>
      </c>
      <c r="D246" s="33">
        <v>17349</v>
      </c>
      <c r="E246" s="34">
        <f t="shared" si="32"/>
        <v>18802.333275693123</v>
      </c>
      <c r="F246" s="35">
        <f t="shared" si="33"/>
        <v>1.0031457922910767</v>
      </c>
      <c r="G246" s="69">
        <f t="shared" si="34"/>
        <v>-35.377650304155395</v>
      </c>
      <c r="H246" s="69">
        <f t="shared" si="35"/>
        <v>0</v>
      </c>
      <c r="I246" s="34">
        <f t="shared" si="36"/>
        <v>-35.377650304155395</v>
      </c>
      <c r="J246" s="67">
        <f t="shared" si="37"/>
        <v>-255.89551518206605</v>
      </c>
      <c r="K246" s="33">
        <f t="shared" si="38"/>
        <v>-291.27316548622144</v>
      </c>
      <c r="L246" s="34">
        <f t="shared" si="39"/>
        <v>-613766.85512679198</v>
      </c>
      <c r="M246" s="34">
        <f t="shared" si="40"/>
        <v>-5053298.1480204556</v>
      </c>
      <c r="N246" s="38">
        <f>'jan-apr'!M246</f>
        <v>-2338401.9710746733</v>
      </c>
      <c r="O246" s="38">
        <f t="shared" si="41"/>
        <v>-2714896.1769457823</v>
      </c>
    </row>
    <row r="247" spans="1:15" s="31" customFormat="1" x14ac:dyDescent="0.2">
      <c r="A247" s="30">
        <v>4611</v>
      </c>
      <c r="B247" s="31" t="s">
        <v>217</v>
      </c>
      <c r="C247" s="33">
        <v>64559774</v>
      </c>
      <c r="D247" s="33">
        <v>4072</v>
      </c>
      <c r="E247" s="34">
        <f t="shared" si="32"/>
        <v>15854.561394891945</v>
      </c>
      <c r="F247" s="35">
        <f t="shared" si="33"/>
        <v>0.84587568567710669</v>
      </c>
      <c r="G247" s="69">
        <f t="shared" si="34"/>
        <v>1733.2854781765511</v>
      </c>
      <c r="H247" s="69">
        <f t="shared" si="35"/>
        <v>355.06522722147179</v>
      </c>
      <c r="I247" s="34">
        <f t="shared" si="36"/>
        <v>2088.3507053980229</v>
      </c>
      <c r="J247" s="67">
        <f t="shared" si="37"/>
        <v>-255.89551518206605</v>
      </c>
      <c r="K247" s="33">
        <f t="shared" si="38"/>
        <v>1832.4551902159569</v>
      </c>
      <c r="L247" s="34">
        <f t="shared" si="39"/>
        <v>8503764.0723807495</v>
      </c>
      <c r="M247" s="34">
        <f t="shared" si="40"/>
        <v>7461757.5345593765</v>
      </c>
      <c r="N247" s="38">
        <f>'jan-apr'!M247</f>
        <v>2420538.5688991086</v>
      </c>
      <c r="O247" s="38">
        <f t="shared" si="41"/>
        <v>5041218.9656602684</v>
      </c>
    </row>
    <row r="248" spans="1:15" s="31" customFormat="1" x14ac:dyDescent="0.2">
      <c r="A248" s="30">
        <v>4612</v>
      </c>
      <c r="B248" s="31" t="s">
        <v>218</v>
      </c>
      <c r="C248" s="33">
        <v>89216250</v>
      </c>
      <c r="D248" s="33">
        <v>5742</v>
      </c>
      <c r="E248" s="34">
        <f t="shared" si="32"/>
        <v>15537.486938349008</v>
      </c>
      <c r="F248" s="35">
        <f t="shared" si="33"/>
        <v>0.8289590667521981</v>
      </c>
      <c r="G248" s="69">
        <f t="shared" si="34"/>
        <v>1923.5301521023139</v>
      </c>
      <c r="H248" s="69">
        <f t="shared" si="35"/>
        <v>466.0412870115</v>
      </c>
      <c r="I248" s="34">
        <f t="shared" si="36"/>
        <v>2389.571439113814</v>
      </c>
      <c r="J248" s="67">
        <f t="shared" si="37"/>
        <v>-255.89551518206605</v>
      </c>
      <c r="K248" s="33">
        <f t="shared" si="38"/>
        <v>2133.675923931748</v>
      </c>
      <c r="L248" s="34">
        <f t="shared" si="39"/>
        <v>13720919.20339152</v>
      </c>
      <c r="M248" s="34">
        <f t="shared" si="40"/>
        <v>12251567.155216098</v>
      </c>
      <c r="N248" s="38">
        <f>'jan-apr'!M248</f>
        <v>7774100.5703140236</v>
      </c>
      <c r="O248" s="38">
        <f t="shared" si="41"/>
        <v>4477466.5849020742</v>
      </c>
    </row>
    <row r="249" spans="1:15" s="31" customFormat="1" x14ac:dyDescent="0.2">
      <c r="A249" s="30">
        <v>4613</v>
      </c>
      <c r="B249" s="31" t="s">
        <v>219</v>
      </c>
      <c r="C249" s="33">
        <v>214666976</v>
      </c>
      <c r="D249" s="33">
        <v>12268</v>
      </c>
      <c r="E249" s="34">
        <f t="shared" si="32"/>
        <v>17498.1232474731</v>
      </c>
      <c r="F249" s="35">
        <f t="shared" si="33"/>
        <v>0.93356332170674372</v>
      </c>
      <c r="G249" s="69">
        <f t="shared" si="34"/>
        <v>747.14836662785819</v>
      </c>
      <c r="H249" s="69">
        <f t="shared" si="35"/>
        <v>0</v>
      </c>
      <c r="I249" s="34">
        <f t="shared" si="36"/>
        <v>747.14836662785819</v>
      </c>
      <c r="J249" s="67">
        <f t="shared" si="37"/>
        <v>-255.89551518206605</v>
      </c>
      <c r="K249" s="33">
        <f t="shared" si="38"/>
        <v>491.25285144579215</v>
      </c>
      <c r="L249" s="34">
        <f t="shared" si="39"/>
        <v>9166016.1617905647</v>
      </c>
      <c r="M249" s="34">
        <f t="shared" si="40"/>
        <v>6026689.9815369779</v>
      </c>
      <c r="N249" s="38">
        <f>'jan-apr'!M249</f>
        <v>1454839.967275121</v>
      </c>
      <c r="O249" s="38">
        <f t="shared" si="41"/>
        <v>4571850.0142618567</v>
      </c>
    </row>
    <row r="250" spans="1:15" s="31" customFormat="1" x14ac:dyDescent="0.2">
      <c r="A250" s="30">
        <v>4614</v>
      </c>
      <c r="B250" s="31" t="s">
        <v>220</v>
      </c>
      <c r="C250" s="33">
        <v>368859573</v>
      </c>
      <c r="D250" s="33">
        <v>19287</v>
      </c>
      <c r="E250" s="34">
        <f t="shared" si="32"/>
        <v>19124.776948203453</v>
      </c>
      <c r="F250" s="35">
        <f t="shared" si="33"/>
        <v>1.0203488706849573</v>
      </c>
      <c r="G250" s="69">
        <f t="shared" si="34"/>
        <v>-228.84385381035318</v>
      </c>
      <c r="H250" s="69">
        <f t="shared" si="35"/>
        <v>0</v>
      </c>
      <c r="I250" s="34">
        <f t="shared" si="36"/>
        <v>-228.84385381035318</v>
      </c>
      <c r="J250" s="67">
        <f t="shared" si="37"/>
        <v>-255.89551518206605</v>
      </c>
      <c r="K250" s="33">
        <f t="shared" si="38"/>
        <v>-484.73936899241926</v>
      </c>
      <c r="L250" s="34">
        <f t="shared" si="39"/>
        <v>-4413711.4084402816</v>
      </c>
      <c r="M250" s="34">
        <f t="shared" si="40"/>
        <v>-9349168.2097567897</v>
      </c>
      <c r="N250" s="38">
        <f>'jan-apr'!M250</f>
        <v>-4771481.1972746104</v>
      </c>
      <c r="O250" s="38">
        <f t="shared" si="41"/>
        <v>-4577687.0124821793</v>
      </c>
    </row>
    <row r="251" spans="1:15" s="31" customFormat="1" x14ac:dyDescent="0.2">
      <c r="A251" s="30">
        <v>4615</v>
      </c>
      <c r="B251" s="31" t="s">
        <v>221</v>
      </c>
      <c r="C251" s="33">
        <v>51174257</v>
      </c>
      <c r="D251" s="33">
        <v>3203</v>
      </c>
      <c r="E251" s="34">
        <f t="shared" si="32"/>
        <v>15976.976896659382</v>
      </c>
      <c r="F251" s="35">
        <f t="shared" si="33"/>
        <v>0.85240682166478521</v>
      </c>
      <c r="G251" s="69">
        <f t="shared" si="34"/>
        <v>1659.8361771160892</v>
      </c>
      <c r="H251" s="69">
        <f t="shared" si="35"/>
        <v>312.21980160286898</v>
      </c>
      <c r="I251" s="34">
        <f t="shared" si="36"/>
        <v>1972.0559787189582</v>
      </c>
      <c r="J251" s="67">
        <f t="shared" si="37"/>
        <v>-255.89551518206605</v>
      </c>
      <c r="K251" s="33">
        <f t="shared" si="38"/>
        <v>1716.1604635368922</v>
      </c>
      <c r="L251" s="34">
        <f t="shared" si="39"/>
        <v>6316495.2998368228</v>
      </c>
      <c r="M251" s="34">
        <f t="shared" si="40"/>
        <v>5496861.9647086654</v>
      </c>
      <c r="N251" s="38">
        <f>'jan-apr'!M251</f>
        <v>2655093.8293305133</v>
      </c>
      <c r="O251" s="38">
        <f t="shared" si="41"/>
        <v>2841768.1353781521</v>
      </c>
    </row>
    <row r="252" spans="1:15" s="31" customFormat="1" x14ac:dyDescent="0.2">
      <c r="A252" s="30">
        <v>4616</v>
      </c>
      <c r="B252" s="31" t="s">
        <v>222</v>
      </c>
      <c r="C252" s="33">
        <v>62470080</v>
      </c>
      <c r="D252" s="33">
        <v>2922</v>
      </c>
      <c r="E252" s="34">
        <f t="shared" si="32"/>
        <v>21379.219712525668</v>
      </c>
      <c r="F252" s="35">
        <f t="shared" si="33"/>
        <v>1.1406283455687747</v>
      </c>
      <c r="G252" s="69">
        <f t="shared" si="34"/>
        <v>-1581.5095124036823</v>
      </c>
      <c r="H252" s="69">
        <f t="shared" si="35"/>
        <v>0</v>
      </c>
      <c r="I252" s="34">
        <f t="shared" si="36"/>
        <v>-1581.5095124036823</v>
      </c>
      <c r="J252" s="67">
        <f t="shared" si="37"/>
        <v>-255.89551518206605</v>
      </c>
      <c r="K252" s="33">
        <f t="shared" si="38"/>
        <v>-1837.4050275857483</v>
      </c>
      <c r="L252" s="34">
        <f t="shared" si="39"/>
        <v>-4621170.7952435594</v>
      </c>
      <c r="M252" s="34">
        <f t="shared" si="40"/>
        <v>-5368897.4906055564</v>
      </c>
      <c r="N252" s="38">
        <f>'jan-apr'!M252</f>
        <v>-2558274.4723200272</v>
      </c>
      <c r="O252" s="38">
        <f t="shared" si="41"/>
        <v>-2810623.0182855292</v>
      </c>
    </row>
    <row r="253" spans="1:15" s="31" customFormat="1" x14ac:dyDescent="0.2">
      <c r="A253" s="30">
        <v>4617</v>
      </c>
      <c r="B253" s="31" t="s">
        <v>223</v>
      </c>
      <c r="C253" s="33">
        <v>242294332</v>
      </c>
      <c r="D253" s="33">
        <v>13089</v>
      </c>
      <c r="E253" s="34">
        <f t="shared" si="32"/>
        <v>18511.294369317748</v>
      </c>
      <c r="F253" s="35">
        <f t="shared" si="33"/>
        <v>0.98761822717229009</v>
      </c>
      <c r="G253" s="69">
        <f t="shared" si="34"/>
        <v>139.24569352106991</v>
      </c>
      <c r="H253" s="69">
        <f t="shared" si="35"/>
        <v>0</v>
      </c>
      <c r="I253" s="34">
        <f t="shared" si="36"/>
        <v>139.24569352106991</v>
      </c>
      <c r="J253" s="67">
        <f t="shared" si="37"/>
        <v>-255.89551518206605</v>
      </c>
      <c r="K253" s="33">
        <f t="shared" si="38"/>
        <v>-116.64982166099614</v>
      </c>
      <c r="L253" s="34">
        <f t="shared" si="39"/>
        <v>1822586.8824972841</v>
      </c>
      <c r="M253" s="34">
        <f t="shared" si="40"/>
        <v>-1526829.5157207784</v>
      </c>
      <c r="N253" s="38">
        <f>'jan-apr'!M253</f>
        <v>-9152618.7933596373</v>
      </c>
      <c r="O253" s="38">
        <f t="shared" si="41"/>
        <v>7625789.2776388591</v>
      </c>
    </row>
    <row r="254" spans="1:15" s="31" customFormat="1" x14ac:dyDescent="0.2">
      <c r="A254" s="30">
        <v>4618</v>
      </c>
      <c r="B254" s="31" t="s">
        <v>224</v>
      </c>
      <c r="C254" s="33">
        <v>231852293</v>
      </c>
      <c r="D254" s="33">
        <v>11017</v>
      </c>
      <c r="E254" s="34">
        <f t="shared" si="32"/>
        <v>21044.957157120814</v>
      </c>
      <c r="F254" s="35">
        <f t="shared" si="33"/>
        <v>1.1227947038043069</v>
      </c>
      <c r="G254" s="69">
        <f t="shared" si="34"/>
        <v>-1380.9519791607702</v>
      </c>
      <c r="H254" s="69">
        <f t="shared" si="35"/>
        <v>0</v>
      </c>
      <c r="I254" s="34">
        <f t="shared" si="36"/>
        <v>-1380.9519791607702</v>
      </c>
      <c r="J254" s="67">
        <f t="shared" si="37"/>
        <v>-255.89551518206605</v>
      </c>
      <c r="K254" s="33">
        <f t="shared" si="38"/>
        <v>-1636.8474943428362</v>
      </c>
      <c r="L254" s="34">
        <f t="shared" si="39"/>
        <v>-15213947.954414206</v>
      </c>
      <c r="M254" s="34">
        <f t="shared" si="40"/>
        <v>-18033148.845175028</v>
      </c>
      <c r="N254" s="38">
        <f>'jan-apr'!M254</f>
        <v>-22590161.658846598</v>
      </c>
      <c r="O254" s="38">
        <f t="shared" si="41"/>
        <v>4557012.8136715703</v>
      </c>
    </row>
    <row r="255" spans="1:15" s="31" customFormat="1" x14ac:dyDescent="0.2">
      <c r="A255" s="30">
        <v>4619</v>
      </c>
      <c r="B255" s="31" t="s">
        <v>225</v>
      </c>
      <c r="C255" s="33">
        <v>43186696</v>
      </c>
      <c r="D255" s="33">
        <v>968</v>
      </c>
      <c r="E255" s="34">
        <f t="shared" si="32"/>
        <v>44614.355371900827</v>
      </c>
      <c r="F255" s="35">
        <f t="shared" si="33"/>
        <v>2.3802738846756926</v>
      </c>
      <c r="G255" s="69">
        <f t="shared" si="34"/>
        <v>-15522.590908028777</v>
      </c>
      <c r="H255" s="69">
        <f t="shared" si="35"/>
        <v>0</v>
      </c>
      <c r="I255" s="34">
        <f t="shared" si="36"/>
        <v>-15522.590908028777</v>
      </c>
      <c r="J255" s="67">
        <f t="shared" si="37"/>
        <v>-255.89551518206605</v>
      </c>
      <c r="K255" s="33">
        <f t="shared" si="38"/>
        <v>-15778.486423210843</v>
      </c>
      <c r="L255" s="34">
        <f t="shared" si="39"/>
        <v>-15025867.998971855</v>
      </c>
      <c r="M255" s="34">
        <f t="shared" si="40"/>
        <v>-15273574.857668096</v>
      </c>
      <c r="N255" s="38">
        <f>'jan-apr'!M255</f>
        <v>-15297928.024231961</v>
      </c>
      <c r="O255" s="38">
        <f t="shared" si="41"/>
        <v>24353.166563864797</v>
      </c>
    </row>
    <row r="256" spans="1:15" s="31" customFormat="1" x14ac:dyDescent="0.2">
      <c r="A256" s="30">
        <v>4620</v>
      </c>
      <c r="B256" s="31" t="s">
        <v>226</v>
      </c>
      <c r="C256" s="33">
        <v>25121138</v>
      </c>
      <c r="D256" s="33">
        <v>1089</v>
      </c>
      <c r="E256" s="34">
        <f t="shared" si="32"/>
        <v>23068.078971533516</v>
      </c>
      <c r="F256" s="35">
        <f t="shared" si="33"/>
        <v>1.2307326977576438</v>
      </c>
      <c r="G256" s="69">
        <f t="shared" si="34"/>
        <v>-2594.8250678083909</v>
      </c>
      <c r="H256" s="69">
        <f t="shared" si="35"/>
        <v>0</v>
      </c>
      <c r="I256" s="34">
        <f t="shared" si="36"/>
        <v>-2594.8250678083909</v>
      </c>
      <c r="J256" s="67">
        <f t="shared" si="37"/>
        <v>-255.89551518206605</v>
      </c>
      <c r="K256" s="33">
        <f t="shared" si="38"/>
        <v>-2850.7205829904569</v>
      </c>
      <c r="L256" s="34">
        <f t="shared" si="39"/>
        <v>-2825764.4988433379</v>
      </c>
      <c r="M256" s="34">
        <f t="shared" si="40"/>
        <v>-3104434.7148766075</v>
      </c>
      <c r="N256" s="38">
        <f>'jan-apr'!M256</f>
        <v>-4193977.3772609537</v>
      </c>
      <c r="O256" s="38">
        <f t="shared" si="41"/>
        <v>1089542.6623843461</v>
      </c>
    </row>
    <row r="257" spans="1:15" s="31" customFormat="1" x14ac:dyDescent="0.2">
      <c r="A257" s="30">
        <v>4621</v>
      </c>
      <c r="B257" s="31" t="s">
        <v>227</v>
      </c>
      <c r="C257" s="33">
        <v>270421128</v>
      </c>
      <c r="D257" s="33">
        <v>16471</v>
      </c>
      <c r="E257" s="34">
        <f t="shared" si="32"/>
        <v>16418.015178191974</v>
      </c>
      <c r="F257" s="35">
        <f t="shared" si="33"/>
        <v>0.87593718302321599</v>
      </c>
      <c r="G257" s="69">
        <f t="shared" si="34"/>
        <v>1395.213208196534</v>
      </c>
      <c r="H257" s="69">
        <f t="shared" si="35"/>
        <v>157.85640306646181</v>
      </c>
      <c r="I257" s="34">
        <f t="shared" si="36"/>
        <v>1553.0696112629957</v>
      </c>
      <c r="J257" s="67">
        <f t="shared" si="37"/>
        <v>-255.89551518206605</v>
      </c>
      <c r="K257" s="33">
        <f t="shared" si="38"/>
        <v>1297.1740960809298</v>
      </c>
      <c r="L257" s="34">
        <f t="shared" si="39"/>
        <v>25580609.567112803</v>
      </c>
      <c r="M257" s="34">
        <f t="shared" si="40"/>
        <v>21365754.536548994</v>
      </c>
      <c r="N257" s="38">
        <f>'jan-apr'!M257</f>
        <v>9946008.5796137787</v>
      </c>
      <c r="O257" s="38">
        <f t="shared" si="41"/>
        <v>11419745.956935216</v>
      </c>
    </row>
    <row r="258" spans="1:15" s="31" customFormat="1" x14ac:dyDescent="0.2">
      <c r="A258" s="30">
        <v>4622</v>
      </c>
      <c r="B258" s="31" t="s">
        <v>228</v>
      </c>
      <c r="C258" s="33">
        <v>141721863</v>
      </c>
      <c r="D258" s="33">
        <v>8496</v>
      </c>
      <c r="E258" s="34">
        <f t="shared" si="32"/>
        <v>16681.010240112995</v>
      </c>
      <c r="F258" s="35">
        <f t="shared" si="33"/>
        <v>0.88996854742310472</v>
      </c>
      <c r="G258" s="69">
        <f t="shared" si="34"/>
        <v>1237.4161710439214</v>
      </c>
      <c r="H258" s="69">
        <f t="shared" si="35"/>
        <v>65.808131394104379</v>
      </c>
      <c r="I258" s="34">
        <f t="shared" si="36"/>
        <v>1303.2243024380257</v>
      </c>
      <c r="J258" s="67">
        <f t="shared" si="37"/>
        <v>-255.89551518206605</v>
      </c>
      <c r="K258" s="33">
        <f t="shared" si="38"/>
        <v>1047.3287872559597</v>
      </c>
      <c r="L258" s="34">
        <f t="shared" si="39"/>
        <v>11072193.673513466</v>
      </c>
      <c r="M258" s="34">
        <f t="shared" si="40"/>
        <v>8898105.3765266333</v>
      </c>
      <c r="N258" s="38">
        <f>'jan-apr'!M258</f>
        <v>2673700.5774021316</v>
      </c>
      <c r="O258" s="38">
        <f t="shared" si="41"/>
        <v>6224404.7991245016</v>
      </c>
    </row>
    <row r="259" spans="1:15" s="31" customFormat="1" x14ac:dyDescent="0.2">
      <c r="A259" s="30">
        <v>4623</v>
      </c>
      <c r="B259" s="31" t="s">
        <v>229</v>
      </c>
      <c r="C259" s="33">
        <v>42293625</v>
      </c>
      <c r="D259" s="33">
        <v>2502</v>
      </c>
      <c r="E259" s="34">
        <f t="shared" si="32"/>
        <v>16903.92685851319</v>
      </c>
      <c r="F259" s="35">
        <f t="shared" si="33"/>
        <v>0.90186163880176862</v>
      </c>
      <c r="G259" s="69">
        <f t="shared" si="34"/>
        <v>1103.6662000038043</v>
      </c>
      <c r="H259" s="69">
        <f t="shared" si="35"/>
        <v>0</v>
      </c>
      <c r="I259" s="34">
        <f t="shared" si="36"/>
        <v>1103.6662000038043</v>
      </c>
      <c r="J259" s="67">
        <f t="shared" si="37"/>
        <v>-255.89551518206605</v>
      </c>
      <c r="K259" s="33">
        <f t="shared" si="38"/>
        <v>847.77068482173831</v>
      </c>
      <c r="L259" s="34">
        <f t="shared" si="39"/>
        <v>2761372.8324095183</v>
      </c>
      <c r="M259" s="34">
        <f t="shared" si="40"/>
        <v>2121122.2534239893</v>
      </c>
      <c r="N259" s="38">
        <f>'jan-apr'!M259</f>
        <v>148332.85224342439</v>
      </c>
      <c r="O259" s="38">
        <f t="shared" si="41"/>
        <v>1972789.4011805649</v>
      </c>
    </row>
    <row r="260" spans="1:15" s="31" customFormat="1" x14ac:dyDescent="0.2">
      <c r="A260" s="30">
        <v>4624</v>
      </c>
      <c r="B260" s="31" t="s">
        <v>389</v>
      </c>
      <c r="C260" s="33">
        <v>438520860</v>
      </c>
      <c r="D260" s="33">
        <v>26080</v>
      </c>
      <c r="E260" s="34">
        <f t="shared" si="32"/>
        <v>16814.450153374233</v>
      </c>
      <c r="F260" s="35">
        <f t="shared" si="33"/>
        <v>0.89708785998654839</v>
      </c>
      <c r="G260" s="69">
        <f t="shared" si="34"/>
        <v>1157.3522230871786</v>
      </c>
      <c r="H260" s="69">
        <f t="shared" si="35"/>
        <v>19.104161752671097</v>
      </c>
      <c r="I260" s="34">
        <f t="shared" si="36"/>
        <v>1176.4563848398498</v>
      </c>
      <c r="J260" s="67">
        <f t="shared" si="37"/>
        <v>-255.89551518206605</v>
      </c>
      <c r="K260" s="33">
        <f t="shared" si="38"/>
        <v>920.56086965778377</v>
      </c>
      <c r="L260" s="34">
        <f t="shared" si="39"/>
        <v>30681982.516623281</v>
      </c>
      <c r="M260" s="34">
        <f t="shared" si="40"/>
        <v>24008227.480675001</v>
      </c>
      <c r="N260" s="38">
        <f>'jan-apr'!M260</f>
        <v>11873597.122345543</v>
      </c>
      <c r="O260" s="38">
        <f t="shared" si="41"/>
        <v>12134630.358329458</v>
      </c>
    </row>
    <row r="261" spans="1:15" s="31" customFormat="1" x14ac:dyDescent="0.2">
      <c r="A261" s="30">
        <v>4625</v>
      </c>
      <c r="B261" s="31" t="s">
        <v>230</v>
      </c>
      <c r="C261" s="33">
        <v>160582330</v>
      </c>
      <c r="D261" s="33">
        <v>5300</v>
      </c>
      <c r="E261" s="34">
        <f t="shared" si="32"/>
        <v>30298.552830188681</v>
      </c>
      <c r="F261" s="35">
        <f t="shared" si="33"/>
        <v>1.61649436473954</v>
      </c>
      <c r="G261" s="69">
        <f t="shared" si="34"/>
        <v>-6933.1093830014897</v>
      </c>
      <c r="H261" s="69">
        <f t="shared" si="35"/>
        <v>0</v>
      </c>
      <c r="I261" s="34">
        <f t="shared" si="36"/>
        <v>-6933.1093830014897</v>
      </c>
      <c r="J261" s="67">
        <f t="shared" si="37"/>
        <v>-255.89551518206605</v>
      </c>
      <c r="K261" s="33">
        <f t="shared" si="38"/>
        <v>-7189.0048981835562</v>
      </c>
      <c r="L261" s="34">
        <f t="shared" si="39"/>
        <v>-36745479.729907893</v>
      </c>
      <c r="M261" s="34">
        <f t="shared" si="40"/>
        <v>-38101725.96037285</v>
      </c>
      <c r="N261" s="38">
        <f>'jan-apr'!M261</f>
        <v>-33307791.800443582</v>
      </c>
      <c r="O261" s="38">
        <f t="shared" si="41"/>
        <v>-4793934.1599292681</v>
      </c>
    </row>
    <row r="262" spans="1:15" s="31" customFormat="1" x14ac:dyDescent="0.2">
      <c r="A262" s="30">
        <v>4626</v>
      </c>
      <c r="B262" s="31" t="s">
        <v>235</v>
      </c>
      <c r="C262" s="33">
        <v>679597583</v>
      </c>
      <c r="D262" s="33">
        <v>39768</v>
      </c>
      <c r="E262" s="34">
        <f t="shared" si="32"/>
        <v>17089.056100382219</v>
      </c>
      <c r="F262" s="35">
        <f t="shared" si="33"/>
        <v>0.91173869061698309</v>
      </c>
      <c r="G262" s="69">
        <f t="shared" si="34"/>
        <v>992.58865488238735</v>
      </c>
      <c r="H262" s="69">
        <f t="shared" si="35"/>
        <v>0</v>
      </c>
      <c r="I262" s="34">
        <f t="shared" si="36"/>
        <v>992.58865488238735</v>
      </c>
      <c r="J262" s="67">
        <f t="shared" si="37"/>
        <v>-255.89551518206605</v>
      </c>
      <c r="K262" s="33">
        <f t="shared" si="38"/>
        <v>736.69313970032135</v>
      </c>
      <c r="L262" s="34">
        <f t="shared" si="39"/>
        <v>39473265.62736278</v>
      </c>
      <c r="M262" s="34">
        <f t="shared" si="40"/>
        <v>29296812.779602379</v>
      </c>
      <c r="N262" s="38">
        <f>'jan-apr'!M262</f>
        <v>18671246.29704899</v>
      </c>
      <c r="O262" s="38">
        <f t="shared" si="41"/>
        <v>10625566.482553389</v>
      </c>
    </row>
    <row r="263" spans="1:15" s="31" customFormat="1" x14ac:dyDescent="0.2">
      <c r="A263" s="30">
        <v>4627</v>
      </c>
      <c r="B263" s="31" t="s">
        <v>231</v>
      </c>
      <c r="C263" s="33">
        <v>470702811</v>
      </c>
      <c r="D263" s="33">
        <v>30145</v>
      </c>
      <c r="E263" s="34">
        <f t="shared" si="32"/>
        <v>15614.623022060043</v>
      </c>
      <c r="F263" s="35">
        <f t="shared" si="33"/>
        <v>0.83307444629972316</v>
      </c>
      <c r="G263" s="69">
        <f t="shared" si="34"/>
        <v>1877.2485018756927</v>
      </c>
      <c r="H263" s="69">
        <f t="shared" si="35"/>
        <v>439.0436577126377</v>
      </c>
      <c r="I263" s="34">
        <f t="shared" si="36"/>
        <v>2316.2921595883304</v>
      </c>
      <c r="J263" s="67">
        <f t="shared" si="37"/>
        <v>-255.89551518206605</v>
      </c>
      <c r="K263" s="33">
        <f t="shared" si="38"/>
        <v>2060.3966444062644</v>
      </c>
      <c r="L263" s="34">
        <f t="shared" si="39"/>
        <v>69824627.150790215</v>
      </c>
      <c r="M263" s="34">
        <f t="shared" si="40"/>
        <v>62110656.845626839</v>
      </c>
      <c r="N263" s="38">
        <f>'jan-apr'!M263</f>
        <v>35303778.060121261</v>
      </c>
      <c r="O263" s="38">
        <f t="shared" si="41"/>
        <v>26806878.785505578</v>
      </c>
    </row>
    <row r="264" spans="1:15" s="31" customFormat="1" x14ac:dyDescent="0.2">
      <c r="A264" s="30">
        <v>4628</v>
      </c>
      <c r="B264" s="31" t="s">
        <v>232</v>
      </c>
      <c r="C264" s="33">
        <v>69904696</v>
      </c>
      <c r="D264" s="33">
        <v>3852</v>
      </c>
      <c r="E264" s="34">
        <f t="shared" si="32"/>
        <v>18147.63655244029</v>
      </c>
      <c r="F264" s="35">
        <f t="shared" si="33"/>
        <v>0.96821628362169987</v>
      </c>
      <c r="G264" s="69">
        <f t="shared" si="34"/>
        <v>357.44038364754448</v>
      </c>
      <c r="H264" s="69">
        <f t="shared" si="35"/>
        <v>0</v>
      </c>
      <c r="I264" s="34">
        <f t="shared" si="36"/>
        <v>357.44038364754448</v>
      </c>
      <c r="J264" s="67">
        <f t="shared" si="37"/>
        <v>-255.89551518206605</v>
      </c>
      <c r="K264" s="33">
        <f t="shared" si="38"/>
        <v>101.54486846547843</v>
      </c>
      <c r="L264" s="34">
        <f t="shared" si="39"/>
        <v>1376860.3578103413</v>
      </c>
      <c r="M264" s="34">
        <f t="shared" si="40"/>
        <v>391150.83332902292</v>
      </c>
      <c r="N264" s="38">
        <f>'jan-apr'!M264</f>
        <v>-3534686.1195676746</v>
      </c>
      <c r="O264" s="38">
        <f t="shared" si="41"/>
        <v>3925836.9528966974</v>
      </c>
    </row>
    <row r="265" spans="1:15" s="31" customFormat="1" x14ac:dyDescent="0.2">
      <c r="A265" s="30">
        <v>4629</v>
      </c>
      <c r="B265" s="31" t="s">
        <v>233</v>
      </c>
      <c r="C265" s="33">
        <v>21263498</v>
      </c>
      <c r="D265" s="33">
        <v>384</v>
      </c>
      <c r="E265" s="34">
        <f t="shared" ref="E265:E328" si="42">IF(ISNUMBER(C265),(C265)/D265,"")</f>
        <v>55373.692708333336</v>
      </c>
      <c r="F265" s="35">
        <f t="shared" ref="F265:F328" si="43">IF(ISNUMBER(C265),E265/E$366,"")</f>
        <v>2.9543081717306685</v>
      </c>
      <c r="G265" s="69">
        <f t="shared" ref="G265:G328" si="44">IF(ISNUMBER(D265),(E$366-E265)*0.6,"")</f>
        <v>-21978.193309888284</v>
      </c>
      <c r="H265" s="69">
        <f t="shared" ref="H265:H328" si="45">IF(ISNUMBER(D265),(IF(E265&gt;=E$366*0.9,0,IF(E265&lt;0.9*E$366,(E$366*0.9-E265)*0.35))),"")</f>
        <v>0</v>
      </c>
      <c r="I265" s="34">
        <f t="shared" ref="I265:I328" si="46">IF(ISNUMBER(C265),G265+H265,"")</f>
        <v>-21978.193309888284</v>
      </c>
      <c r="J265" s="67">
        <f t="shared" ref="J265:J328" si="47">IF(ISNUMBER(D265),I$368,"")</f>
        <v>-255.89551518206605</v>
      </c>
      <c r="K265" s="33">
        <f t="shared" ref="K265:K328" si="48">IF(ISNUMBER(I265),I265+J265,"")</f>
        <v>-22234.08882507035</v>
      </c>
      <c r="L265" s="34">
        <f t="shared" ref="L265:L328" si="49">IF(ISNUMBER(I265),(I265*D265),"")</f>
        <v>-8439626.2309971005</v>
      </c>
      <c r="M265" s="34">
        <f t="shared" ref="M265:M328" si="50">IF(ISNUMBER(K265),(K265*D265),"")</f>
        <v>-8537890.1088270135</v>
      </c>
      <c r="N265" s="38">
        <f>'jan-apr'!M265</f>
        <v>-9085397.9253151584</v>
      </c>
      <c r="O265" s="38">
        <f t="shared" ref="O265:O328" si="51">IF(ISNUMBER(M265),(M265-N265),"")</f>
        <v>547507.81648814492</v>
      </c>
    </row>
    <row r="266" spans="1:15" s="31" customFormat="1" x14ac:dyDescent="0.2">
      <c r="A266" s="30">
        <v>4630</v>
      </c>
      <c r="B266" s="31" t="s">
        <v>234</v>
      </c>
      <c r="C266" s="33">
        <v>118784005</v>
      </c>
      <c r="D266" s="33">
        <v>8200</v>
      </c>
      <c r="E266" s="34">
        <f t="shared" si="42"/>
        <v>14485.854268292684</v>
      </c>
      <c r="F266" s="35">
        <f t="shared" si="43"/>
        <v>0.77285215318277345</v>
      </c>
      <c r="G266" s="69">
        <f t="shared" si="44"/>
        <v>2554.5097541361083</v>
      </c>
      <c r="H266" s="69">
        <f t="shared" si="45"/>
        <v>834.11272153121342</v>
      </c>
      <c r="I266" s="34">
        <f t="shared" si="46"/>
        <v>3388.6224756673219</v>
      </c>
      <c r="J266" s="67">
        <f t="shared" si="47"/>
        <v>-255.89551518206605</v>
      </c>
      <c r="K266" s="33">
        <f t="shared" si="48"/>
        <v>3132.7269604852559</v>
      </c>
      <c r="L266" s="34">
        <f t="shared" si="49"/>
        <v>27786704.30047204</v>
      </c>
      <c r="M266" s="34">
        <f t="shared" si="50"/>
        <v>25688361.075979099</v>
      </c>
      <c r="N266" s="38">
        <f>'jan-apr'!M266</f>
        <v>13262088.898863632</v>
      </c>
      <c r="O266" s="38">
        <f t="shared" si="51"/>
        <v>12426272.177115466</v>
      </c>
    </row>
    <row r="267" spans="1:15" s="31" customFormat="1" x14ac:dyDescent="0.2">
      <c r="A267" s="30">
        <v>4631</v>
      </c>
      <c r="B267" s="31" t="s">
        <v>390</v>
      </c>
      <c r="C267" s="33">
        <v>481587887</v>
      </c>
      <c r="D267" s="33">
        <v>29986</v>
      </c>
      <c r="E267" s="34">
        <f t="shared" si="42"/>
        <v>16060.424431401321</v>
      </c>
      <c r="F267" s="35">
        <f t="shared" si="43"/>
        <v>0.8568589309921768</v>
      </c>
      <c r="G267" s="69">
        <f t="shared" si="44"/>
        <v>1609.7676562709257</v>
      </c>
      <c r="H267" s="69">
        <f t="shared" si="45"/>
        <v>283.01316444319025</v>
      </c>
      <c r="I267" s="34">
        <f t="shared" si="46"/>
        <v>1892.7808207141161</v>
      </c>
      <c r="J267" s="67">
        <f t="shared" si="47"/>
        <v>-255.89551518206605</v>
      </c>
      <c r="K267" s="33">
        <f t="shared" si="48"/>
        <v>1636.8853055320501</v>
      </c>
      <c r="L267" s="34">
        <f t="shared" si="49"/>
        <v>56756925.689933486</v>
      </c>
      <c r="M267" s="34">
        <f t="shared" si="50"/>
        <v>49083642.771684051</v>
      </c>
      <c r="N267" s="38">
        <f>'jan-apr'!M267</f>
        <v>26411927.089417659</v>
      </c>
      <c r="O267" s="38">
        <f t="shared" si="51"/>
        <v>22671715.682266392</v>
      </c>
    </row>
    <row r="268" spans="1:15" s="31" customFormat="1" x14ac:dyDescent="0.2">
      <c r="A268" s="30">
        <v>4632</v>
      </c>
      <c r="B268" s="31" t="s">
        <v>236</v>
      </c>
      <c r="C268" s="33">
        <v>65409078</v>
      </c>
      <c r="D268" s="33">
        <v>2881</v>
      </c>
      <c r="E268" s="34">
        <f t="shared" si="42"/>
        <v>22703.602221450885</v>
      </c>
      <c r="F268" s="35">
        <f t="shared" si="43"/>
        <v>1.2112870623212175</v>
      </c>
      <c r="G268" s="69">
        <f t="shared" si="44"/>
        <v>-2376.1390177588123</v>
      </c>
      <c r="H268" s="69">
        <f t="shared" si="45"/>
        <v>0</v>
      </c>
      <c r="I268" s="34">
        <f t="shared" si="46"/>
        <v>-2376.1390177588123</v>
      </c>
      <c r="J268" s="67">
        <f t="shared" si="47"/>
        <v>-255.89551518206605</v>
      </c>
      <c r="K268" s="33">
        <f t="shared" si="48"/>
        <v>-2632.0345329408783</v>
      </c>
      <c r="L268" s="34">
        <f t="shared" si="49"/>
        <v>-6845656.5101631386</v>
      </c>
      <c r="M268" s="34">
        <f t="shared" si="50"/>
        <v>-7582891.4894026704</v>
      </c>
      <c r="N268" s="38">
        <f>'jan-apr'!M268</f>
        <v>-5117612.6287316922</v>
      </c>
      <c r="O268" s="38">
        <f t="shared" si="51"/>
        <v>-2465278.8606709782</v>
      </c>
    </row>
    <row r="269" spans="1:15" s="31" customFormat="1" x14ac:dyDescent="0.2">
      <c r="A269" s="30">
        <v>4633</v>
      </c>
      <c r="B269" s="31" t="s">
        <v>237</v>
      </c>
      <c r="C269" s="33">
        <v>8401132</v>
      </c>
      <c r="D269" s="33">
        <v>519</v>
      </c>
      <c r="E269" s="34">
        <f t="shared" si="42"/>
        <v>16187.152215799615</v>
      </c>
      <c r="F269" s="35">
        <f t="shared" si="43"/>
        <v>0.86362013673305493</v>
      </c>
      <c r="G269" s="69">
        <f t="shared" si="44"/>
        <v>1533.7309856319494</v>
      </c>
      <c r="H269" s="69">
        <f t="shared" si="45"/>
        <v>238.65843990378741</v>
      </c>
      <c r="I269" s="34">
        <f t="shared" si="46"/>
        <v>1772.3894255357368</v>
      </c>
      <c r="J269" s="67">
        <f t="shared" si="47"/>
        <v>-255.89551518206605</v>
      </c>
      <c r="K269" s="33">
        <f t="shared" si="48"/>
        <v>1516.4939103536708</v>
      </c>
      <c r="L269" s="34">
        <f t="shared" si="49"/>
        <v>919870.11185304739</v>
      </c>
      <c r="M269" s="34">
        <f t="shared" si="50"/>
        <v>787060.3394735551</v>
      </c>
      <c r="N269" s="38">
        <f>'jan-apr'!M269</f>
        <v>219505.27750373239</v>
      </c>
      <c r="O269" s="38">
        <f t="shared" si="51"/>
        <v>567555.06196982274</v>
      </c>
    </row>
    <row r="270" spans="1:15" s="31" customFormat="1" x14ac:dyDescent="0.2">
      <c r="A270" s="30">
        <v>4634</v>
      </c>
      <c r="B270" s="31" t="s">
        <v>238</v>
      </c>
      <c r="C270" s="33">
        <v>39434766</v>
      </c>
      <c r="D270" s="33">
        <v>1694</v>
      </c>
      <c r="E270" s="34">
        <f t="shared" si="42"/>
        <v>23279.082644628099</v>
      </c>
      <c r="F270" s="35">
        <f t="shared" si="43"/>
        <v>1.2419902073294176</v>
      </c>
      <c r="G270" s="69">
        <f t="shared" si="44"/>
        <v>-2721.4272716651408</v>
      </c>
      <c r="H270" s="69">
        <f t="shared" si="45"/>
        <v>0</v>
      </c>
      <c r="I270" s="34">
        <f t="shared" si="46"/>
        <v>-2721.4272716651408</v>
      </c>
      <c r="J270" s="67">
        <f t="shared" si="47"/>
        <v>-255.89551518206605</v>
      </c>
      <c r="K270" s="33">
        <f t="shared" si="48"/>
        <v>-2977.3227868472068</v>
      </c>
      <c r="L270" s="34">
        <f t="shared" si="49"/>
        <v>-4610097.7982007489</v>
      </c>
      <c r="M270" s="34">
        <f t="shared" si="50"/>
        <v>-5043584.8009191686</v>
      </c>
      <c r="N270" s="38">
        <f>'jan-apr'!M270</f>
        <v>-6104880.14240593</v>
      </c>
      <c r="O270" s="38">
        <f t="shared" si="51"/>
        <v>1061295.3414867613</v>
      </c>
    </row>
    <row r="271" spans="1:15" s="31" customFormat="1" x14ac:dyDescent="0.2">
      <c r="A271" s="30">
        <v>4635</v>
      </c>
      <c r="B271" s="31" t="s">
        <v>239</v>
      </c>
      <c r="C271" s="33">
        <v>43445187</v>
      </c>
      <c r="D271" s="33">
        <v>2234</v>
      </c>
      <c r="E271" s="34">
        <f t="shared" si="42"/>
        <v>19447.263652641002</v>
      </c>
      <c r="F271" s="35">
        <f t="shared" si="43"/>
        <v>1.0375542449267039</v>
      </c>
      <c r="G271" s="69">
        <f t="shared" si="44"/>
        <v>-422.33587647288294</v>
      </c>
      <c r="H271" s="69">
        <f t="shared" si="45"/>
        <v>0</v>
      </c>
      <c r="I271" s="34">
        <f t="shared" si="46"/>
        <v>-422.33587647288294</v>
      </c>
      <c r="J271" s="67">
        <f t="shared" si="47"/>
        <v>-255.89551518206605</v>
      </c>
      <c r="K271" s="33">
        <f t="shared" si="48"/>
        <v>-678.23139165494899</v>
      </c>
      <c r="L271" s="34">
        <f t="shared" si="49"/>
        <v>-943498.34804042045</v>
      </c>
      <c r="M271" s="34">
        <f t="shared" si="50"/>
        <v>-1515168.9289571561</v>
      </c>
      <c r="N271" s="38">
        <f>'jan-apr'!M271</f>
        <v>-1553590.3311303698</v>
      </c>
      <c r="O271" s="38">
        <f t="shared" si="51"/>
        <v>38421.402173213661</v>
      </c>
    </row>
    <row r="272" spans="1:15" s="31" customFormat="1" x14ac:dyDescent="0.2">
      <c r="A272" s="30">
        <v>4636</v>
      </c>
      <c r="B272" s="31" t="s">
        <v>240</v>
      </c>
      <c r="C272" s="33">
        <v>14667949</v>
      </c>
      <c r="D272" s="33">
        <v>750</v>
      </c>
      <c r="E272" s="34">
        <f t="shared" si="42"/>
        <v>19557.265333333333</v>
      </c>
      <c r="F272" s="35">
        <f t="shared" si="43"/>
        <v>1.0434230762846775</v>
      </c>
      <c r="G272" s="69">
        <f t="shared" si="44"/>
        <v>-488.33688488828119</v>
      </c>
      <c r="H272" s="69">
        <f t="shared" si="45"/>
        <v>0</v>
      </c>
      <c r="I272" s="34">
        <f t="shared" si="46"/>
        <v>-488.33688488828119</v>
      </c>
      <c r="J272" s="67">
        <f t="shared" si="47"/>
        <v>-255.89551518206605</v>
      </c>
      <c r="K272" s="33">
        <f t="shared" si="48"/>
        <v>-744.23240007034724</v>
      </c>
      <c r="L272" s="34">
        <f t="shared" si="49"/>
        <v>-366252.66366621089</v>
      </c>
      <c r="M272" s="34">
        <f t="shared" si="50"/>
        <v>-558174.3000527604</v>
      </c>
      <c r="N272" s="38">
        <f>'jan-apr'!M272</f>
        <v>-500125.85100616689</v>
      </c>
      <c r="O272" s="38">
        <f t="shared" si="51"/>
        <v>-58048.449046593509</v>
      </c>
    </row>
    <row r="273" spans="1:15" s="31" customFormat="1" x14ac:dyDescent="0.2">
      <c r="A273" s="30">
        <v>4637</v>
      </c>
      <c r="B273" s="31" t="s">
        <v>241</v>
      </c>
      <c r="C273" s="33">
        <v>20670159</v>
      </c>
      <c r="D273" s="33">
        <v>1268</v>
      </c>
      <c r="E273" s="34">
        <f t="shared" si="42"/>
        <v>16301.387223974763</v>
      </c>
      <c r="F273" s="35">
        <f t="shared" si="43"/>
        <v>0.86971482541360179</v>
      </c>
      <c r="G273" s="69">
        <f t="shared" si="44"/>
        <v>1465.1899807268603</v>
      </c>
      <c r="H273" s="69">
        <f t="shared" si="45"/>
        <v>198.67618704248551</v>
      </c>
      <c r="I273" s="34">
        <f t="shared" si="46"/>
        <v>1663.8661677693458</v>
      </c>
      <c r="J273" s="67">
        <f t="shared" si="47"/>
        <v>-255.89551518206605</v>
      </c>
      <c r="K273" s="33">
        <f t="shared" si="48"/>
        <v>1407.9706525872798</v>
      </c>
      <c r="L273" s="34">
        <f t="shared" si="49"/>
        <v>2109782.3007315304</v>
      </c>
      <c r="M273" s="34">
        <f t="shared" si="50"/>
        <v>1785306.7874806707</v>
      </c>
      <c r="N273" s="38">
        <f>'jan-apr'!M273</f>
        <v>662647.11536557344</v>
      </c>
      <c r="O273" s="38">
        <f t="shared" si="51"/>
        <v>1122659.6721150973</v>
      </c>
    </row>
    <row r="274" spans="1:15" s="31" customFormat="1" x14ac:dyDescent="0.2">
      <c r="A274" s="30">
        <v>4638</v>
      </c>
      <c r="B274" s="31" t="s">
        <v>242</v>
      </c>
      <c r="C274" s="33">
        <v>77596862</v>
      </c>
      <c r="D274" s="33">
        <v>3879</v>
      </c>
      <c r="E274" s="34">
        <f t="shared" si="42"/>
        <v>20004.346996648619</v>
      </c>
      <c r="F274" s="35">
        <f t="shared" si="43"/>
        <v>1.0672758653395875</v>
      </c>
      <c r="G274" s="69">
        <f t="shared" si="44"/>
        <v>-756.58588287745295</v>
      </c>
      <c r="H274" s="69">
        <f t="shared" si="45"/>
        <v>0</v>
      </c>
      <c r="I274" s="34">
        <f t="shared" si="46"/>
        <v>-756.58588287745295</v>
      </c>
      <c r="J274" s="67">
        <f t="shared" si="47"/>
        <v>-255.89551518206605</v>
      </c>
      <c r="K274" s="33">
        <f t="shared" si="48"/>
        <v>-1012.4813980595191</v>
      </c>
      <c r="L274" s="34">
        <f t="shared" si="49"/>
        <v>-2934796.6396816401</v>
      </c>
      <c r="M274" s="34">
        <f t="shared" si="50"/>
        <v>-3927415.3430728745</v>
      </c>
      <c r="N274" s="38">
        <f>'jan-apr'!M274</f>
        <v>-6288047.7190038962</v>
      </c>
      <c r="O274" s="38">
        <f t="shared" si="51"/>
        <v>2360632.3759310218</v>
      </c>
    </row>
    <row r="275" spans="1:15" s="31" customFormat="1" x14ac:dyDescent="0.2">
      <c r="A275" s="30">
        <v>4639</v>
      </c>
      <c r="B275" s="31" t="s">
        <v>243</v>
      </c>
      <c r="C275" s="33">
        <v>51955476</v>
      </c>
      <c r="D275" s="33">
        <v>2551</v>
      </c>
      <c r="E275" s="34">
        <f t="shared" si="42"/>
        <v>20366.709525676204</v>
      </c>
      <c r="F275" s="35">
        <f t="shared" si="43"/>
        <v>1.0866087024374118</v>
      </c>
      <c r="G275" s="69">
        <f t="shared" si="44"/>
        <v>-974.00340029400388</v>
      </c>
      <c r="H275" s="69">
        <f t="shared" si="45"/>
        <v>0</v>
      </c>
      <c r="I275" s="34">
        <f t="shared" si="46"/>
        <v>-974.00340029400388</v>
      </c>
      <c r="J275" s="67">
        <f t="shared" si="47"/>
        <v>-255.89551518206605</v>
      </c>
      <c r="K275" s="33">
        <f t="shared" si="48"/>
        <v>-1229.89891547607</v>
      </c>
      <c r="L275" s="34">
        <f t="shared" si="49"/>
        <v>-2484682.6741500041</v>
      </c>
      <c r="M275" s="34">
        <f t="shared" si="50"/>
        <v>-3137472.1333794547</v>
      </c>
      <c r="N275" s="38">
        <f>'jan-apr'!M275</f>
        <v>-4891940.7022889759</v>
      </c>
      <c r="O275" s="38">
        <f t="shared" si="51"/>
        <v>1754468.5689095212</v>
      </c>
    </row>
    <row r="276" spans="1:15" s="31" customFormat="1" x14ac:dyDescent="0.2">
      <c r="A276" s="30">
        <v>4640</v>
      </c>
      <c r="B276" s="31" t="s">
        <v>244</v>
      </c>
      <c r="C276" s="33">
        <v>193749004</v>
      </c>
      <c r="D276" s="33">
        <v>12319</v>
      </c>
      <c r="E276" s="34">
        <f t="shared" si="42"/>
        <v>15727.65679032389</v>
      </c>
      <c r="F276" s="35">
        <f t="shared" si="43"/>
        <v>0.83910504619166681</v>
      </c>
      <c r="G276" s="69">
        <f t="shared" si="44"/>
        <v>1809.4282409173843</v>
      </c>
      <c r="H276" s="69">
        <f t="shared" si="45"/>
        <v>399.48183882029116</v>
      </c>
      <c r="I276" s="34">
        <f t="shared" si="46"/>
        <v>2208.9100797376755</v>
      </c>
      <c r="J276" s="67">
        <f t="shared" si="47"/>
        <v>-255.89551518206605</v>
      </c>
      <c r="K276" s="33">
        <f t="shared" si="48"/>
        <v>1953.0145645556095</v>
      </c>
      <c r="L276" s="34">
        <f t="shared" si="49"/>
        <v>27211563.272288423</v>
      </c>
      <c r="M276" s="34">
        <f t="shared" si="50"/>
        <v>24059186.420760553</v>
      </c>
      <c r="N276" s="38">
        <f>'jan-apr'!M276</f>
        <v>9875530.4663354903</v>
      </c>
      <c r="O276" s="38">
        <f t="shared" si="51"/>
        <v>14183655.954425063</v>
      </c>
    </row>
    <row r="277" spans="1:15" s="31" customFormat="1" x14ac:dyDescent="0.2">
      <c r="A277" s="30">
        <v>4641</v>
      </c>
      <c r="B277" s="31" t="s">
        <v>245</v>
      </c>
      <c r="C277" s="33">
        <v>60563320</v>
      </c>
      <c r="D277" s="33">
        <v>1800</v>
      </c>
      <c r="E277" s="34">
        <f t="shared" si="42"/>
        <v>33646.288888888892</v>
      </c>
      <c r="F277" s="35">
        <f t="shared" si="43"/>
        <v>1.7951034390360614</v>
      </c>
      <c r="G277" s="69">
        <f t="shared" si="44"/>
        <v>-8941.7510182216156</v>
      </c>
      <c r="H277" s="69">
        <f t="shared" si="45"/>
        <v>0</v>
      </c>
      <c r="I277" s="34">
        <f t="shared" si="46"/>
        <v>-8941.7510182216156</v>
      </c>
      <c r="J277" s="67">
        <f t="shared" si="47"/>
        <v>-255.89551518206605</v>
      </c>
      <c r="K277" s="33">
        <f t="shared" si="48"/>
        <v>-9197.646533403682</v>
      </c>
      <c r="L277" s="34">
        <f t="shared" si="49"/>
        <v>-16095151.832798908</v>
      </c>
      <c r="M277" s="34">
        <f t="shared" si="50"/>
        <v>-16555763.760126628</v>
      </c>
      <c r="N277" s="38">
        <f>'jan-apr'!M277</f>
        <v>-16997198.1624148</v>
      </c>
      <c r="O277" s="38">
        <f t="shared" si="51"/>
        <v>441434.40228817239</v>
      </c>
    </row>
    <row r="278" spans="1:15" s="31" customFormat="1" x14ac:dyDescent="0.2">
      <c r="A278" s="30">
        <v>4642</v>
      </c>
      <c r="B278" s="31" t="s">
        <v>246</v>
      </c>
      <c r="C278" s="33">
        <v>46634324</v>
      </c>
      <c r="D278" s="33">
        <v>2160</v>
      </c>
      <c r="E278" s="34">
        <f t="shared" si="42"/>
        <v>21589.964814814815</v>
      </c>
      <c r="F278" s="35">
        <f t="shared" si="43"/>
        <v>1.1518720598199528</v>
      </c>
      <c r="G278" s="69">
        <f t="shared" si="44"/>
        <v>-1707.9565737771707</v>
      </c>
      <c r="H278" s="69">
        <f t="shared" si="45"/>
        <v>0</v>
      </c>
      <c r="I278" s="34">
        <f t="shared" si="46"/>
        <v>-1707.9565737771707</v>
      </c>
      <c r="J278" s="67">
        <f t="shared" si="47"/>
        <v>-255.89551518206605</v>
      </c>
      <c r="K278" s="33">
        <f t="shared" si="48"/>
        <v>-1963.8520889592367</v>
      </c>
      <c r="L278" s="34">
        <f t="shared" si="49"/>
        <v>-3689186.1993586887</v>
      </c>
      <c r="M278" s="34">
        <f t="shared" si="50"/>
        <v>-4241920.512151951</v>
      </c>
      <c r="N278" s="38">
        <f>'jan-apr'!M278</f>
        <v>-5999549.3548977608</v>
      </c>
      <c r="O278" s="38">
        <f t="shared" si="51"/>
        <v>1757628.8427458098</v>
      </c>
    </row>
    <row r="279" spans="1:15" s="31" customFormat="1" x14ac:dyDescent="0.2">
      <c r="A279" s="30">
        <v>4643</v>
      </c>
      <c r="B279" s="31" t="s">
        <v>247</v>
      </c>
      <c r="C279" s="33">
        <v>114197066</v>
      </c>
      <c r="D279" s="33">
        <v>5239</v>
      </c>
      <c r="E279" s="34">
        <f t="shared" si="42"/>
        <v>21797.493033021568</v>
      </c>
      <c r="F279" s="35">
        <f t="shared" si="43"/>
        <v>1.1629441462372752</v>
      </c>
      <c r="G279" s="69">
        <f t="shared" si="44"/>
        <v>-1832.4735047012225</v>
      </c>
      <c r="H279" s="69">
        <f t="shared" si="45"/>
        <v>0</v>
      </c>
      <c r="I279" s="34">
        <f t="shared" si="46"/>
        <v>-1832.4735047012225</v>
      </c>
      <c r="J279" s="67">
        <f t="shared" si="47"/>
        <v>-255.89551518206605</v>
      </c>
      <c r="K279" s="33">
        <f t="shared" si="48"/>
        <v>-2088.3690198832887</v>
      </c>
      <c r="L279" s="34">
        <f t="shared" si="49"/>
        <v>-9600328.6911297049</v>
      </c>
      <c r="M279" s="34">
        <f t="shared" si="50"/>
        <v>-10940965.295168549</v>
      </c>
      <c r="N279" s="38">
        <f>'jan-apr'!M279</f>
        <v>-10623976.579495084</v>
      </c>
      <c r="O279" s="38">
        <f t="shared" si="51"/>
        <v>-316988.71567346528</v>
      </c>
    </row>
    <row r="280" spans="1:15" s="31" customFormat="1" x14ac:dyDescent="0.2">
      <c r="A280" s="30">
        <v>4644</v>
      </c>
      <c r="B280" s="31" t="s">
        <v>248</v>
      </c>
      <c r="C280" s="33">
        <v>116404460</v>
      </c>
      <c r="D280" s="33">
        <v>5371</v>
      </c>
      <c r="E280" s="34">
        <f t="shared" si="42"/>
        <v>21672.772295661889</v>
      </c>
      <c r="F280" s="35">
        <f t="shared" si="43"/>
        <v>1.1562900208657423</v>
      </c>
      <c r="G280" s="69">
        <f t="shared" si="44"/>
        <v>-1757.6410622854148</v>
      </c>
      <c r="H280" s="69">
        <f t="shared" si="45"/>
        <v>0</v>
      </c>
      <c r="I280" s="34">
        <f t="shared" si="46"/>
        <v>-1757.6410622854148</v>
      </c>
      <c r="J280" s="67">
        <f t="shared" si="47"/>
        <v>-255.89551518206605</v>
      </c>
      <c r="K280" s="33">
        <f t="shared" si="48"/>
        <v>-2013.5365774674808</v>
      </c>
      <c r="L280" s="34">
        <f t="shared" si="49"/>
        <v>-9440290.1455349624</v>
      </c>
      <c r="M280" s="34">
        <f t="shared" si="50"/>
        <v>-10814704.957577839</v>
      </c>
      <c r="N280" s="38">
        <f>'jan-apr'!M280</f>
        <v>-13269879.710072167</v>
      </c>
      <c r="O280" s="38">
        <f t="shared" si="51"/>
        <v>2455174.7524943277</v>
      </c>
    </row>
    <row r="281" spans="1:15" s="31" customFormat="1" x14ac:dyDescent="0.2">
      <c r="A281" s="30">
        <v>4645</v>
      </c>
      <c r="B281" s="31" t="s">
        <v>249</v>
      </c>
      <c r="C281" s="33">
        <v>48165519</v>
      </c>
      <c r="D281" s="33">
        <v>2986</v>
      </c>
      <c r="E281" s="34">
        <f t="shared" si="42"/>
        <v>16130.448425987945</v>
      </c>
      <c r="F281" s="35">
        <f t="shared" si="43"/>
        <v>0.86059486495840398</v>
      </c>
      <c r="G281" s="69">
        <f t="shared" si="44"/>
        <v>1567.7532595189516</v>
      </c>
      <c r="H281" s="69">
        <f t="shared" si="45"/>
        <v>258.50476633787213</v>
      </c>
      <c r="I281" s="34">
        <f t="shared" si="46"/>
        <v>1826.2580258568237</v>
      </c>
      <c r="J281" s="67">
        <f t="shared" si="47"/>
        <v>-255.89551518206605</v>
      </c>
      <c r="K281" s="33">
        <f t="shared" si="48"/>
        <v>1570.3625106747577</v>
      </c>
      <c r="L281" s="34">
        <f t="shared" si="49"/>
        <v>5453206.4652084755</v>
      </c>
      <c r="M281" s="34">
        <f t="shared" si="50"/>
        <v>4689102.456874826</v>
      </c>
      <c r="N281" s="38">
        <f>'jan-apr'!M281</f>
        <v>2227121.3114520493</v>
      </c>
      <c r="O281" s="38">
        <f t="shared" si="51"/>
        <v>2461981.1454227767</v>
      </c>
    </row>
    <row r="282" spans="1:15" s="31" customFormat="1" x14ac:dyDescent="0.2">
      <c r="A282" s="30">
        <v>4646</v>
      </c>
      <c r="B282" s="31" t="s">
        <v>250</v>
      </c>
      <c r="C282" s="33">
        <v>48345048</v>
      </c>
      <c r="D282" s="33">
        <v>2869</v>
      </c>
      <c r="E282" s="34">
        <f t="shared" si="42"/>
        <v>16850.835831300104</v>
      </c>
      <c r="F282" s="35">
        <f t="shared" si="43"/>
        <v>0.89902911584962697</v>
      </c>
      <c r="G282" s="69">
        <f t="shared" si="44"/>
        <v>1135.5208163316559</v>
      </c>
      <c r="H282" s="69">
        <f t="shared" si="45"/>
        <v>6.3691744786161504</v>
      </c>
      <c r="I282" s="34">
        <f t="shared" si="46"/>
        <v>1141.8899908102719</v>
      </c>
      <c r="J282" s="67">
        <f t="shared" si="47"/>
        <v>-255.89551518206605</v>
      </c>
      <c r="K282" s="33">
        <f t="shared" si="48"/>
        <v>885.99447562820592</v>
      </c>
      <c r="L282" s="34">
        <f t="shared" si="49"/>
        <v>3276082.3836346702</v>
      </c>
      <c r="M282" s="34">
        <f t="shared" si="50"/>
        <v>2541918.1505773226</v>
      </c>
      <c r="N282" s="38">
        <f>'jan-apr'!M282</f>
        <v>1432103.6376844086</v>
      </c>
      <c r="O282" s="38">
        <f t="shared" si="51"/>
        <v>1109814.512892914</v>
      </c>
    </row>
    <row r="283" spans="1:15" s="31" customFormat="1" x14ac:dyDescent="0.2">
      <c r="A283" s="30">
        <v>4647</v>
      </c>
      <c r="B283" s="31" t="s">
        <v>391</v>
      </c>
      <c r="C283" s="33">
        <v>383947077</v>
      </c>
      <c r="D283" s="33">
        <v>22450</v>
      </c>
      <c r="E283" s="34">
        <f t="shared" si="42"/>
        <v>17102.319688195992</v>
      </c>
      <c r="F283" s="35">
        <f t="shared" si="43"/>
        <v>0.91244633216928295</v>
      </c>
      <c r="G283" s="69">
        <f t="shared" si="44"/>
        <v>984.63050219412321</v>
      </c>
      <c r="H283" s="69">
        <f t="shared" si="45"/>
        <v>0</v>
      </c>
      <c r="I283" s="34">
        <f t="shared" si="46"/>
        <v>984.63050219412321</v>
      </c>
      <c r="J283" s="67">
        <f t="shared" si="47"/>
        <v>-255.89551518206605</v>
      </c>
      <c r="K283" s="33">
        <f t="shared" si="48"/>
        <v>728.73498701205722</v>
      </c>
      <c r="L283" s="34">
        <f t="shared" si="49"/>
        <v>22104954.774258066</v>
      </c>
      <c r="M283" s="34">
        <f t="shared" si="50"/>
        <v>16360100.458420685</v>
      </c>
      <c r="N283" s="38">
        <f>'jan-apr'!M283</f>
        <v>7011532.9132153876</v>
      </c>
      <c r="O283" s="38">
        <f t="shared" si="51"/>
        <v>9348567.5452052969</v>
      </c>
    </row>
    <row r="284" spans="1:15" s="31" customFormat="1" x14ac:dyDescent="0.2">
      <c r="A284" s="30">
        <v>4648</v>
      </c>
      <c r="B284" s="31" t="s">
        <v>251</v>
      </c>
      <c r="C284" s="33">
        <v>67701360</v>
      </c>
      <c r="D284" s="33">
        <v>3392</v>
      </c>
      <c r="E284" s="34">
        <f t="shared" si="42"/>
        <v>19959.127358490565</v>
      </c>
      <c r="F284" s="35">
        <f t="shared" si="43"/>
        <v>1.0648632982883579</v>
      </c>
      <c r="G284" s="69">
        <f t="shared" si="44"/>
        <v>-729.45409998262039</v>
      </c>
      <c r="H284" s="69">
        <f t="shared" si="45"/>
        <v>0</v>
      </c>
      <c r="I284" s="34">
        <f t="shared" si="46"/>
        <v>-729.45409998262039</v>
      </c>
      <c r="J284" s="67">
        <f t="shared" si="47"/>
        <v>-255.89551518206605</v>
      </c>
      <c r="K284" s="33">
        <f t="shared" si="48"/>
        <v>-985.34961516468638</v>
      </c>
      <c r="L284" s="34">
        <f t="shared" si="49"/>
        <v>-2474308.3071410484</v>
      </c>
      <c r="M284" s="34">
        <f t="shared" si="50"/>
        <v>-3342305.8946386161</v>
      </c>
      <c r="N284" s="38">
        <f>'jan-apr'!M284</f>
        <v>-6183171.4402838917</v>
      </c>
      <c r="O284" s="38">
        <f t="shared" si="51"/>
        <v>2840865.5456452756</v>
      </c>
    </row>
    <row r="285" spans="1:15" s="31" customFormat="1" x14ac:dyDescent="0.2">
      <c r="A285" s="30">
        <v>4649</v>
      </c>
      <c r="B285" s="31" t="s">
        <v>392</v>
      </c>
      <c r="C285" s="33">
        <v>144973616</v>
      </c>
      <c r="D285" s="33">
        <v>9610</v>
      </c>
      <c r="E285" s="34">
        <f t="shared" si="42"/>
        <v>15085.704058272633</v>
      </c>
      <c r="F285" s="35">
        <f t="shared" si="43"/>
        <v>0.80485545745368392</v>
      </c>
      <c r="G285" s="69">
        <f t="shared" si="44"/>
        <v>2194.5998801481387</v>
      </c>
      <c r="H285" s="69">
        <f t="shared" si="45"/>
        <v>624.16529503823108</v>
      </c>
      <c r="I285" s="34">
        <f t="shared" si="46"/>
        <v>2818.7651751863696</v>
      </c>
      <c r="J285" s="67">
        <f t="shared" si="47"/>
        <v>-255.89551518206605</v>
      </c>
      <c r="K285" s="33">
        <f t="shared" si="48"/>
        <v>2562.8696600043036</v>
      </c>
      <c r="L285" s="34">
        <f t="shared" si="49"/>
        <v>27088333.333541013</v>
      </c>
      <c r="M285" s="34">
        <f t="shared" si="50"/>
        <v>24629177.432641357</v>
      </c>
      <c r="N285" s="38">
        <f>'jan-apr'!M285</f>
        <v>10734088.006046284</v>
      </c>
      <c r="O285" s="38">
        <f t="shared" si="51"/>
        <v>13895089.426595073</v>
      </c>
    </row>
    <row r="286" spans="1:15" s="31" customFormat="1" x14ac:dyDescent="0.2">
      <c r="A286" s="30">
        <v>4650</v>
      </c>
      <c r="B286" s="31" t="s">
        <v>252</v>
      </c>
      <c r="C286" s="33">
        <v>97293798</v>
      </c>
      <c r="D286" s="33">
        <v>5926</v>
      </c>
      <c r="E286" s="34">
        <f t="shared" si="42"/>
        <v>16418.123185960176</v>
      </c>
      <c r="F286" s="35">
        <f t="shared" si="43"/>
        <v>0.87594294547496165</v>
      </c>
      <c r="G286" s="69">
        <f t="shared" si="44"/>
        <v>1395.1484035356129</v>
      </c>
      <c r="H286" s="69">
        <f t="shared" si="45"/>
        <v>157.8186003475912</v>
      </c>
      <c r="I286" s="34">
        <f t="shared" si="46"/>
        <v>1552.9670038832041</v>
      </c>
      <c r="J286" s="67">
        <f t="shared" si="47"/>
        <v>-255.89551518206605</v>
      </c>
      <c r="K286" s="33">
        <f t="shared" si="48"/>
        <v>1297.0714887011382</v>
      </c>
      <c r="L286" s="34">
        <f t="shared" si="49"/>
        <v>9202882.4650118686</v>
      </c>
      <c r="M286" s="34">
        <f t="shared" si="50"/>
        <v>7686445.6420429451</v>
      </c>
      <c r="N286" s="38">
        <f>'jan-apr'!M286</f>
        <v>7430650.4423860842</v>
      </c>
      <c r="O286" s="38">
        <f t="shared" si="51"/>
        <v>255795.1996568609</v>
      </c>
    </row>
    <row r="287" spans="1:15" s="31" customFormat="1" x14ac:dyDescent="0.2">
      <c r="A287" s="30">
        <v>4651</v>
      </c>
      <c r="B287" s="31" t="s">
        <v>253</v>
      </c>
      <c r="C287" s="33">
        <v>112771940</v>
      </c>
      <c r="D287" s="33">
        <v>7271</v>
      </c>
      <c r="E287" s="34">
        <f t="shared" si="42"/>
        <v>15509.82533351671</v>
      </c>
      <c r="F287" s="35">
        <f t="shared" si="43"/>
        <v>0.82748325935698452</v>
      </c>
      <c r="G287" s="69">
        <f t="shared" si="44"/>
        <v>1940.1271150016923</v>
      </c>
      <c r="H287" s="69">
        <f t="shared" si="45"/>
        <v>475.72284870280413</v>
      </c>
      <c r="I287" s="34">
        <f t="shared" si="46"/>
        <v>2415.8499637044965</v>
      </c>
      <c r="J287" s="67">
        <f t="shared" si="47"/>
        <v>-255.89551518206605</v>
      </c>
      <c r="K287" s="33">
        <f t="shared" si="48"/>
        <v>2159.9544485224305</v>
      </c>
      <c r="L287" s="34">
        <f t="shared" si="49"/>
        <v>17565645.086095393</v>
      </c>
      <c r="M287" s="34">
        <f t="shared" si="50"/>
        <v>15705028.795206593</v>
      </c>
      <c r="N287" s="38">
        <f>'jan-apr'!M287</f>
        <v>9571241.6760106664</v>
      </c>
      <c r="O287" s="38">
        <f t="shared" si="51"/>
        <v>6133787.1191959269</v>
      </c>
    </row>
    <row r="288" spans="1:15" s="31" customFormat="1" x14ac:dyDescent="0.2">
      <c r="A288" s="30">
        <v>5001</v>
      </c>
      <c r="B288" s="31" t="s">
        <v>339</v>
      </c>
      <c r="C288" s="33">
        <v>4095915143</v>
      </c>
      <c r="D288" s="33">
        <v>214565</v>
      </c>
      <c r="E288" s="34">
        <f t="shared" si="42"/>
        <v>19089.390827954234</v>
      </c>
      <c r="F288" s="35">
        <f t="shared" si="43"/>
        <v>1.0184609434201322</v>
      </c>
      <c r="G288" s="69">
        <f t="shared" si="44"/>
        <v>-207.61218166082179</v>
      </c>
      <c r="H288" s="69">
        <f t="shared" si="45"/>
        <v>0</v>
      </c>
      <c r="I288" s="34">
        <f t="shared" si="46"/>
        <v>-207.61218166082179</v>
      </c>
      <c r="J288" s="67">
        <f t="shared" si="47"/>
        <v>-255.89551518206605</v>
      </c>
      <c r="K288" s="33">
        <f t="shared" si="48"/>
        <v>-463.50769684288787</v>
      </c>
      <c r="L288" s="34">
        <f t="shared" si="49"/>
        <v>-44546307.758054227</v>
      </c>
      <c r="M288" s="34">
        <f t="shared" si="50"/>
        <v>-99452528.97309424</v>
      </c>
      <c r="N288" s="38">
        <f>'jan-apr'!M288</f>
        <v>-32788959.76418449</v>
      </c>
      <c r="O288" s="38">
        <f t="shared" si="51"/>
        <v>-66663569.20890975</v>
      </c>
    </row>
    <row r="289" spans="1:15" s="31" customFormat="1" x14ac:dyDescent="0.2">
      <c r="A289" s="30">
        <v>5006</v>
      </c>
      <c r="B289" s="31" t="s">
        <v>340</v>
      </c>
      <c r="C289" s="33">
        <v>332330718</v>
      </c>
      <c r="D289" s="33">
        <v>24032</v>
      </c>
      <c r="E289" s="34">
        <f t="shared" si="42"/>
        <v>13828.675016644474</v>
      </c>
      <c r="F289" s="35">
        <f t="shared" si="43"/>
        <v>0.73779019616895181</v>
      </c>
      <c r="G289" s="69">
        <f t="shared" si="44"/>
        <v>2948.8173051250337</v>
      </c>
      <c r="H289" s="69">
        <f t="shared" si="45"/>
        <v>1064.1254596080867</v>
      </c>
      <c r="I289" s="34">
        <f t="shared" si="46"/>
        <v>4012.9427647331204</v>
      </c>
      <c r="J289" s="67">
        <f t="shared" si="47"/>
        <v>-255.89551518206605</v>
      </c>
      <c r="K289" s="33">
        <f t="shared" si="48"/>
        <v>3757.0472495510544</v>
      </c>
      <c r="L289" s="34">
        <f t="shared" si="49"/>
        <v>96439040.522066355</v>
      </c>
      <c r="M289" s="34">
        <f t="shared" si="50"/>
        <v>90289359.501210943</v>
      </c>
      <c r="N289" s="38">
        <f>'jan-apr'!M289</f>
        <v>53730563.841498874</v>
      </c>
      <c r="O289" s="38">
        <f t="shared" si="51"/>
        <v>36558795.659712069</v>
      </c>
    </row>
    <row r="290" spans="1:15" s="31" customFormat="1" x14ac:dyDescent="0.2">
      <c r="A290" s="30">
        <v>5007</v>
      </c>
      <c r="B290" s="31" t="s">
        <v>341</v>
      </c>
      <c r="C290" s="33">
        <v>219737301</v>
      </c>
      <c r="D290" s="33">
        <v>15083</v>
      </c>
      <c r="E290" s="34">
        <f t="shared" si="42"/>
        <v>14568.540807531657</v>
      </c>
      <c r="F290" s="35">
        <f t="shared" si="43"/>
        <v>0.77726366172804096</v>
      </c>
      <c r="G290" s="69">
        <f t="shared" si="44"/>
        <v>2504.8978305927239</v>
      </c>
      <c r="H290" s="69">
        <f t="shared" si="45"/>
        <v>805.17243279757258</v>
      </c>
      <c r="I290" s="34">
        <f t="shared" si="46"/>
        <v>3310.0702633902965</v>
      </c>
      <c r="J290" s="67">
        <f t="shared" si="47"/>
        <v>-255.89551518206605</v>
      </c>
      <c r="K290" s="33">
        <f t="shared" si="48"/>
        <v>3054.1747482082305</v>
      </c>
      <c r="L290" s="34">
        <f t="shared" si="49"/>
        <v>49925789.782715842</v>
      </c>
      <c r="M290" s="34">
        <f t="shared" si="50"/>
        <v>46066117.727224745</v>
      </c>
      <c r="N290" s="38">
        <f>'jan-apr'!M290</f>
        <v>25423852.669635374</v>
      </c>
      <c r="O290" s="38">
        <f t="shared" si="51"/>
        <v>20642265.057589371</v>
      </c>
    </row>
    <row r="291" spans="1:15" s="31" customFormat="1" x14ac:dyDescent="0.2">
      <c r="A291" s="30">
        <v>5014</v>
      </c>
      <c r="B291" s="31" t="s">
        <v>343</v>
      </c>
      <c r="C291" s="33">
        <v>130583452</v>
      </c>
      <c r="D291" s="33">
        <v>5453</v>
      </c>
      <c r="E291" s="34">
        <f t="shared" si="42"/>
        <v>23947.084540619842</v>
      </c>
      <c r="F291" s="35">
        <f t="shared" si="43"/>
        <v>1.2776295761982197</v>
      </c>
      <c r="G291" s="69">
        <f t="shared" si="44"/>
        <v>-3122.2284092601867</v>
      </c>
      <c r="H291" s="69">
        <f t="shared" si="45"/>
        <v>0</v>
      </c>
      <c r="I291" s="34">
        <f t="shared" si="46"/>
        <v>-3122.2284092601867</v>
      </c>
      <c r="J291" s="67">
        <f t="shared" si="47"/>
        <v>-255.89551518206605</v>
      </c>
      <c r="K291" s="33">
        <f t="shared" si="48"/>
        <v>-3378.1239244422527</v>
      </c>
      <c r="L291" s="34">
        <f t="shared" si="49"/>
        <v>-17025511.515695799</v>
      </c>
      <c r="M291" s="34">
        <f t="shared" si="50"/>
        <v>-18420909.759983603</v>
      </c>
      <c r="N291" s="38">
        <f>'jan-apr'!M291</f>
        <v>-10888342.797248842</v>
      </c>
      <c r="O291" s="38">
        <f t="shared" si="51"/>
        <v>-7532566.9627347607</v>
      </c>
    </row>
    <row r="292" spans="1:15" s="31" customFormat="1" x14ac:dyDescent="0.2">
      <c r="A292" s="30">
        <v>5020</v>
      </c>
      <c r="B292" s="31" t="s">
        <v>346</v>
      </c>
      <c r="C292" s="33">
        <v>12635961</v>
      </c>
      <c r="D292" s="33">
        <v>898</v>
      </c>
      <c r="E292" s="34">
        <f t="shared" si="42"/>
        <v>14071.226057906459</v>
      </c>
      <c r="F292" s="35">
        <f t="shared" si="43"/>
        <v>0.75073082714757222</v>
      </c>
      <c r="G292" s="69">
        <f t="shared" si="44"/>
        <v>2803.286680367843</v>
      </c>
      <c r="H292" s="69">
        <f t="shared" si="45"/>
        <v>979.23259516639212</v>
      </c>
      <c r="I292" s="34">
        <f t="shared" si="46"/>
        <v>3782.519275534235</v>
      </c>
      <c r="J292" s="67">
        <f t="shared" si="47"/>
        <v>-255.89551518206605</v>
      </c>
      <c r="K292" s="33">
        <f t="shared" si="48"/>
        <v>3526.623760352169</v>
      </c>
      <c r="L292" s="34">
        <f t="shared" si="49"/>
        <v>3396702.3094297429</v>
      </c>
      <c r="M292" s="34">
        <f t="shared" si="50"/>
        <v>3166908.1367962477</v>
      </c>
      <c r="N292" s="38">
        <f>'jan-apr'!M292</f>
        <v>1524052.5631560415</v>
      </c>
      <c r="O292" s="38">
        <f t="shared" si="51"/>
        <v>1642855.5736402061</v>
      </c>
    </row>
    <row r="293" spans="1:15" s="31" customFormat="1" x14ac:dyDescent="0.2">
      <c r="A293" s="30">
        <v>5021</v>
      </c>
      <c r="B293" s="31" t="s">
        <v>347</v>
      </c>
      <c r="C293" s="33">
        <v>109038914</v>
      </c>
      <c r="D293" s="33">
        <v>7389</v>
      </c>
      <c r="E293" s="34">
        <f t="shared" si="42"/>
        <v>14756.924347002301</v>
      </c>
      <c r="F293" s="35">
        <f t="shared" si="43"/>
        <v>0.78731433747056578</v>
      </c>
      <c r="G293" s="69">
        <f t="shared" si="44"/>
        <v>2391.8677069103378</v>
      </c>
      <c r="H293" s="69">
        <f t="shared" si="45"/>
        <v>739.23819398284729</v>
      </c>
      <c r="I293" s="34">
        <f t="shared" si="46"/>
        <v>3131.1059008931852</v>
      </c>
      <c r="J293" s="67">
        <f t="shared" si="47"/>
        <v>-255.89551518206605</v>
      </c>
      <c r="K293" s="33">
        <f t="shared" si="48"/>
        <v>2875.2103857111192</v>
      </c>
      <c r="L293" s="34">
        <f t="shared" si="49"/>
        <v>23135741.501699746</v>
      </c>
      <c r="M293" s="34">
        <f t="shared" si="50"/>
        <v>21244929.54001946</v>
      </c>
      <c r="N293" s="38">
        <f>'jan-apr'!M293</f>
        <v>10998007.606469918</v>
      </c>
      <c r="O293" s="38">
        <f t="shared" si="51"/>
        <v>10246921.933549542</v>
      </c>
    </row>
    <row r="294" spans="1:15" s="31" customFormat="1" x14ac:dyDescent="0.2">
      <c r="A294" s="30">
        <v>5022</v>
      </c>
      <c r="B294" s="31" t="s">
        <v>348</v>
      </c>
      <c r="C294" s="33">
        <v>36035357</v>
      </c>
      <c r="D294" s="33">
        <v>2484</v>
      </c>
      <c r="E294" s="34">
        <f t="shared" si="42"/>
        <v>14506.987520128825</v>
      </c>
      <c r="F294" s="35">
        <f t="shared" si="43"/>
        <v>0.77397965860170248</v>
      </c>
      <c r="G294" s="69">
        <f t="shared" si="44"/>
        <v>2541.8298030344235</v>
      </c>
      <c r="H294" s="69">
        <f t="shared" si="45"/>
        <v>826.7160833885639</v>
      </c>
      <c r="I294" s="34">
        <f t="shared" si="46"/>
        <v>3368.5458864229877</v>
      </c>
      <c r="J294" s="67">
        <f t="shared" si="47"/>
        <v>-255.89551518206605</v>
      </c>
      <c r="K294" s="33">
        <f t="shared" si="48"/>
        <v>3112.6503712409217</v>
      </c>
      <c r="L294" s="34">
        <f t="shared" si="49"/>
        <v>8367467.9818747016</v>
      </c>
      <c r="M294" s="34">
        <f t="shared" si="50"/>
        <v>7731823.5221624495</v>
      </c>
      <c r="N294" s="38">
        <f>'jan-apr'!M294</f>
        <v>1345380.0518675745</v>
      </c>
      <c r="O294" s="38">
        <f t="shared" si="51"/>
        <v>6386443.4702948751</v>
      </c>
    </row>
    <row r="295" spans="1:15" s="31" customFormat="1" x14ac:dyDescent="0.2">
      <c r="A295" s="30">
        <v>5025</v>
      </c>
      <c r="B295" s="31" t="s">
        <v>349</v>
      </c>
      <c r="C295" s="33">
        <v>86356234</v>
      </c>
      <c r="D295" s="33">
        <v>5685</v>
      </c>
      <c r="E295" s="34">
        <f t="shared" si="42"/>
        <v>15190.190677220757</v>
      </c>
      <c r="F295" s="35">
        <f t="shared" si="43"/>
        <v>0.81043004815004349</v>
      </c>
      <c r="G295" s="69">
        <f t="shared" si="44"/>
        <v>2131.9079087792643</v>
      </c>
      <c r="H295" s="69">
        <f t="shared" si="45"/>
        <v>587.59497840638778</v>
      </c>
      <c r="I295" s="34">
        <f t="shared" si="46"/>
        <v>2719.5028871856521</v>
      </c>
      <c r="J295" s="67">
        <f t="shared" si="47"/>
        <v>-255.89551518206605</v>
      </c>
      <c r="K295" s="33">
        <f t="shared" si="48"/>
        <v>2463.6073720035861</v>
      </c>
      <c r="L295" s="34">
        <f t="shared" si="49"/>
        <v>15460373.913650433</v>
      </c>
      <c r="M295" s="34">
        <f t="shared" si="50"/>
        <v>14005607.909840386</v>
      </c>
      <c r="N295" s="38">
        <f>'jan-apr'!M295</f>
        <v>6576432.641193876</v>
      </c>
      <c r="O295" s="38">
        <f t="shared" si="51"/>
        <v>7429175.2686465103</v>
      </c>
    </row>
    <row r="296" spans="1:15" s="31" customFormat="1" x14ac:dyDescent="0.2">
      <c r="A296" s="30">
        <v>5026</v>
      </c>
      <c r="B296" s="31" t="s">
        <v>350</v>
      </c>
      <c r="C296" s="33">
        <v>25698622</v>
      </c>
      <c r="D296" s="33">
        <v>2035</v>
      </c>
      <c r="E296" s="34">
        <f t="shared" si="42"/>
        <v>12628.315479115479</v>
      </c>
      <c r="F296" s="35">
        <f t="shared" si="43"/>
        <v>0.67374837744077676</v>
      </c>
      <c r="G296" s="69">
        <f t="shared" si="44"/>
        <v>3669.0330276424306</v>
      </c>
      <c r="H296" s="69">
        <f t="shared" si="45"/>
        <v>1484.2512977432348</v>
      </c>
      <c r="I296" s="34">
        <f t="shared" si="46"/>
        <v>5153.2843253856654</v>
      </c>
      <c r="J296" s="67">
        <f t="shared" si="47"/>
        <v>-255.89551518206605</v>
      </c>
      <c r="K296" s="33">
        <f t="shared" si="48"/>
        <v>4897.388810203599</v>
      </c>
      <c r="L296" s="34">
        <f t="shared" si="49"/>
        <v>10486933.60215983</v>
      </c>
      <c r="M296" s="34">
        <f t="shared" si="50"/>
        <v>9966186.2287643235</v>
      </c>
      <c r="N296" s="38">
        <f>'jan-apr'!M296</f>
        <v>5753835.5413948158</v>
      </c>
      <c r="O296" s="38">
        <f t="shared" si="51"/>
        <v>4212350.6873695077</v>
      </c>
    </row>
    <row r="297" spans="1:15" s="31" customFormat="1" x14ac:dyDescent="0.2">
      <c r="A297" s="30">
        <v>5027</v>
      </c>
      <c r="B297" s="31" t="s">
        <v>351</v>
      </c>
      <c r="C297" s="33">
        <v>77583134</v>
      </c>
      <c r="D297" s="33">
        <v>6140</v>
      </c>
      <c r="E297" s="34">
        <f t="shared" si="42"/>
        <v>12635.689576547231</v>
      </c>
      <c r="F297" s="35">
        <f t="shared" si="43"/>
        <v>0.67414180174094951</v>
      </c>
      <c r="G297" s="69">
        <f t="shared" si="44"/>
        <v>3664.60856918338</v>
      </c>
      <c r="H297" s="69">
        <f t="shared" si="45"/>
        <v>1481.6703636421219</v>
      </c>
      <c r="I297" s="34">
        <f t="shared" si="46"/>
        <v>5146.2789328255021</v>
      </c>
      <c r="J297" s="67">
        <f t="shared" si="47"/>
        <v>-255.89551518206605</v>
      </c>
      <c r="K297" s="33">
        <f t="shared" si="48"/>
        <v>4890.3834176434357</v>
      </c>
      <c r="L297" s="34">
        <f t="shared" si="49"/>
        <v>31598152.647548582</v>
      </c>
      <c r="M297" s="34">
        <f t="shared" si="50"/>
        <v>30026954.184330694</v>
      </c>
      <c r="N297" s="38">
        <f>'jan-apr'!M297</f>
        <v>16267571.206100332</v>
      </c>
      <c r="O297" s="38">
        <f t="shared" si="51"/>
        <v>13759382.978230363</v>
      </c>
    </row>
    <row r="298" spans="1:15" s="31" customFormat="1" x14ac:dyDescent="0.2">
      <c r="A298" s="30">
        <v>5028</v>
      </c>
      <c r="B298" s="31" t="s">
        <v>352</v>
      </c>
      <c r="C298" s="33">
        <v>256861624</v>
      </c>
      <c r="D298" s="33">
        <v>17560</v>
      </c>
      <c r="E298" s="34">
        <f t="shared" si="42"/>
        <v>14627.655125284738</v>
      </c>
      <c r="F298" s="35">
        <f t="shared" si="43"/>
        <v>0.78041754046471989</v>
      </c>
      <c r="G298" s="69">
        <f t="shared" si="44"/>
        <v>2469.4292399408755</v>
      </c>
      <c r="H298" s="69">
        <f t="shared" si="45"/>
        <v>784.48242158399421</v>
      </c>
      <c r="I298" s="34">
        <f t="shared" si="46"/>
        <v>3253.9116615248695</v>
      </c>
      <c r="J298" s="67">
        <f t="shared" si="47"/>
        <v>-255.89551518206605</v>
      </c>
      <c r="K298" s="33">
        <f t="shared" si="48"/>
        <v>2998.0161463428035</v>
      </c>
      <c r="L298" s="34">
        <f t="shared" si="49"/>
        <v>57138688.776376709</v>
      </c>
      <c r="M298" s="34">
        <f t="shared" si="50"/>
        <v>52645163.529779628</v>
      </c>
      <c r="N298" s="38">
        <f>'jan-apr'!M298</f>
        <v>30167079.341225039</v>
      </c>
      <c r="O298" s="38">
        <f t="shared" si="51"/>
        <v>22478084.188554589</v>
      </c>
    </row>
    <row r="299" spans="1:15" s="31" customFormat="1" x14ac:dyDescent="0.2">
      <c r="A299" s="30">
        <v>5029</v>
      </c>
      <c r="B299" s="31" t="s">
        <v>353</v>
      </c>
      <c r="C299" s="33">
        <v>122743356</v>
      </c>
      <c r="D299" s="33">
        <v>8484</v>
      </c>
      <c r="E299" s="34">
        <f t="shared" si="42"/>
        <v>14467.628005657709</v>
      </c>
      <c r="F299" s="35">
        <f t="shared" si="43"/>
        <v>0.77187974202489318</v>
      </c>
      <c r="G299" s="69">
        <f t="shared" si="44"/>
        <v>2565.4455117170933</v>
      </c>
      <c r="H299" s="69">
        <f t="shared" si="45"/>
        <v>840.49191345345457</v>
      </c>
      <c r="I299" s="34">
        <f t="shared" si="46"/>
        <v>3405.9374251705476</v>
      </c>
      <c r="J299" s="67">
        <f t="shared" si="47"/>
        <v>-255.89551518206605</v>
      </c>
      <c r="K299" s="33">
        <f t="shared" si="48"/>
        <v>3150.0419099884816</v>
      </c>
      <c r="L299" s="34">
        <f t="shared" si="49"/>
        <v>28895973.115146928</v>
      </c>
      <c r="M299" s="34">
        <f t="shared" si="50"/>
        <v>26724955.564342279</v>
      </c>
      <c r="N299" s="38">
        <f>'jan-apr'!M299</f>
        <v>15342469.426409649</v>
      </c>
      <c r="O299" s="38">
        <f t="shared" si="51"/>
        <v>11382486.13793263</v>
      </c>
    </row>
    <row r="300" spans="1:15" s="31" customFormat="1" x14ac:dyDescent="0.2">
      <c r="A300" s="30">
        <v>5031</v>
      </c>
      <c r="B300" s="31" t="s">
        <v>354</v>
      </c>
      <c r="C300" s="33">
        <v>254583360</v>
      </c>
      <c r="D300" s="33">
        <v>14783</v>
      </c>
      <c r="E300" s="34">
        <f t="shared" si="42"/>
        <v>17221.359669891091</v>
      </c>
      <c r="F300" s="35">
        <f t="shared" si="43"/>
        <v>0.91879737674449102</v>
      </c>
      <c r="G300" s="69">
        <f t="shared" si="44"/>
        <v>913.20651317706358</v>
      </c>
      <c r="H300" s="69">
        <f t="shared" si="45"/>
        <v>0</v>
      </c>
      <c r="I300" s="34">
        <f t="shared" si="46"/>
        <v>913.20651317706358</v>
      </c>
      <c r="J300" s="67">
        <f t="shared" si="47"/>
        <v>-255.89551518206605</v>
      </c>
      <c r="K300" s="33">
        <f t="shared" si="48"/>
        <v>657.31099799499748</v>
      </c>
      <c r="L300" s="34">
        <f t="shared" si="49"/>
        <v>13499931.884296531</v>
      </c>
      <c r="M300" s="34">
        <f t="shared" si="50"/>
        <v>9717028.4833600484</v>
      </c>
      <c r="N300" s="38">
        <f>'jan-apr'!M300</f>
        <v>6805313.4642344303</v>
      </c>
      <c r="O300" s="38">
        <f t="shared" si="51"/>
        <v>2911715.019125618</v>
      </c>
    </row>
    <row r="301" spans="1:15" s="31" customFormat="1" x14ac:dyDescent="0.2">
      <c r="A301" s="30">
        <v>5032</v>
      </c>
      <c r="B301" s="31" t="s">
        <v>355</v>
      </c>
      <c r="C301" s="33">
        <v>60834645</v>
      </c>
      <c r="D301" s="33">
        <v>4216</v>
      </c>
      <c r="E301" s="34">
        <f t="shared" si="42"/>
        <v>14429.469876660341</v>
      </c>
      <c r="F301" s="35">
        <f t="shared" si="43"/>
        <v>0.76984392200276364</v>
      </c>
      <c r="G301" s="69">
        <f t="shared" si="44"/>
        <v>2588.3403891155135</v>
      </c>
      <c r="H301" s="69">
        <f t="shared" si="45"/>
        <v>853.8472586025332</v>
      </c>
      <c r="I301" s="34">
        <f t="shared" si="46"/>
        <v>3442.1876477180467</v>
      </c>
      <c r="J301" s="67">
        <f t="shared" si="47"/>
        <v>-255.89551518206605</v>
      </c>
      <c r="K301" s="33">
        <f t="shared" si="48"/>
        <v>3186.2921325359807</v>
      </c>
      <c r="L301" s="34">
        <f t="shared" si="49"/>
        <v>14512263.122779286</v>
      </c>
      <c r="M301" s="34">
        <f t="shared" si="50"/>
        <v>13433407.630771695</v>
      </c>
      <c r="N301" s="38">
        <f>'jan-apr'!M301</f>
        <v>5314189.6187815908</v>
      </c>
      <c r="O301" s="38">
        <f t="shared" si="51"/>
        <v>8119218.0119901039</v>
      </c>
    </row>
    <row r="302" spans="1:15" s="31" customFormat="1" x14ac:dyDescent="0.2">
      <c r="A302" s="30">
        <v>5033</v>
      </c>
      <c r="B302" s="31" t="s">
        <v>356</v>
      </c>
      <c r="C302" s="33">
        <v>26117751</v>
      </c>
      <c r="D302" s="33">
        <v>773</v>
      </c>
      <c r="E302" s="34">
        <f t="shared" si="42"/>
        <v>33787.517464424323</v>
      </c>
      <c r="F302" s="35">
        <f t="shared" si="43"/>
        <v>1.8026382938448942</v>
      </c>
      <c r="G302" s="69">
        <f t="shared" si="44"/>
        <v>-9026.4881635428756</v>
      </c>
      <c r="H302" s="69">
        <f t="shared" si="45"/>
        <v>0</v>
      </c>
      <c r="I302" s="34">
        <f t="shared" si="46"/>
        <v>-9026.4881635428756</v>
      </c>
      <c r="J302" s="67">
        <f t="shared" si="47"/>
        <v>-255.89551518206605</v>
      </c>
      <c r="K302" s="33">
        <f t="shared" si="48"/>
        <v>-9282.383678724942</v>
      </c>
      <c r="L302" s="34">
        <f t="shared" si="49"/>
        <v>-6977475.3504186431</v>
      </c>
      <c r="M302" s="34">
        <f t="shared" si="50"/>
        <v>-7175282.5836543804</v>
      </c>
      <c r="N302" s="38">
        <f>'jan-apr'!M302</f>
        <v>-8043979.0949703567</v>
      </c>
      <c r="O302" s="38">
        <f t="shared" si="51"/>
        <v>868696.51131597627</v>
      </c>
    </row>
    <row r="303" spans="1:15" s="31" customFormat="1" x14ac:dyDescent="0.2">
      <c r="A303" s="30">
        <v>5034</v>
      </c>
      <c r="B303" s="31" t="s">
        <v>357</v>
      </c>
      <c r="C303" s="33">
        <v>36783847</v>
      </c>
      <c r="D303" s="33">
        <v>2454</v>
      </c>
      <c r="E303" s="34">
        <f t="shared" si="42"/>
        <v>14989.342705786472</v>
      </c>
      <c r="F303" s="35">
        <f t="shared" si="43"/>
        <v>0.79971436757570935</v>
      </c>
      <c r="G303" s="69">
        <f t="shared" si="44"/>
        <v>2252.4166916398353</v>
      </c>
      <c r="H303" s="69">
        <f t="shared" si="45"/>
        <v>657.89176840838752</v>
      </c>
      <c r="I303" s="34">
        <f t="shared" si="46"/>
        <v>2910.308460048223</v>
      </c>
      <c r="J303" s="67">
        <f t="shared" si="47"/>
        <v>-255.89551518206605</v>
      </c>
      <c r="K303" s="33">
        <f t="shared" si="48"/>
        <v>2654.412944866157</v>
      </c>
      <c r="L303" s="34">
        <f t="shared" si="49"/>
        <v>7141896.9609583393</v>
      </c>
      <c r="M303" s="34">
        <f t="shared" si="50"/>
        <v>6513929.3667015489</v>
      </c>
      <c r="N303" s="38">
        <f>'jan-apr'!M303</f>
        <v>758538.31790782104</v>
      </c>
      <c r="O303" s="38">
        <f t="shared" si="51"/>
        <v>5755391.0487937275</v>
      </c>
    </row>
    <row r="304" spans="1:15" s="31" customFormat="1" x14ac:dyDescent="0.2">
      <c r="A304" s="30">
        <v>5035</v>
      </c>
      <c r="B304" s="31" t="s">
        <v>358</v>
      </c>
      <c r="C304" s="33">
        <v>371415122</v>
      </c>
      <c r="D304" s="33">
        <v>24717</v>
      </c>
      <c r="E304" s="34">
        <f t="shared" si="42"/>
        <v>15026.707205567018</v>
      </c>
      <c r="F304" s="35">
        <f t="shared" si="43"/>
        <v>0.80170784573537857</v>
      </c>
      <c r="G304" s="69">
        <f t="shared" si="44"/>
        <v>2229.9979917715077</v>
      </c>
      <c r="H304" s="69">
        <f t="shared" si="45"/>
        <v>644.81419348519648</v>
      </c>
      <c r="I304" s="34">
        <f t="shared" si="46"/>
        <v>2874.8121852567042</v>
      </c>
      <c r="J304" s="67">
        <f t="shared" si="47"/>
        <v>-255.89551518206605</v>
      </c>
      <c r="K304" s="33">
        <f t="shared" si="48"/>
        <v>2618.9166700746382</v>
      </c>
      <c r="L304" s="34">
        <f t="shared" si="49"/>
        <v>71056732.782989964</v>
      </c>
      <c r="M304" s="34">
        <f t="shared" si="50"/>
        <v>64731763.334234834</v>
      </c>
      <c r="N304" s="38">
        <f>'jan-apr'!M304</f>
        <v>38472777.408995412</v>
      </c>
      <c r="O304" s="38">
        <f t="shared" si="51"/>
        <v>26258985.925239421</v>
      </c>
    </row>
    <row r="305" spans="1:15" s="31" customFormat="1" x14ac:dyDescent="0.2">
      <c r="A305" s="30">
        <v>5036</v>
      </c>
      <c r="B305" s="31" t="s">
        <v>359</v>
      </c>
      <c r="C305" s="33">
        <v>33773503</v>
      </c>
      <c r="D305" s="33">
        <v>2645</v>
      </c>
      <c r="E305" s="34">
        <f t="shared" si="42"/>
        <v>12768.810207939508</v>
      </c>
      <c r="F305" s="35">
        <f t="shared" si="43"/>
        <v>0.68124407991516578</v>
      </c>
      <c r="G305" s="69">
        <f t="shared" si="44"/>
        <v>3584.7361903480132</v>
      </c>
      <c r="H305" s="69">
        <f t="shared" si="45"/>
        <v>1435.0781426548247</v>
      </c>
      <c r="I305" s="34">
        <f t="shared" si="46"/>
        <v>5019.8143330028379</v>
      </c>
      <c r="J305" s="67">
        <f t="shared" si="47"/>
        <v>-255.89551518206605</v>
      </c>
      <c r="K305" s="33">
        <f t="shared" si="48"/>
        <v>4763.9188178207714</v>
      </c>
      <c r="L305" s="34">
        <f t="shared" si="49"/>
        <v>13277408.910792505</v>
      </c>
      <c r="M305" s="34">
        <f t="shared" si="50"/>
        <v>12600565.27313594</v>
      </c>
      <c r="N305" s="38">
        <f>'jan-apr'!M305</f>
        <v>6833688.1047858922</v>
      </c>
      <c r="O305" s="38">
        <f t="shared" si="51"/>
        <v>5766877.1683500474</v>
      </c>
    </row>
    <row r="306" spans="1:15" s="31" customFormat="1" x14ac:dyDescent="0.2">
      <c r="A306" s="30">
        <v>5037</v>
      </c>
      <c r="B306" s="31" t="s">
        <v>360</v>
      </c>
      <c r="C306" s="33">
        <v>293577808</v>
      </c>
      <c r="D306" s="33">
        <v>20574</v>
      </c>
      <c r="E306" s="34">
        <f t="shared" si="42"/>
        <v>14269.359774472636</v>
      </c>
      <c r="F306" s="35">
        <f t="shared" si="43"/>
        <v>0.76130169626099753</v>
      </c>
      <c r="G306" s="69">
        <f t="shared" si="44"/>
        <v>2684.4064504281368</v>
      </c>
      <c r="H306" s="69">
        <f t="shared" si="45"/>
        <v>909.88579436823011</v>
      </c>
      <c r="I306" s="34">
        <f t="shared" si="46"/>
        <v>3594.292244796367</v>
      </c>
      <c r="J306" s="67">
        <f t="shared" si="47"/>
        <v>-255.89551518206605</v>
      </c>
      <c r="K306" s="33">
        <f t="shared" si="48"/>
        <v>3338.396729614301</v>
      </c>
      <c r="L306" s="34">
        <f t="shared" si="49"/>
        <v>73948968.644440457</v>
      </c>
      <c r="M306" s="34">
        <f t="shared" si="50"/>
        <v>68684174.315084621</v>
      </c>
      <c r="N306" s="38">
        <f>'jan-apr'!M306</f>
        <v>37812163.658209808</v>
      </c>
      <c r="O306" s="38">
        <f t="shared" si="51"/>
        <v>30872010.656874813</v>
      </c>
    </row>
    <row r="307" spans="1:15" s="31" customFormat="1" x14ac:dyDescent="0.2">
      <c r="A307" s="30">
        <v>5038</v>
      </c>
      <c r="B307" s="31" t="s">
        <v>361</v>
      </c>
      <c r="C307" s="33">
        <v>209809599</v>
      </c>
      <c r="D307" s="33">
        <v>15193</v>
      </c>
      <c r="E307" s="34">
        <f t="shared" si="42"/>
        <v>13809.622786809716</v>
      </c>
      <c r="F307" s="35">
        <f t="shared" si="43"/>
        <v>0.73677371784616796</v>
      </c>
      <c r="G307" s="69">
        <f t="shared" si="44"/>
        <v>2960.2486430258891</v>
      </c>
      <c r="H307" s="69">
        <f t="shared" si="45"/>
        <v>1070.7937400502522</v>
      </c>
      <c r="I307" s="34">
        <f t="shared" si="46"/>
        <v>4031.042383076141</v>
      </c>
      <c r="J307" s="67">
        <f t="shared" si="47"/>
        <v>-255.89551518206605</v>
      </c>
      <c r="K307" s="33">
        <f t="shared" si="48"/>
        <v>3775.1468678940751</v>
      </c>
      <c r="L307" s="34">
        <f t="shared" si="49"/>
        <v>61243626.926075809</v>
      </c>
      <c r="M307" s="34">
        <f t="shared" si="50"/>
        <v>57355806.363914683</v>
      </c>
      <c r="N307" s="38">
        <f>'jan-apr'!M307</f>
        <v>34488720.805656731</v>
      </c>
      <c r="O307" s="38">
        <f t="shared" si="51"/>
        <v>22867085.558257952</v>
      </c>
    </row>
    <row r="308" spans="1:15" s="31" customFormat="1" x14ac:dyDescent="0.2">
      <c r="A308" s="30">
        <v>5041</v>
      </c>
      <c r="B308" s="31" t="s">
        <v>376</v>
      </c>
      <c r="C308" s="33">
        <v>28387648</v>
      </c>
      <c r="D308" s="33">
        <v>2114</v>
      </c>
      <c r="E308" s="34">
        <f t="shared" si="42"/>
        <v>13428.404919583727</v>
      </c>
      <c r="F308" s="35">
        <f t="shared" si="43"/>
        <v>0.71643490702696488</v>
      </c>
      <c r="G308" s="69">
        <f t="shared" si="44"/>
        <v>3188.9793633614822</v>
      </c>
      <c r="H308" s="69">
        <f t="shared" si="45"/>
        <v>1204.2199935793483</v>
      </c>
      <c r="I308" s="34">
        <f t="shared" si="46"/>
        <v>4393.1993569408305</v>
      </c>
      <c r="J308" s="67">
        <f t="shared" si="47"/>
        <v>-255.89551518206605</v>
      </c>
      <c r="K308" s="33">
        <f t="shared" si="48"/>
        <v>4137.3038417587641</v>
      </c>
      <c r="L308" s="34">
        <f t="shared" si="49"/>
        <v>9287223.4405729156</v>
      </c>
      <c r="M308" s="34">
        <f t="shared" si="50"/>
        <v>8746260.3214780279</v>
      </c>
      <c r="N308" s="38">
        <f>'jan-apr'!M308</f>
        <v>5165092.9677192373</v>
      </c>
      <c r="O308" s="38">
        <f t="shared" si="51"/>
        <v>3581167.3537587905</v>
      </c>
    </row>
    <row r="309" spans="1:15" s="31" customFormat="1" x14ac:dyDescent="0.2">
      <c r="A309" s="30">
        <v>5042</v>
      </c>
      <c r="B309" s="31" t="s">
        <v>362</v>
      </c>
      <c r="C309" s="33">
        <v>19350829</v>
      </c>
      <c r="D309" s="33">
        <v>1301</v>
      </c>
      <c r="E309" s="34">
        <f t="shared" si="42"/>
        <v>14873.811683320522</v>
      </c>
      <c r="F309" s="35">
        <f t="shared" si="43"/>
        <v>0.79355053368517692</v>
      </c>
      <c r="G309" s="69">
        <f t="shared" si="44"/>
        <v>2321.735305119405</v>
      </c>
      <c r="H309" s="69">
        <f t="shared" si="45"/>
        <v>698.32762627146985</v>
      </c>
      <c r="I309" s="34">
        <f t="shared" si="46"/>
        <v>3020.0629313908748</v>
      </c>
      <c r="J309" s="67">
        <f t="shared" si="47"/>
        <v>-255.89551518206605</v>
      </c>
      <c r="K309" s="33">
        <f t="shared" si="48"/>
        <v>2764.1674162088088</v>
      </c>
      <c r="L309" s="34">
        <f t="shared" si="49"/>
        <v>3929101.873739528</v>
      </c>
      <c r="M309" s="34">
        <f t="shared" si="50"/>
        <v>3596181.8084876603</v>
      </c>
      <c r="N309" s="38">
        <f>'jan-apr'!M309</f>
        <v>1212699.8392160467</v>
      </c>
      <c r="O309" s="38">
        <f t="shared" si="51"/>
        <v>2383481.9692716133</v>
      </c>
    </row>
    <row r="310" spans="1:15" s="31" customFormat="1" x14ac:dyDescent="0.2">
      <c r="A310" s="30">
        <v>5043</v>
      </c>
      <c r="B310" s="31" t="s">
        <v>377</v>
      </c>
      <c r="C310" s="33">
        <v>8067782</v>
      </c>
      <c r="D310" s="33">
        <v>423</v>
      </c>
      <c r="E310" s="34">
        <f t="shared" si="42"/>
        <v>19072.770685579195</v>
      </c>
      <c r="F310" s="35">
        <f t="shared" si="43"/>
        <v>1.0175742223070483</v>
      </c>
      <c r="G310" s="69">
        <f t="shared" si="44"/>
        <v>-197.64009623579841</v>
      </c>
      <c r="H310" s="69">
        <f t="shared" si="45"/>
        <v>0</v>
      </c>
      <c r="I310" s="34">
        <f t="shared" si="46"/>
        <v>-197.64009623579841</v>
      </c>
      <c r="J310" s="67">
        <f t="shared" si="47"/>
        <v>-255.89551518206605</v>
      </c>
      <c r="K310" s="33">
        <f t="shared" si="48"/>
        <v>-453.53561141786446</v>
      </c>
      <c r="L310" s="34">
        <f t="shared" si="49"/>
        <v>-83601.760707742724</v>
      </c>
      <c r="M310" s="34">
        <f t="shared" si="50"/>
        <v>-191845.56362975665</v>
      </c>
      <c r="N310" s="38">
        <f>'jan-apr'!M310</f>
        <v>-953603.79116747831</v>
      </c>
      <c r="O310" s="38">
        <f t="shared" si="51"/>
        <v>761758.22753772163</v>
      </c>
    </row>
    <row r="311" spans="1:15" s="31" customFormat="1" x14ac:dyDescent="0.2">
      <c r="A311" s="30">
        <v>5044</v>
      </c>
      <c r="B311" s="31" t="s">
        <v>363</v>
      </c>
      <c r="C311" s="33">
        <v>20528823</v>
      </c>
      <c r="D311" s="33">
        <v>810</v>
      </c>
      <c r="E311" s="34">
        <f t="shared" si="42"/>
        <v>25344.225925925926</v>
      </c>
      <c r="F311" s="35">
        <f t="shared" si="43"/>
        <v>1.3521701388696288</v>
      </c>
      <c r="G311" s="69">
        <f t="shared" si="44"/>
        <v>-3960.5132404438373</v>
      </c>
      <c r="H311" s="69">
        <f t="shared" si="45"/>
        <v>0</v>
      </c>
      <c r="I311" s="34">
        <f t="shared" si="46"/>
        <v>-3960.5132404438373</v>
      </c>
      <c r="J311" s="67">
        <f t="shared" si="47"/>
        <v>-255.89551518206605</v>
      </c>
      <c r="K311" s="33">
        <f t="shared" si="48"/>
        <v>-4216.4087556259037</v>
      </c>
      <c r="L311" s="34">
        <f t="shared" si="49"/>
        <v>-3208015.7247595084</v>
      </c>
      <c r="M311" s="34">
        <f t="shared" si="50"/>
        <v>-3415291.0920569822</v>
      </c>
      <c r="N311" s="38">
        <f>'jan-apr'!M311</f>
        <v>-4524208.1830866607</v>
      </c>
      <c r="O311" s="38">
        <f t="shared" si="51"/>
        <v>1108917.0910296785</v>
      </c>
    </row>
    <row r="312" spans="1:15" s="31" customFormat="1" x14ac:dyDescent="0.2">
      <c r="A312" s="30">
        <v>5045</v>
      </c>
      <c r="B312" s="31" t="s">
        <v>364</v>
      </c>
      <c r="C312" s="33">
        <v>34991058</v>
      </c>
      <c r="D312" s="33">
        <v>2322</v>
      </c>
      <c r="E312" s="34">
        <f t="shared" si="42"/>
        <v>15069.361757105944</v>
      </c>
      <c r="F312" s="35">
        <f t="shared" si="43"/>
        <v>0.8039835597795314</v>
      </c>
      <c r="G312" s="69">
        <f t="shared" si="44"/>
        <v>2204.405260848152</v>
      </c>
      <c r="H312" s="69">
        <f t="shared" si="45"/>
        <v>629.88510044657232</v>
      </c>
      <c r="I312" s="34">
        <f t="shared" si="46"/>
        <v>2834.2903612947243</v>
      </c>
      <c r="J312" s="67">
        <f t="shared" si="47"/>
        <v>-255.89551518206605</v>
      </c>
      <c r="K312" s="33">
        <f t="shared" si="48"/>
        <v>2578.3948461126583</v>
      </c>
      <c r="L312" s="34">
        <f t="shared" si="49"/>
        <v>6581222.2189263497</v>
      </c>
      <c r="M312" s="34">
        <f t="shared" si="50"/>
        <v>5987032.8326735925</v>
      </c>
      <c r="N312" s="38">
        <f>'jan-apr'!M312</f>
        <v>1630594.9731050425</v>
      </c>
      <c r="O312" s="38">
        <f t="shared" si="51"/>
        <v>4356437.8595685503</v>
      </c>
    </row>
    <row r="313" spans="1:15" s="31" customFormat="1" x14ac:dyDescent="0.2">
      <c r="A313" s="30">
        <v>5046</v>
      </c>
      <c r="B313" s="31" t="s">
        <v>365</v>
      </c>
      <c r="C313" s="33">
        <v>14373827</v>
      </c>
      <c r="D313" s="33">
        <v>1222</v>
      </c>
      <c r="E313" s="34">
        <f t="shared" si="42"/>
        <v>11762.54255319149</v>
      </c>
      <c r="F313" s="35">
        <f t="shared" si="43"/>
        <v>0.62755748958735591</v>
      </c>
      <c r="G313" s="69">
        <f t="shared" si="44"/>
        <v>4188.4967831968243</v>
      </c>
      <c r="H313" s="69">
        <f t="shared" si="45"/>
        <v>1787.2718218166312</v>
      </c>
      <c r="I313" s="34">
        <f t="shared" si="46"/>
        <v>5975.7686050134553</v>
      </c>
      <c r="J313" s="67">
        <f t="shared" si="47"/>
        <v>-255.89551518206605</v>
      </c>
      <c r="K313" s="33">
        <f t="shared" si="48"/>
        <v>5719.8730898313888</v>
      </c>
      <c r="L313" s="34">
        <f t="shared" si="49"/>
        <v>7302389.2353264419</v>
      </c>
      <c r="M313" s="34">
        <f t="shared" si="50"/>
        <v>6989684.915773957</v>
      </c>
      <c r="N313" s="38">
        <f>'jan-apr'!M313</f>
        <v>3862901.5628916295</v>
      </c>
      <c r="O313" s="38">
        <f t="shared" si="51"/>
        <v>3126783.3528823275</v>
      </c>
    </row>
    <row r="314" spans="1:15" s="31" customFormat="1" x14ac:dyDescent="0.2">
      <c r="A314" s="30">
        <v>5047</v>
      </c>
      <c r="B314" s="31" t="s">
        <v>366</v>
      </c>
      <c r="C314" s="33">
        <v>54243513</v>
      </c>
      <c r="D314" s="33">
        <v>3924</v>
      </c>
      <c r="E314" s="34">
        <f t="shared" si="42"/>
        <v>13823.525229357798</v>
      </c>
      <c r="F314" s="35">
        <f t="shared" si="43"/>
        <v>0.73751544370221933</v>
      </c>
      <c r="G314" s="69">
        <f t="shared" si="44"/>
        <v>2951.9071774970398</v>
      </c>
      <c r="H314" s="69">
        <f t="shared" si="45"/>
        <v>1065.9278851584234</v>
      </c>
      <c r="I314" s="34">
        <f t="shared" si="46"/>
        <v>4017.8350626554629</v>
      </c>
      <c r="J314" s="67">
        <f t="shared" si="47"/>
        <v>-255.89551518206605</v>
      </c>
      <c r="K314" s="33">
        <f t="shared" si="48"/>
        <v>3761.9395474733969</v>
      </c>
      <c r="L314" s="34">
        <f t="shared" si="49"/>
        <v>15765984.785860037</v>
      </c>
      <c r="M314" s="34">
        <f t="shared" si="50"/>
        <v>14761850.784285609</v>
      </c>
      <c r="N314" s="38">
        <f>'jan-apr'!M314</f>
        <v>8841271.0967976693</v>
      </c>
      <c r="O314" s="38">
        <f t="shared" si="51"/>
        <v>5920579.6874879394</v>
      </c>
    </row>
    <row r="315" spans="1:15" s="31" customFormat="1" x14ac:dyDescent="0.2">
      <c r="A315" s="30">
        <v>5049</v>
      </c>
      <c r="B315" s="31" t="s">
        <v>367</v>
      </c>
      <c r="C315" s="33">
        <v>20154360</v>
      </c>
      <c r="D315" s="33">
        <v>1116</v>
      </c>
      <c r="E315" s="34">
        <f t="shared" si="42"/>
        <v>18059.462365591397</v>
      </c>
      <c r="F315" s="35">
        <f t="shared" si="43"/>
        <v>0.96351199701911638</v>
      </c>
      <c r="G315" s="69">
        <f t="shared" si="44"/>
        <v>410.34489575688059</v>
      </c>
      <c r="H315" s="69">
        <f t="shared" si="45"/>
        <v>0</v>
      </c>
      <c r="I315" s="34">
        <f t="shared" si="46"/>
        <v>410.34489575688059</v>
      </c>
      <c r="J315" s="67">
        <f t="shared" si="47"/>
        <v>-255.89551518206605</v>
      </c>
      <c r="K315" s="33">
        <f t="shared" si="48"/>
        <v>154.44938057481454</v>
      </c>
      <c r="L315" s="34">
        <f t="shared" si="49"/>
        <v>457944.90366467874</v>
      </c>
      <c r="M315" s="34">
        <f t="shared" si="50"/>
        <v>172365.50872149304</v>
      </c>
      <c r="N315" s="38">
        <f>'jan-apr'!M315</f>
        <v>-178239.77669717668</v>
      </c>
      <c r="O315" s="38">
        <f t="shared" si="51"/>
        <v>350605.28541866969</v>
      </c>
    </row>
    <row r="316" spans="1:15" s="31" customFormat="1" x14ac:dyDescent="0.2">
      <c r="A316" s="30">
        <v>5052</v>
      </c>
      <c r="B316" s="31" t="s">
        <v>368</v>
      </c>
      <c r="C316" s="33">
        <v>8812174</v>
      </c>
      <c r="D316" s="33">
        <v>604</v>
      </c>
      <c r="E316" s="34">
        <f t="shared" si="42"/>
        <v>14589.692052980132</v>
      </c>
      <c r="F316" s="35">
        <f t="shared" si="43"/>
        <v>0.77839212714572303</v>
      </c>
      <c r="G316" s="69">
        <f t="shared" si="44"/>
        <v>2492.2070833236394</v>
      </c>
      <c r="H316" s="69">
        <f t="shared" si="45"/>
        <v>797.76949689060655</v>
      </c>
      <c r="I316" s="34">
        <f t="shared" si="46"/>
        <v>3289.976580214246</v>
      </c>
      <c r="J316" s="67">
        <f t="shared" si="47"/>
        <v>-255.89551518206605</v>
      </c>
      <c r="K316" s="33">
        <f t="shared" si="48"/>
        <v>3034.08106503218</v>
      </c>
      <c r="L316" s="34">
        <f t="shared" si="49"/>
        <v>1987145.8544494046</v>
      </c>
      <c r="M316" s="34">
        <f t="shared" si="50"/>
        <v>1832584.9632794368</v>
      </c>
      <c r="N316" s="38">
        <f>'jan-apr'!M316</f>
        <v>1384211.6050626382</v>
      </c>
      <c r="O316" s="38">
        <f t="shared" si="51"/>
        <v>448373.35821679863</v>
      </c>
    </row>
    <row r="317" spans="1:15" s="31" customFormat="1" x14ac:dyDescent="0.2">
      <c r="A317" s="30">
        <v>5053</v>
      </c>
      <c r="B317" s="31" t="s">
        <v>369</v>
      </c>
      <c r="C317" s="33">
        <v>100303778</v>
      </c>
      <c r="D317" s="33">
        <v>6938</v>
      </c>
      <c r="E317" s="34">
        <f t="shared" si="42"/>
        <v>14457.160276736811</v>
      </c>
      <c r="F317" s="35">
        <f t="shared" si="43"/>
        <v>0.77132126568752202</v>
      </c>
      <c r="G317" s="69">
        <f t="shared" si="44"/>
        <v>2571.7261490696314</v>
      </c>
      <c r="H317" s="69">
        <f t="shared" si="45"/>
        <v>844.1556185757687</v>
      </c>
      <c r="I317" s="34">
        <f t="shared" si="46"/>
        <v>3415.8817676454</v>
      </c>
      <c r="J317" s="67">
        <f t="shared" si="47"/>
        <v>-255.89551518206605</v>
      </c>
      <c r="K317" s="33">
        <f t="shared" si="48"/>
        <v>3159.986252463334</v>
      </c>
      <c r="L317" s="34">
        <f t="shared" si="49"/>
        <v>23699387.703923784</v>
      </c>
      <c r="M317" s="34">
        <f t="shared" si="50"/>
        <v>21923984.61959061</v>
      </c>
      <c r="N317" s="38">
        <f>'jan-apr'!M317</f>
        <v>12159276.413782429</v>
      </c>
      <c r="O317" s="38">
        <f t="shared" si="51"/>
        <v>9764708.2058081813</v>
      </c>
    </row>
    <row r="318" spans="1:15" s="31" customFormat="1" x14ac:dyDescent="0.2">
      <c r="A318" s="30">
        <v>5054</v>
      </c>
      <c r="B318" s="31" t="s">
        <v>370</v>
      </c>
      <c r="C318" s="33">
        <v>128506250</v>
      </c>
      <c r="D318" s="33">
        <v>10023</v>
      </c>
      <c r="E318" s="34">
        <f t="shared" si="42"/>
        <v>12821.136386311484</v>
      </c>
      <c r="F318" s="35">
        <f t="shared" si="43"/>
        <v>0.68403579650112678</v>
      </c>
      <c r="G318" s="69">
        <f t="shared" si="44"/>
        <v>3553.3404833248283</v>
      </c>
      <c r="H318" s="69">
        <f t="shared" si="45"/>
        <v>1416.7639802246333</v>
      </c>
      <c r="I318" s="34">
        <f t="shared" si="46"/>
        <v>4970.1044635494618</v>
      </c>
      <c r="J318" s="67">
        <f t="shared" si="47"/>
        <v>-255.89551518206605</v>
      </c>
      <c r="K318" s="33">
        <f t="shared" si="48"/>
        <v>4714.2089483673954</v>
      </c>
      <c r="L318" s="34">
        <f t="shared" si="49"/>
        <v>49815357.038156256</v>
      </c>
      <c r="M318" s="34">
        <f t="shared" si="50"/>
        <v>47250516.289486401</v>
      </c>
      <c r="N318" s="38">
        <f>'jan-apr'!M318</f>
        <v>26711895.812653683</v>
      </c>
      <c r="O318" s="38">
        <f t="shared" si="51"/>
        <v>20538620.476832718</v>
      </c>
    </row>
    <row r="319" spans="1:15" s="31" customFormat="1" x14ac:dyDescent="0.2">
      <c r="A319" s="30">
        <v>5055</v>
      </c>
      <c r="B319" s="31" t="s">
        <v>393</v>
      </c>
      <c r="C319" s="33">
        <v>95077542</v>
      </c>
      <c r="D319" s="33">
        <v>6093</v>
      </c>
      <c r="E319" s="34">
        <f t="shared" si="42"/>
        <v>15604.388970950271</v>
      </c>
      <c r="F319" s="35">
        <f t="shared" si="43"/>
        <v>0.83252843718700675</v>
      </c>
      <c r="G319" s="69">
        <f t="shared" si="44"/>
        <v>1883.3889325415557</v>
      </c>
      <c r="H319" s="69">
        <f t="shared" si="45"/>
        <v>442.62557560105785</v>
      </c>
      <c r="I319" s="34">
        <f t="shared" si="46"/>
        <v>2326.0145081426135</v>
      </c>
      <c r="J319" s="67">
        <f t="shared" si="47"/>
        <v>-255.89551518206605</v>
      </c>
      <c r="K319" s="33">
        <f t="shared" si="48"/>
        <v>2070.1189929605475</v>
      </c>
      <c r="L319" s="34">
        <f t="shared" si="49"/>
        <v>14172406.398112943</v>
      </c>
      <c r="M319" s="34">
        <f t="shared" si="50"/>
        <v>12613235.024108617</v>
      </c>
      <c r="N319" s="38">
        <f>'jan-apr'!M319</f>
        <v>5227548.7075275797</v>
      </c>
      <c r="O319" s="38">
        <f t="shared" si="51"/>
        <v>7385686.3165810369</v>
      </c>
    </row>
    <row r="320" spans="1:15" s="31" customFormat="1" x14ac:dyDescent="0.2">
      <c r="A320" s="30">
        <v>5056</v>
      </c>
      <c r="B320" s="31" t="s">
        <v>342</v>
      </c>
      <c r="C320" s="33">
        <v>85657463</v>
      </c>
      <c r="D320" s="33">
        <v>5323</v>
      </c>
      <c r="E320" s="34">
        <f t="shared" si="42"/>
        <v>16091.952470411423</v>
      </c>
      <c r="F320" s="35">
        <f t="shared" si="43"/>
        <v>0.85854102114601205</v>
      </c>
      <c r="G320" s="69">
        <f t="shared" si="44"/>
        <v>1590.8508328648647</v>
      </c>
      <c r="H320" s="69">
        <f t="shared" si="45"/>
        <v>271.97835078965471</v>
      </c>
      <c r="I320" s="34">
        <f t="shared" si="46"/>
        <v>1862.8291836545195</v>
      </c>
      <c r="J320" s="67">
        <f t="shared" si="47"/>
        <v>-255.89551518206605</v>
      </c>
      <c r="K320" s="33">
        <f t="shared" si="48"/>
        <v>1606.9336684724535</v>
      </c>
      <c r="L320" s="34">
        <f t="shared" si="49"/>
        <v>9915839.7445930075</v>
      </c>
      <c r="M320" s="34">
        <f t="shared" si="50"/>
        <v>8553707.9172788709</v>
      </c>
      <c r="N320" s="38">
        <f>'jan-apr'!M320</f>
        <v>2767705.1555922306</v>
      </c>
      <c r="O320" s="38">
        <f t="shared" si="51"/>
        <v>5786002.7616866399</v>
      </c>
    </row>
    <row r="321" spans="1:15" s="31" customFormat="1" x14ac:dyDescent="0.2">
      <c r="A321" s="30">
        <v>5057</v>
      </c>
      <c r="B321" s="31" t="s">
        <v>344</v>
      </c>
      <c r="C321" s="33">
        <v>156328302</v>
      </c>
      <c r="D321" s="33">
        <v>10522</v>
      </c>
      <c r="E321" s="34">
        <f t="shared" si="42"/>
        <v>14857.280174871697</v>
      </c>
      <c r="F321" s="35">
        <f t="shared" si="43"/>
        <v>0.79266854138680076</v>
      </c>
      <c r="G321" s="69">
        <f t="shared" si="44"/>
        <v>2331.6542101886998</v>
      </c>
      <c r="H321" s="69">
        <f t="shared" si="45"/>
        <v>704.11365422855852</v>
      </c>
      <c r="I321" s="34">
        <f t="shared" si="46"/>
        <v>3035.7678644172584</v>
      </c>
      <c r="J321" s="67">
        <f t="shared" si="47"/>
        <v>-255.89551518206605</v>
      </c>
      <c r="K321" s="33">
        <f t="shared" si="48"/>
        <v>2779.8723492351924</v>
      </c>
      <c r="L321" s="34">
        <f t="shared" si="49"/>
        <v>31942349.469398394</v>
      </c>
      <c r="M321" s="34">
        <f t="shared" si="50"/>
        <v>29249816.858652692</v>
      </c>
      <c r="N321" s="38">
        <f>'jan-apr'!M321</f>
        <v>16348115.221968675</v>
      </c>
      <c r="O321" s="38">
        <f t="shared" si="51"/>
        <v>12901701.636684017</v>
      </c>
    </row>
    <row r="322" spans="1:15" s="31" customFormat="1" x14ac:dyDescent="0.2">
      <c r="A322" s="30">
        <v>5058</v>
      </c>
      <c r="B322" s="31" t="s">
        <v>345</v>
      </c>
      <c r="C322" s="33">
        <v>63794485</v>
      </c>
      <c r="D322" s="33">
        <v>4339</v>
      </c>
      <c r="E322" s="34">
        <f t="shared" si="42"/>
        <v>14702.577782899285</v>
      </c>
      <c r="F322" s="35">
        <f t="shared" si="43"/>
        <v>0.78441482886671099</v>
      </c>
      <c r="G322" s="69">
        <f t="shared" si="44"/>
        <v>2424.4756453721475</v>
      </c>
      <c r="H322" s="69">
        <f t="shared" si="45"/>
        <v>758.25949141890294</v>
      </c>
      <c r="I322" s="34">
        <f t="shared" si="46"/>
        <v>3182.7351367910505</v>
      </c>
      <c r="J322" s="67">
        <f t="shared" si="47"/>
        <v>-255.89551518206605</v>
      </c>
      <c r="K322" s="33">
        <f t="shared" si="48"/>
        <v>2926.8396216089845</v>
      </c>
      <c r="L322" s="34">
        <f t="shared" si="49"/>
        <v>13809887.758536369</v>
      </c>
      <c r="M322" s="34">
        <f t="shared" si="50"/>
        <v>12699557.118161384</v>
      </c>
      <c r="N322" s="38">
        <f>'jan-apr'!M322</f>
        <v>5984978.6895145467</v>
      </c>
      <c r="O322" s="38">
        <f t="shared" si="51"/>
        <v>6714578.4286468374</v>
      </c>
    </row>
    <row r="323" spans="1:15" s="31" customFormat="1" x14ac:dyDescent="0.2">
      <c r="A323" s="30">
        <v>5059</v>
      </c>
      <c r="B323" s="31" t="s">
        <v>394</v>
      </c>
      <c r="C323" s="33">
        <v>271834182</v>
      </c>
      <c r="D323" s="33">
        <v>18793</v>
      </c>
      <c r="E323" s="34">
        <f t="shared" si="42"/>
        <v>14464.650774224445</v>
      </c>
      <c r="F323" s="35">
        <f t="shared" si="43"/>
        <v>0.77172090018642747</v>
      </c>
      <c r="G323" s="69">
        <f t="shared" si="44"/>
        <v>2567.2318505770513</v>
      </c>
      <c r="H323" s="69">
        <f t="shared" si="45"/>
        <v>841.53394445509696</v>
      </c>
      <c r="I323" s="34">
        <f t="shared" si="46"/>
        <v>3408.7657950321482</v>
      </c>
      <c r="J323" s="67">
        <f t="shared" si="47"/>
        <v>-255.89551518206605</v>
      </c>
      <c r="K323" s="33">
        <f t="shared" si="48"/>
        <v>3152.8702798500822</v>
      </c>
      <c r="L323" s="34">
        <f t="shared" si="49"/>
        <v>64060935.586039163</v>
      </c>
      <c r="M323" s="34">
        <f t="shared" si="50"/>
        <v>59251891.169222593</v>
      </c>
      <c r="N323" s="38">
        <f>'jan-apr'!M323</f>
        <v>34277976.452718824</v>
      </c>
      <c r="O323" s="38">
        <f t="shared" si="51"/>
        <v>24973914.716503769</v>
      </c>
    </row>
    <row r="324" spans="1:15" s="31" customFormat="1" x14ac:dyDescent="0.2">
      <c r="A324" s="30">
        <v>5060</v>
      </c>
      <c r="B324" s="31" t="s">
        <v>395</v>
      </c>
      <c r="C324" s="33">
        <v>196022318</v>
      </c>
      <c r="D324" s="33">
        <v>9968</v>
      </c>
      <c r="E324" s="34">
        <f t="shared" si="42"/>
        <v>19665.160313001605</v>
      </c>
      <c r="F324" s="35">
        <f t="shared" si="43"/>
        <v>1.049179510514225</v>
      </c>
      <c r="G324" s="69">
        <f t="shared" si="44"/>
        <v>-553.07387268924424</v>
      </c>
      <c r="H324" s="69">
        <f t="shared" si="45"/>
        <v>0</v>
      </c>
      <c r="I324" s="34">
        <f t="shared" si="46"/>
        <v>-553.07387268924424</v>
      </c>
      <c r="J324" s="67">
        <f t="shared" si="47"/>
        <v>-255.89551518206605</v>
      </c>
      <c r="K324" s="33">
        <f t="shared" si="48"/>
        <v>-808.96938787131035</v>
      </c>
      <c r="L324" s="34">
        <f t="shared" si="49"/>
        <v>-5513040.3629663866</v>
      </c>
      <c r="M324" s="34">
        <f t="shared" si="50"/>
        <v>-8063806.8583012214</v>
      </c>
      <c r="N324" s="38">
        <f>'jan-apr'!M324</f>
        <v>-3374595.4363059672</v>
      </c>
      <c r="O324" s="38">
        <f t="shared" si="51"/>
        <v>-4689211.4219952542</v>
      </c>
    </row>
    <row r="325" spans="1:15" s="31" customFormat="1" x14ac:dyDescent="0.2">
      <c r="A325" s="30">
        <v>5061</v>
      </c>
      <c r="B325" s="31" t="s">
        <v>273</v>
      </c>
      <c r="C325" s="33">
        <v>28245206</v>
      </c>
      <c r="D325" s="33">
        <v>1958</v>
      </c>
      <c r="E325" s="34">
        <f t="shared" si="42"/>
        <v>14425.539325842698</v>
      </c>
      <c r="F325" s="35">
        <f t="shared" si="43"/>
        <v>0.76963421848053093</v>
      </c>
      <c r="G325" s="69">
        <f t="shared" si="44"/>
        <v>2590.6987196061</v>
      </c>
      <c r="H325" s="69">
        <f t="shared" si="45"/>
        <v>855.22295138870857</v>
      </c>
      <c r="I325" s="34">
        <f t="shared" si="46"/>
        <v>3445.9216709948087</v>
      </c>
      <c r="J325" s="67">
        <f t="shared" si="47"/>
        <v>-255.89551518206605</v>
      </c>
      <c r="K325" s="33">
        <f t="shared" si="48"/>
        <v>3190.0261558127427</v>
      </c>
      <c r="L325" s="34">
        <f t="shared" si="49"/>
        <v>6747114.6318078358</v>
      </c>
      <c r="M325" s="34">
        <f t="shared" si="50"/>
        <v>6246071.2130813506</v>
      </c>
      <c r="N325" s="38">
        <f>'jan-apr'!M325</f>
        <v>1908569.3511798766</v>
      </c>
      <c r="O325" s="38">
        <f t="shared" si="51"/>
        <v>4337501.8619014742</v>
      </c>
    </row>
    <row r="326" spans="1:15" s="31" customFormat="1" x14ac:dyDescent="0.2">
      <c r="A326" s="30">
        <v>5501</v>
      </c>
      <c r="B326" s="31" t="s">
        <v>311</v>
      </c>
      <c r="C326" s="33">
        <v>1400827831</v>
      </c>
      <c r="D326" s="33">
        <v>78745</v>
      </c>
      <c r="E326" s="34">
        <f t="shared" si="42"/>
        <v>17789.419404406628</v>
      </c>
      <c r="F326" s="35">
        <f t="shared" si="43"/>
        <v>0.94910461170803251</v>
      </c>
      <c r="G326" s="69">
        <f t="shared" si="44"/>
        <v>572.37067246774166</v>
      </c>
      <c r="H326" s="69">
        <f t="shared" si="45"/>
        <v>0</v>
      </c>
      <c r="I326" s="34">
        <f t="shared" si="46"/>
        <v>572.37067246774166</v>
      </c>
      <c r="J326" s="67">
        <f t="shared" si="47"/>
        <v>-255.89551518206605</v>
      </c>
      <c r="K326" s="33">
        <f t="shared" si="48"/>
        <v>316.47515728567561</v>
      </c>
      <c r="L326" s="34">
        <f t="shared" si="49"/>
        <v>45071328.603472315</v>
      </c>
      <c r="M326" s="34">
        <f t="shared" si="50"/>
        <v>24920836.260460526</v>
      </c>
      <c r="N326" s="38">
        <f>'jan-apr'!M326</f>
        <v>-1071796.1113075519</v>
      </c>
      <c r="O326" s="38">
        <f t="shared" si="51"/>
        <v>25992632.371768076</v>
      </c>
    </row>
    <row r="327" spans="1:15" s="31" customFormat="1" x14ac:dyDescent="0.2">
      <c r="A327" s="30">
        <v>5503</v>
      </c>
      <c r="B327" s="31" t="s">
        <v>372</v>
      </c>
      <c r="C327" s="33">
        <v>407833635</v>
      </c>
      <c r="D327" s="33">
        <v>25056</v>
      </c>
      <c r="E327" s="34">
        <f t="shared" si="42"/>
        <v>16276.885177203065</v>
      </c>
      <c r="F327" s="35">
        <f t="shared" si="43"/>
        <v>0.86840758738302593</v>
      </c>
      <c r="G327" s="69">
        <f t="shared" si="44"/>
        <v>1479.8912087898796</v>
      </c>
      <c r="H327" s="69">
        <f t="shared" si="45"/>
        <v>207.25190341258002</v>
      </c>
      <c r="I327" s="34">
        <f t="shared" si="46"/>
        <v>1687.1431122024596</v>
      </c>
      <c r="J327" s="67">
        <f t="shared" si="47"/>
        <v>-255.89551518206605</v>
      </c>
      <c r="K327" s="33">
        <f t="shared" si="48"/>
        <v>1431.2475970203936</v>
      </c>
      <c r="L327" s="34">
        <f t="shared" si="49"/>
        <v>42273057.819344826</v>
      </c>
      <c r="M327" s="34">
        <f t="shared" si="50"/>
        <v>35861339.790942982</v>
      </c>
      <c r="N327" s="38">
        <f>'jan-apr'!M327</f>
        <v>21209054.379552096</v>
      </c>
      <c r="O327" s="38">
        <f t="shared" si="51"/>
        <v>14652285.411390886</v>
      </c>
    </row>
    <row r="328" spans="1:15" s="31" customFormat="1" x14ac:dyDescent="0.2">
      <c r="A328" s="30">
        <v>5510</v>
      </c>
      <c r="B328" s="31" t="s">
        <v>312</v>
      </c>
      <c r="C328" s="33">
        <v>37436980</v>
      </c>
      <c r="D328" s="33">
        <v>2845</v>
      </c>
      <c r="E328" s="34">
        <f t="shared" si="42"/>
        <v>13158.868189806679</v>
      </c>
      <c r="F328" s="35">
        <f t="shared" si="43"/>
        <v>0.70205453027376241</v>
      </c>
      <c r="G328" s="69">
        <f t="shared" si="44"/>
        <v>3350.7014012277109</v>
      </c>
      <c r="H328" s="69">
        <f t="shared" si="45"/>
        <v>1298.5578490013149</v>
      </c>
      <c r="I328" s="34">
        <f t="shared" si="46"/>
        <v>4649.2592502290263</v>
      </c>
      <c r="J328" s="67">
        <f t="shared" si="47"/>
        <v>-255.89551518206605</v>
      </c>
      <c r="K328" s="33">
        <f t="shared" si="48"/>
        <v>4393.3637350469598</v>
      </c>
      <c r="L328" s="34">
        <f t="shared" si="49"/>
        <v>13227142.566901579</v>
      </c>
      <c r="M328" s="34">
        <f t="shared" si="50"/>
        <v>12499119.826208601</v>
      </c>
      <c r="N328" s="38">
        <f>'jan-apr'!M328</f>
        <v>6799366.8657337865</v>
      </c>
      <c r="O328" s="38">
        <f t="shared" si="51"/>
        <v>5699752.9604748143</v>
      </c>
    </row>
    <row r="329" spans="1:15" s="31" customFormat="1" x14ac:dyDescent="0.2">
      <c r="A329" s="30">
        <v>5512</v>
      </c>
      <c r="B329" s="31" t="s">
        <v>301</v>
      </c>
      <c r="C329" s="33">
        <v>61425190</v>
      </c>
      <c r="D329" s="33">
        <v>4281</v>
      </c>
      <c r="E329" s="34">
        <f t="shared" ref="E329:E363" si="52">IF(ISNUMBER(C329),(C329)/D329,"")</f>
        <v>14348.327493576267</v>
      </c>
      <c r="F329" s="35">
        <f t="shared" ref="F329:F363" si="53">IF(ISNUMBER(C329),E329/E$366,"")</f>
        <v>0.7655147975811426</v>
      </c>
      <c r="G329" s="69">
        <f t="shared" ref="G329:G364" si="54">IF(ISNUMBER(D329),(E$366-E329)*0.6,"")</f>
        <v>2637.025818965958</v>
      </c>
      <c r="H329" s="69">
        <f t="shared" ref="H329:H363" si="55">IF(ISNUMBER(D329),(IF(E329&gt;=E$366*0.9,0,IF(E329&lt;0.9*E$366,(E$366*0.9-E329)*0.35))),"")</f>
        <v>882.24709268195909</v>
      </c>
      <c r="I329" s="34">
        <f t="shared" ref="I329:I363" si="56">IF(ISNUMBER(C329),G329+H329,"")</f>
        <v>3519.2729116479172</v>
      </c>
      <c r="J329" s="67">
        <f t="shared" ref="J329:J363" si="57">IF(ISNUMBER(D329),I$368,"")</f>
        <v>-255.89551518206605</v>
      </c>
      <c r="K329" s="33">
        <f t="shared" ref="K329:K363" si="58">IF(ISNUMBER(I329),I329+J329,"")</f>
        <v>3263.3773964658512</v>
      </c>
      <c r="L329" s="34">
        <f t="shared" ref="L329:L363" si="59">IF(ISNUMBER(I329),(I329*D329),"")</f>
        <v>15066007.334764734</v>
      </c>
      <c r="M329" s="34">
        <f t="shared" ref="M329:M363" si="60">IF(ISNUMBER(K329),(K329*D329),"")</f>
        <v>13970518.634270309</v>
      </c>
      <c r="N329" s="38">
        <f>'jan-apr'!M329</f>
        <v>7651504.5423396565</v>
      </c>
      <c r="O329" s="38">
        <f t="shared" ref="O329:O362" si="61">IF(ISNUMBER(M329),(M329-N329),"")</f>
        <v>6319014.091930652</v>
      </c>
    </row>
    <row r="330" spans="1:15" s="31" customFormat="1" x14ac:dyDescent="0.2">
      <c r="A330" s="30">
        <v>5514</v>
      </c>
      <c r="B330" s="31" t="s">
        <v>313</v>
      </c>
      <c r="C330" s="33">
        <v>21505332</v>
      </c>
      <c r="D330" s="33">
        <v>1311</v>
      </c>
      <c r="E330" s="34">
        <f t="shared" si="52"/>
        <v>16403.762013729978</v>
      </c>
      <c r="F330" s="35">
        <f t="shared" si="53"/>
        <v>0.8751767453824596</v>
      </c>
      <c r="G330" s="69">
        <f t="shared" si="54"/>
        <v>1403.7651068737316</v>
      </c>
      <c r="H330" s="69">
        <f t="shared" si="55"/>
        <v>162.84501062816034</v>
      </c>
      <c r="I330" s="34">
        <f t="shared" si="56"/>
        <v>1566.6101175018919</v>
      </c>
      <c r="J330" s="67">
        <f t="shared" si="57"/>
        <v>-255.89551518206605</v>
      </c>
      <c r="K330" s="33">
        <f t="shared" si="58"/>
        <v>1310.7146023198259</v>
      </c>
      <c r="L330" s="34">
        <f t="shared" si="59"/>
        <v>2053825.8640449801</v>
      </c>
      <c r="M330" s="34">
        <f t="shared" si="60"/>
        <v>1718346.8436412916</v>
      </c>
      <c r="N330" s="38">
        <f>'jan-apr'!M330</f>
        <v>467416.69404121937</v>
      </c>
      <c r="O330" s="38">
        <f t="shared" si="61"/>
        <v>1250930.1496000723</v>
      </c>
    </row>
    <row r="331" spans="1:15" s="31" customFormat="1" x14ac:dyDescent="0.2">
      <c r="A331" s="30">
        <v>5516</v>
      </c>
      <c r="B331" s="31" t="s">
        <v>314</v>
      </c>
      <c r="C331" s="33">
        <v>17746592</v>
      </c>
      <c r="D331" s="33">
        <v>1070</v>
      </c>
      <c r="E331" s="34">
        <f t="shared" si="52"/>
        <v>16585.599999999999</v>
      </c>
      <c r="F331" s="35">
        <f t="shared" si="53"/>
        <v>0.88487820147999963</v>
      </c>
      <c r="G331" s="69">
        <f t="shared" si="54"/>
        <v>1294.6623151117194</v>
      </c>
      <c r="H331" s="69">
        <f t="shared" si="55"/>
        <v>99.20171543365322</v>
      </c>
      <c r="I331" s="34">
        <f t="shared" si="56"/>
        <v>1393.8640305453725</v>
      </c>
      <c r="J331" s="67">
        <f t="shared" si="57"/>
        <v>-255.89551518206605</v>
      </c>
      <c r="K331" s="33">
        <f t="shared" si="58"/>
        <v>1137.9685153633066</v>
      </c>
      <c r="L331" s="34">
        <f t="shared" si="59"/>
        <v>1491434.5126835487</v>
      </c>
      <c r="M331" s="34">
        <f t="shared" si="60"/>
        <v>1217626.3114387379</v>
      </c>
      <c r="N331" s="38">
        <f>'jan-apr'!M331</f>
        <v>741880.91857123096</v>
      </c>
      <c r="O331" s="38">
        <f t="shared" si="61"/>
        <v>475745.39286750695</v>
      </c>
    </row>
    <row r="332" spans="1:15" s="31" customFormat="1" x14ac:dyDescent="0.2">
      <c r="A332" s="30">
        <v>5518</v>
      </c>
      <c r="B332" s="31" t="s">
        <v>373</v>
      </c>
      <c r="C332" s="33">
        <v>11051665</v>
      </c>
      <c r="D332" s="33">
        <v>986</v>
      </c>
      <c r="E332" s="34">
        <f t="shared" si="52"/>
        <v>11208.585192697768</v>
      </c>
      <c r="F332" s="35">
        <f t="shared" si="53"/>
        <v>0.59800264726327401</v>
      </c>
      <c r="G332" s="69">
        <f t="shared" si="54"/>
        <v>4520.8711994930572</v>
      </c>
      <c r="H332" s="69">
        <f t="shared" si="55"/>
        <v>1981.1568979894337</v>
      </c>
      <c r="I332" s="34">
        <f t="shared" si="56"/>
        <v>6502.0280974824909</v>
      </c>
      <c r="J332" s="67">
        <f t="shared" si="57"/>
        <v>-255.89551518206605</v>
      </c>
      <c r="K332" s="33">
        <f t="shared" si="58"/>
        <v>6246.1325823004245</v>
      </c>
      <c r="L332" s="34">
        <f t="shared" si="59"/>
        <v>6410999.7041177358</v>
      </c>
      <c r="M332" s="34">
        <f t="shared" si="60"/>
        <v>6158686.7261482188</v>
      </c>
      <c r="N332" s="38">
        <f>'jan-apr'!M332</f>
        <v>3519758.0019731154</v>
      </c>
      <c r="O332" s="38">
        <f t="shared" si="61"/>
        <v>2638928.7241751035</v>
      </c>
    </row>
    <row r="333" spans="1:15" s="31" customFormat="1" x14ac:dyDescent="0.2">
      <c r="A333" s="30">
        <v>5520</v>
      </c>
      <c r="B333" s="31" t="s">
        <v>315</v>
      </c>
      <c r="C333" s="33">
        <v>79591896</v>
      </c>
      <c r="D333" s="33">
        <v>3986</v>
      </c>
      <c r="E333" s="34">
        <f t="shared" si="52"/>
        <v>19967.861515303561</v>
      </c>
      <c r="F333" s="35">
        <f t="shared" si="53"/>
        <v>1.0653292847448097</v>
      </c>
      <c r="G333" s="69">
        <f t="shared" si="54"/>
        <v>-734.69459407041791</v>
      </c>
      <c r="H333" s="69">
        <f t="shared" si="55"/>
        <v>0</v>
      </c>
      <c r="I333" s="34">
        <f t="shared" si="56"/>
        <v>-734.69459407041791</v>
      </c>
      <c r="J333" s="67">
        <f t="shared" si="57"/>
        <v>-255.89551518206605</v>
      </c>
      <c r="K333" s="33">
        <f t="shared" si="58"/>
        <v>-990.5901092524839</v>
      </c>
      <c r="L333" s="34">
        <f t="shared" si="59"/>
        <v>-2928492.6519646859</v>
      </c>
      <c r="M333" s="34">
        <f t="shared" si="60"/>
        <v>-3948492.1754804007</v>
      </c>
      <c r="N333" s="38">
        <f>'jan-apr'!M333</f>
        <v>-4939070.8278807765</v>
      </c>
      <c r="O333" s="38">
        <f t="shared" si="61"/>
        <v>990578.65240037581</v>
      </c>
    </row>
    <row r="334" spans="1:15" s="31" customFormat="1" x14ac:dyDescent="0.2">
      <c r="A334" s="30">
        <v>5522</v>
      </c>
      <c r="B334" s="31" t="s">
        <v>316</v>
      </c>
      <c r="C334" s="33">
        <v>28568476</v>
      </c>
      <c r="D334" s="33">
        <v>2069</v>
      </c>
      <c r="E334" s="34">
        <f t="shared" si="52"/>
        <v>13807.866602223296</v>
      </c>
      <c r="F334" s="35">
        <f t="shared" si="53"/>
        <v>0.73668002153983603</v>
      </c>
      <c r="G334" s="69">
        <f t="shared" si="54"/>
        <v>2961.3023537777412</v>
      </c>
      <c r="H334" s="69">
        <f t="shared" si="55"/>
        <v>1071.4084046554992</v>
      </c>
      <c r="I334" s="34">
        <f t="shared" si="56"/>
        <v>4032.7107584332407</v>
      </c>
      <c r="J334" s="67">
        <f t="shared" si="57"/>
        <v>-255.89551518206605</v>
      </c>
      <c r="K334" s="33">
        <f t="shared" si="58"/>
        <v>3776.8152432511747</v>
      </c>
      <c r="L334" s="34">
        <f t="shared" si="59"/>
        <v>8343678.5591983749</v>
      </c>
      <c r="M334" s="34">
        <f t="shared" si="60"/>
        <v>7814230.7382866805</v>
      </c>
      <c r="N334" s="38">
        <f>'jan-apr'!M334</f>
        <v>4087754.0552559588</v>
      </c>
      <c r="O334" s="38">
        <f t="shared" si="61"/>
        <v>3726476.6830307217</v>
      </c>
    </row>
    <row r="335" spans="1:15" s="31" customFormat="1" x14ac:dyDescent="0.2">
      <c r="A335" s="30">
        <v>5524</v>
      </c>
      <c r="B335" s="31" t="s">
        <v>317</v>
      </c>
      <c r="C335" s="33">
        <v>113723415</v>
      </c>
      <c r="D335" s="33">
        <v>6714</v>
      </c>
      <c r="E335" s="34">
        <f t="shared" si="52"/>
        <v>16938.250670241287</v>
      </c>
      <c r="F335" s="35">
        <f t="shared" si="53"/>
        <v>0.90369288957291316</v>
      </c>
      <c r="G335" s="69">
        <f t="shared" si="54"/>
        <v>1083.0719129669465</v>
      </c>
      <c r="H335" s="69">
        <f t="shared" si="55"/>
        <v>0</v>
      </c>
      <c r="I335" s="34">
        <f t="shared" si="56"/>
        <v>1083.0719129669465</v>
      </c>
      <c r="J335" s="67">
        <f t="shared" si="57"/>
        <v>-255.89551518206605</v>
      </c>
      <c r="K335" s="33">
        <f t="shared" si="58"/>
        <v>827.17639778488046</v>
      </c>
      <c r="L335" s="34">
        <f t="shared" si="59"/>
        <v>7271744.8236600785</v>
      </c>
      <c r="M335" s="34">
        <f t="shared" si="60"/>
        <v>5553662.3347276878</v>
      </c>
      <c r="N335" s="38">
        <f>'jan-apr'!M335</f>
        <v>1867548.9401927888</v>
      </c>
      <c r="O335" s="38">
        <f t="shared" si="61"/>
        <v>3686113.3945348989</v>
      </c>
    </row>
    <row r="336" spans="1:15" s="31" customFormat="1" x14ac:dyDescent="0.2">
      <c r="A336" s="30">
        <v>5526</v>
      </c>
      <c r="B336" s="31" t="s">
        <v>318</v>
      </c>
      <c r="C336" s="33">
        <v>51661585</v>
      </c>
      <c r="D336" s="33">
        <v>3485</v>
      </c>
      <c r="E336" s="34">
        <f t="shared" si="52"/>
        <v>14823.984218077474</v>
      </c>
      <c r="F336" s="35">
        <f t="shared" si="53"/>
        <v>0.79089212893475636</v>
      </c>
      <c r="G336" s="69">
        <f t="shared" si="54"/>
        <v>2351.6317842652338</v>
      </c>
      <c r="H336" s="69">
        <f t="shared" si="55"/>
        <v>715.76723910653675</v>
      </c>
      <c r="I336" s="34">
        <f t="shared" si="56"/>
        <v>3067.3990233717705</v>
      </c>
      <c r="J336" s="67">
        <f t="shared" si="57"/>
        <v>-255.89551518206605</v>
      </c>
      <c r="K336" s="33">
        <f t="shared" si="58"/>
        <v>2811.5035081897045</v>
      </c>
      <c r="L336" s="34">
        <f t="shared" si="59"/>
        <v>10689885.596450619</v>
      </c>
      <c r="M336" s="34">
        <f t="shared" si="60"/>
        <v>9798089.7260411195</v>
      </c>
      <c r="N336" s="38">
        <f>'jan-apr'!M336</f>
        <v>5002411.6707670419</v>
      </c>
      <c r="O336" s="38">
        <f t="shared" si="61"/>
        <v>4795678.0552740777</v>
      </c>
    </row>
    <row r="337" spans="1:15" s="31" customFormat="1" x14ac:dyDescent="0.2">
      <c r="A337" s="30">
        <v>5528</v>
      </c>
      <c r="B337" s="31" t="s">
        <v>319</v>
      </c>
      <c r="C337" s="33">
        <v>14674392</v>
      </c>
      <c r="D337" s="33">
        <v>1073</v>
      </c>
      <c r="E337" s="34">
        <f t="shared" si="52"/>
        <v>13676.041006523765</v>
      </c>
      <c r="F337" s="35">
        <f t="shared" si="53"/>
        <v>0.72964683636524896</v>
      </c>
      <c r="G337" s="69">
        <f t="shared" si="54"/>
        <v>3040.3977111974596</v>
      </c>
      <c r="H337" s="69">
        <f t="shared" si="55"/>
        <v>1117.5473631503351</v>
      </c>
      <c r="I337" s="34">
        <f t="shared" si="56"/>
        <v>4157.9450743477946</v>
      </c>
      <c r="J337" s="67">
        <f t="shared" si="57"/>
        <v>-255.89551518206605</v>
      </c>
      <c r="K337" s="33">
        <f t="shared" si="58"/>
        <v>3902.0495591657286</v>
      </c>
      <c r="L337" s="34">
        <f t="shared" si="59"/>
        <v>4461475.0647751838</v>
      </c>
      <c r="M337" s="34">
        <f t="shared" si="60"/>
        <v>4186899.176984827</v>
      </c>
      <c r="N337" s="38">
        <f>'jan-apr'!M337</f>
        <v>2372196.3727354482</v>
      </c>
      <c r="O337" s="38">
        <f t="shared" si="61"/>
        <v>1814702.8042493789</v>
      </c>
    </row>
    <row r="338" spans="1:15" s="31" customFormat="1" x14ac:dyDescent="0.2">
      <c r="A338" s="30">
        <v>5530</v>
      </c>
      <c r="B338" s="31" t="s">
        <v>396</v>
      </c>
      <c r="C338" s="33">
        <v>237705363</v>
      </c>
      <c r="D338" s="33">
        <v>14894</v>
      </c>
      <c r="E338" s="34">
        <f t="shared" si="52"/>
        <v>15959.806834967101</v>
      </c>
      <c r="F338" s="35">
        <f t="shared" si="53"/>
        <v>0.85149076114785682</v>
      </c>
      <c r="G338" s="69">
        <f t="shared" si="54"/>
        <v>1670.1382141314577</v>
      </c>
      <c r="H338" s="69">
        <f t="shared" si="55"/>
        <v>318.2293231951673</v>
      </c>
      <c r="I338" s="34">
        <f t="shared" si="56"/>
        <v>1988.3675373266251</v>
      </c>
      <c r="J338" s="67">
        <f t="shared" si="57"/>
        <v>-255.89551518206605</v>
      </c>
      <c r="K338" s="33">
        <f t="shared" si="58"/>
        <v>1732.4720221445591</v>
      </c>
      <c r="L338" s="34">
        <f t="shared" si="59"/>
        <v>29614746.100942753</v>
      </c>
      <c r="M338" s="34">
        <f t="shared" si="60"/>
        <v>25803438.297821064</v>
      </c>
      <c r="N338" s="38">
        <f>'jan-apr'!M338</f>
        <v>8912237.6072896328</v>
      </c>
      <c r="O338" s="38">
        <f t="shared" si="61"/>
        <v>16891200.690531433</v>
      </c>
    </row>
    <row r="339" spans="1:15" s="31" customFormat="1" x14ac:dyDescent="0.2">
      <c r="A339" s="30">
        <v>5532</v>
      </c>
      <c r="B339" s="31" t="s">
        <v>320</v>
      </c>
      <c r="C339" s="33">
        <v>73316371</v>
      </c>
      <c r="D339" s="33">
        <v>5571</v>
      </c>
      <c r="E339" s="34">
        <f t="shared" si="52"/>
        <v>13160.36097648537</v>
      </c>
      <c r="F339" s="35">
        <f t="shared" si="53"/>
        <v>0.70213417372298537</v>
      </c>
      <c r="G339" s="69">
        <f t="shared" si="54"/>
        <v>3349.8057292204962</v>
      </c>
      <c r="H339" s="69">
        <f t="shared" si="55"/>
        <v>1298.035373663773</v>
      </c>
      <c r="I339" s="34">
        <f t="shared" si="56"/>
        <v>4647.8411028842693</v>
      </c>
      <c r="J339" s="67">
        <f t="shared" si="57"/>
        <v>-255.89551518206605</v>
      </c>
      <c r="K339" s="33">
        <f t="shared" si="58"/>
        <v>4391.9455877022028</v>
      </c>
      <c r="L339" s="34">
        <f t="shared" si="59"/>
        <v>25893122.784168266</v>
      </c>
      <c r="M339" s="34">
        <f t="shared" si="60"/>
        <v>24467528.86908897</v>
      </c>
      <c r="N339" s="38">
        <f>'jan-apr'!M339</f>
        <v>12994998.232953571</v>
      </c>
      <c r="O339" s="38">
        <f t="shared" si="61"/>
        <v>11472530.636135399</v>
      </c>
    </row>
    <row r="340" spans="1:15" s="31" customFormat="1" x14ac:dyDescent="0.2">
      <c r="A340" s="30">
        <v>5534</v>
      </c>
      <c r="B340" s="31" t="s">
        <v>321</v>
      </c>
      <c r="C340" s="33">
        <v>33499493</v>
      </c>
      <c r="D340" s="33">
        <v>2237</v>
      </c>
      <c r="E340" s="34">
        <f t="shared" si="52"/>
        <v>14975.186857398301</v>
      </c>
      <c r="F340" s="35">
        <f t="shared" si="53"/>
        <v>0.79895912196131202</v>
      </c>
      <c r="G340" s="69">
        <f t="shared" si="54"/>
        <v>2260.9102006727376</v>
      </c>
      <c r="H340" s="69">
        <f t="shared" si="55"/>
        <v>662.84631534424727</v>
      </c>
      <c r="I340" s="34">
        <f t="shared" si="56"/>
        <v>2923.7565160169847</v>
      </c>
      <c r="J340" s="67">
        <f t="shared" si="57"/>
        <v>-255.89551518206605</v>
      </c>
      <c r="K340" s="33">
        <f t="shared" si="58"/>
        <v>2667.8610008349187</v>
      </c>
      <c r="L340" s="34">
        <f t="shared" si="59"/>
        <v>6540443.3263299949</v>
      </c>
      <c r="M340" s="34">
        <f t="shared" si="60"/>
        <v>5968005.0588677134</v>
      </c>
      <c r="N340" s="38">
        <f>'jan-apr'!M340</f>
        <v>3950502.5384521899</v>
      </c>
      <c r="O340" s="38">
        <f t="shared" si="61"/>
        <v>2017502.5204155236</v>
      </c>
    </row>
    <row r="341" spans="1:15" s="31" customFormat="1" x14ac:dyDescent="0.2">
      <c r="A341" s="30">
        <v>5536</v>
      </c>
      <c r="B341" s="31" t="s">
        <v>322</v>
      </c>
      <c r="C341" s="33">
        <v>36591449</v>
      </c>
      <c r="D341" s="33">
        <v>2743</v>
      </c>
      <c r="E341" s="34">
        <f t="shared" si="52"/>
        <v>13339.937659496902</v>
      </c>
      <c r="F341" s="35">
        <f t="shared" si="53"/>
        <v>0.71171498432320413</v>
      </c>
      <c r="G341" s="69">
        <f t="shared" si="54"/>
        <v>3242.0597194135776</v>
      </c>
      <c r="H341" s="69">
        <f t="shared" si="55"/>
        <v>1235.1835346097371</v>
      </c>
      <c r="I341" s="34">
        <f t="shared" si="56"/>
        <v>4477.2432540233149</v>
      </c>
      <c r="J341" s="67">
        <f t="shared" si="57"/>
        <v>-255.89551518206605</v>
      </c>
      <c r="K341" s="33">
        <f t="shared" si="58"/>
        <v>4221.3477388412484</v>
      </c>
      <c r="L341" s="34">
        <f t="shared" si="59"/>
        <v>12281078.245785953</v>
      </c>
      <c r="M341" s="34">
        <f t="shared" si="60"/>
        <v>11579156.847641544</v>
      </c>
      <c r="N341" s="38">
        <f>'jan-apr'!M341</f>
        <v>5840590.7241503596</v>
      </c>
      <c r="O341" s="38">
        <f t="shared" si="61"/>
        <v>5738566.1234911848</v>
      </c>
    </row>
    <row r="342" spans="1:15" s="31" customFormat="1" x14ac:dyDescent="0.2">
      <c r="A342" s="30">
        <v>5538</v>
      </c>
      <c r="B342" s="31" t="s">
        <v>397</v>
      </c>
      <c r="C342" s="33">
        <v>27755070</v>
      </c>
      <c r="D342" s="33">
        <v>1825</v>
      </c>
      <c r="E342" s="34">
        <f t="shared" si="52"/>
        <v>15208.257534246575</v>
      </c>
      <c r="F342" s="35">
        <f t="shared" si="53"/>
        <v>0.81139395466843311</v>
      </c>
      <c r="G342" s="69">
        <f t="shared" si="54"/>
        <v>2121.0677945637731</v>
      </c>
      <c r="H342" s="69">
        <f t="shared" si="55"/>
        <v>581.27157844735132</v>
      </c>
      <c r="I342" s="34">
        <f t="shared" si="56"/>
        <v>2702.3393730111243</v>
      </c>
      <c r="J342" s="67">
        <f t="shared" si="57"/>
        <v>-255.89551518206605</v>
      </c>
      <c r="K342" s="33">
        <f t="shared" si="58"/>
        <v>2446.4438578290583</v>
      </c>
      <c r="L342" s="34">
        <f t="shared" si="59"/>
        <v>4931769.3557453016</v>
      </c>
      <c r="M342" s="34">
        <f t="shared" si="60"/>
        <v>4464760.0405380316</v>
      </c>
      <c r="N342" s="38">
        <f>'jan-apr'!M342</f>
        <v>1205983.9998995282</v>
      </c>
      <c r="O342" s="38">
        <f t="shared" si="61"/>
        <v>3258776.0406385036</v>
      </c>
    </row>
    <row r="343" spans="1:15" s="31" customFormat="1" x14ac:dyDescent="0.2">
      <c r="A343" s="30">
        <v>5540</v>
      </c>
      <c r="B343" s="31" t="s">
        <v>398</v>
      </c>
      <c r="C343" s="33">
        <v>27326534</v>
      </c>
      <c r="D343" s="33">
        <v>1974</v>
      </c>
      <c r="E343" s="34">
        <f t="shared" si="52"/>
        <v>13843.228976697063</v>
      </c>
      <c r="F343" s="35">
        <f t="shared" si="53"/>
        <v>0.73856668191536712</v>
      </c>
      <c r="G343" s="69">
        <f t="shared" si="54"/>
        <v>2940.0849290934807</v>
      </c>
      <c r="H343" s="69">
        <f t="shared" si="55"/>
        <v>1059.0315735896809</v>
      </c>
      <c r="I343" s="34">
        <f t="shared" si="56"/>
        <v>3999.1165026831613</v>
      </c>
      <c r="J343" s="67">
        <f t="shared" si="57"/>
        <v>-255.89551518206605</v>
      </c>
      <c r="K343" s="33">
        <f t="shared" si="58"/>
        <v>3743.2209875010954</v>
      </c>
      <c r="L343" s="34">
        <f t="shared" si="59"/>
        <v>7894255.9762965608</v>
      </c>
      <c r="M343" s="34">
        <f t="shared" si="60"/>
        <v>7389118.2293271618</v>
      </c>
      <c r="N343" s="38">
        <f>'jan-apr'!M343</f>
        <v>2724380.7400557091</v>
      </c>
      <c r="O343" s="38">
        <f t="shared" si="61"/>
        <v>4664737.4892714527</v>
      </c>
    </row>
    <row r="344" spans="1:15" s="31" customFormat="1" x14ac:dyDescent="0.2">
      <c r="A344" s="30">
        <v>5542</v>
      </c>
      <c r="B344" s="31" t="s">
        <v>323</v>
      </c>
      <c r="C344" s="33">
        <v>39400355</v>
      </c>
      <c r="D344" s="33">
        <v>2794</v>
      </c>
      <c r="E344" s="34">
        <f t="shared" si="52"/>
        <v>14101.773443092341</v>
      </c>
      <c r="F344" s="35">
        <f t="shared" si="53"/>
        <v>0.75236059726521642</v>
      </c>
      <c r="G344" s="69">
        <f t="shared" si="54"/>
        <v>2784.9582492563136</v>
      </c>
      <c r="H344" s="69">
        <f t="shared" si="55"/>
        <v>968.54101035133328</v>
      </c>
      <c r="I344" s="34">
        <f t="shared" si="56"/>
        <v>3753.4992596076468</v>
      </c>
      <c r="J344" s="67">
        <f t="shared" si="57"/>
        <v>-255.89551518206605</v>
      </c>
      <c r="K344" s="33">
        <f t="shared" si="58"/>
        <v>3497.6037444255808</v>
      </c>
      <c r="L344" s="34">
        <f t="shared" si="59"/>
        <v>10487276.931343766</v>
      </c>
      <c r="M344" s="34">
        <f t="shared" si="60"/>
        <v>9772304.861925073</v>
      </c>
      <c r="N344" s="38">
        <f>'jan-apr'!M344</f>
        <v>4215420.9949420718</v>
      </c>
      <c r="O344" s="38">
        <f t="shared" si="61"/>
        <v>5556883.8669830011</v>
      </c>
    </row>
    <row r="345" spans="1:15" s="31" customFormat="1" x14ac:dyDescent="0.2">
      <c r="A345" s="30">
        <v>5544</v>
      </c>
      <c r="B345" s="31" t="s">
        <v>324</v>
      </c>
      <c r="C345" s="33">
        <v>66107258</v>
      </c>
      <c r="D345" s="33">
        <v>4794</v>
      </c>
      <c r="E345" s="34">
        <f t="shared" si="52"/>
        <v>13789.582394659992</v>
      </c>
      <c r="F345" s="35">
        <f t="shared" si="53"/>
        <v>0.73570451889271427</v>
      </c>
      <c r="G345" s="69">
        <f t="shared" si="54"/>
        <v>2972.2728783157231</v>
      </c>
      <c r="H345" s="69">
        <f t="shared" si="55"/>
        <v>1077.8078773026555</v>
      </c>
      <c r="I345" s="34">
        <f t="shared" si="56"/>
        <v>4050.0807556183786</v>
      </c>
      <c r="J345" s="67">
        <f t="shared" si="57"/>
        <v>-255.89551518206605</v>
      </c>
      <c r="K345" s="33">
        <f t="shared" si="58"/>
        <v>3794.1852404363126</v>
      </c>
      <c r="L345" s="34">
        <f t="shared" si="59"/>
        <v>19416087.142434508</v>
      </c>
      <c r="M345" s="34">
        <f t="shared" si="60"/>
        <v>18189324.042651683</v>
      </c>
      <c r="N345" s="38">
        <f>'jan-apr'!M345</f>
        <v>8656397.2044210099</v>
      </c>
      <c r="O345" s="38">
        <f t="shared" si="61"/>
        <v>9532926.8382306732</v>
      </c>
    </row>
    <row r="346" spans="1:15" s="31" customFormat="1" x14ac:dyDescent="0.2">
      <c r="A346" s="30">
        <v>5546</v>
      </c>
      <c r="B346" s="31" t="s">
        <v>325</v>
      </c>
      <c r="C346" s="33">
        <v>17248454</v>
      </c>
      <c r="D346" s="33">
        <v>1157</v>
      </c>
      <c r="E346" s="34">
        <f t="shared" si="52"/>
        <v>14907.911840968021</v>
      </c>
      <c r="F346" s="35">
        <f t="shared" si="53"/>
        <v>0.79536985201971433</v>
      </c>
      <c r="G346" s="69">
        <f t="shared" si="54"/>
        <v>2301.2752105309055</v>
      </c>
      <c r="H346" s="69">
        <f t="shared" si="55"/>
        <v>686.39257109484515</v>
      </c>
      <c r="I346" s="34">
        <f t="shared" si="56"/>
        <v>2987.6677816257506</v>
      </c>
      <c r="J346" s="67">
        <f t="shared" si="57"/>
        <v>-255.89551518206605</v>
      </c>
      <c r="K346" s="33">
        <f t="shared" si="58"/>
        <v>2731.7722664436847</v>
      </c>
      <c r="L346" s="34">
        <f t="shared" si="59"/>
        <v>3456731.6233409937</v>
      </c>
      <c r="M346" s="34">
        <f t="shared" si="60"/>
        <v>3160660.5122753433</v>
      </c>
      <c r="N346" s="38">
        <f>'jan-apr'!M346</f>
        <v>579222.17971448635</v>
      </c>
      <c r="O346" s="38">
        <f t="shared" si="61"/>
        <v>2581438.3325608568</v>
      </c>
    </row>
    <row r="347" spans="1:15" s="31" customFormat="1" x14ac:dyDescent="0.2">
      <c r="A347" s="30">
        <v>5601</v>
      </c>
      <c r="B347" s="31" t="s">
        <v>329</v>
      </c>
      <c r="C347" s="33">
        <v>339895026</v>
      </c>
      <c r="D347" s="33">
        <v>21708</v>
      </c>
      <c r="E347" s="34">
        <f t="shared" si="52"/>
        <v>15657.592868988391</v>
      </c>
      <c r="F347" s="35">
        <f t="shared" si="53"/>
        <v>0.83536698204566107</v>
      </c>
      <c r="G347" s="69">
        <f t="shared" si="54"/>
        <v>1851.4665937186837</v>
      </c>
      <c r="H347" s="69">
        <f t="shared" si="55"/>
        <v>424.00421128771575</v>
      </c>
      <c r="I347" s="34">
        <f t="shared" si="56"/>
        <v>2275.4708050063996</v>
      </c>
      <c r="J347" s="67">
        <f t="shared" si="57"/>
        <v>-255.89551518206605</v>
      </c>
      <c r="K347" s="33">
        <f t="shared" si="58"/>
        <v>2019.5752898243336</v>
      </c>
      <c r="L347" s="34">
        <f t="shared" si="59"/>
        <v>49395920.235078923</v>
      </c>
      <c r="M347" s="34">
        <f t="shared" si="60"/>
        <v>43840940.391506635</v>
      </c>
      <c r="N347" s="38">
        <f>'jan-apr'!M347</f>
        <v>16648004.382284369</v>
      </c>
      <c r="O347" s="38">
        <f t="shared" si="61"/>
        <v>27192936.009222265</v>
      </c>
    </row>
    <row r="348" spans="1:15" s="31" customFormat="1" x14ac:dyDescent="0.2">
      <c r="A348" s="30">
        <v>5603</v>
      </c>
      <c r="B348" s="31" t="s">
        <v>328</v>
      </c>
      <c r="C348" s="33">
        <v>196638307</v>
      </c>
      <c r="D348" s="33">
        <v>11338</v>
      </c>
      <c r="E348" s="34">
        <f t="shared" si="52"/>
        <v>17343.297495149058</v>
      </c>
      <c r="F348" s="35">
        <f t="shared" si="53"/>
        <v>0.92530302764085004</v>
      </c>
      <c r="G348" s="69">
        <f t="shared" si="54"/>
        <v>840.04381802228374</v>
      </c>
      <c r="H348" s="69">
        <f t="shared" si="55"/>
        <v>0</v>
      </c>
      <c r="I348" s="34">
        <f t="shared" si="56"/>
        <v>840.04381802228374</v>
      </c>
      <c r="J348" s="67">
        <f t="shared" si="57"/>
        <v>-255.89551518206605</v>
      </c>
      <c r="K348" s="33">
        <f t="shared" si="58"/>
        <v>584.14830284021764</v>
      </c>
      <c r="L348" s="34">
        <f t="shared" si="59"/>
        <v>9524416.808736654</v>
      </c>
      <c r="M348" s="34">
        <f t="shared" si="60"/>
        <v>6623073.4576023873</v>
      </c>
      <c r="N348" s="38">
        <f>'jan-apr'!M348</f>
        <v>1129773.0145227602</v>
      </c>
      <c r="O348" s="38">
        <f t="shared" si="61"/>
        <v>5493300.4430796271</v>
      </c>
    </row>
    <row r="349" spans="1:15" s="31" customFormat="1" x14ac:dyDescent="0.2">
      <c r="A349" s="30">
        <v>5605</v>
      </c>
      <c r="B349" s="31" t="s">
        <v>338</v>
      </c>
      <c r="C349" s="33">
        <v>154572225</v>
      </c>
      <c r="D349" s="33">
        <v>10063</v>
      </c>
      <c r="E349" s="34">
        <f t="shared" si="52"/>
        <v>15360.451654576171</v>
      </c>
      <c r="F349" s="35">
        <f t="shared" si="53"/>
        <v>0.81951384538526484</v>
      </c>
      <c r="G349" s="69">
        <f t="shared" si="54"/>
        <v>2029.751322366016</v>
      </c>
      <c r="H349" s="69">
        <f t="shared" si="55"/>
        <v>528.00363633199288</v>
      </c>
      <c r="I349" s="34">
        <f t="shared" si="56"/>
        <v>2557.754958698009</v>
      </c>
      <c r="J349" s="67">
        <f t="shared" si="57"/>
        <v>-255.89551518206605</v>
      </c>
      <c r="K349" s="33">
        <f t="shared" si="58"/>
        <v>2301.859443515943</v>
      </c>
      <c r="L349" s="34">
        <f t="shared" si="59"/>
        <v>25738688.149378065</v>
      </c>
      <c r="M349" s="34">
        <f t="shared" si="60"/>
        <v>23163611.580100935</v>
      </c>
      <c r="N349" s="38">
        <f>'jan-apr'!M349</f>
        <v>9931996.4848432653</v>
      </c>
      <c r="O349" s="38">
        <f t="shared" si="61"/>
        <v>13231615.09525767</v>
      </c>
    </row>
    <row r="350" spans="1:15" s="31" customFormat="1" x14ac:dyDescent="0.2">
      <c r="A350" s="30">
        <v>5607</v>
      </c>
      <c r="B350" s="31" t="s">
        <v>327</v>
      </c>
      <c r="C350" s="33">
        <v>85303545</v>
      </c>
      <c r="D350" s="33">
        <v>5807</v>
      </c>
      <c r="E350" s="34">
        <f t="shared" si="52"/>
        <v>14689.778715343551</v>
      </c>
      <c r="F350" s="35">
        <f t="shared" si="53"/>
        <v>0.78373197049081023</v>
      </c>
      <c r="G350" s="69">
        <f t="shared" si="54"/>
        <v>2432.1550859055878</v>
      </c>
      <c r="H350" s="69">
        <f t="shared" si="55"/>
        <v>762.73916506340981</v>
      </c>
      <c r="I350" s="34">
        <f t="shared" si="56"/>
        <v>3194.8942509689978</v>
      </c>
      <c r="J350" s="67">
        <f t="shared" si="57"/>
        <v>-255.89551518206605</v>
      </c>
      <c r="K350" s="33">
        <f t="shared" si="58"/>
        <v>2938.9987357869318</v>
      </c>
      <c r="L350" s="34">
        <f t="shared" si="59"/>
        <v>18552750.915376969</v>
      </c>
      <c r="M350" s="34">
        <f t="shared" si="60"/>
        <v>17066765.658714712</v>
      </c>
      <c r="N350" s="38">
        <f>'jan-apr'!M350</f>
        <v>8596606.2938720845</v>
      </c>
      <c r="O350" s="38">
        <f t="shared" si="61"/>
        <v>8470159.3648426272</v>
      </c>
    </row>
    <row r="351" spans="1:15" s="31" customFormat="1" x14ac:dyDescent="0.2">
      <c r="A351" s="30">
        <v>5610</v>
      </c>
      <c r="B351" s="31" t="s">
        <v>426</v>
      </c>
      <c r="C351" s="33">
        <v>34543197</v>
      </c>
      <c r="D351" s="33">
        <v>2565</v>
      </c>
      <c r="E351" s="34">
        <f t="shared" si="52"/>
        <v>13467.133333333333</v>
      </c>
      <c r="F351" s="35">
        <f t="shared" si="53"/>
        <v>0.71850115299364226</v>
      </c>
      <c r="G351" s="69">
        <f t="shared" si="54"/>
        <v>3165.7423151117187</v>
      </c>
      <c r="H351" s="69">
        <f t="shared" si="55"/>
        <v>1190.665048766986</v>
      </c>
      <c r="I351" s="34">
        <f t="shared" si="56"/>
        <v>4356.4073638787049</v>
      </c>
      <c r="J351" s="67">
        <f t="shared" si="57"/>
        <v>-255.89551518206605</v>
      </c>
      <c r="K351" s="33">
        <f t="shared" si="58"/>
        <v>4100.5118486966385</v>
      </c>
      <c r="L351" s="34">
        <f t="shared" si="59"/>
        <v>11174184.888348877</v>
      </c>
      <c r="M351" s="34">
        <f t="shared" si="60"/>
        <v>10517812.891906878</v>
      </c>
      <c r="N351" s="38">
        <f>'jan-apr'!M351</f>
        <v>5726414.5104067354</v>
      </c>
      <c r="O351" s="38">
        <f t="shared" si="61"/>
        <v>4791398.3815001426</v>
      </c>
    </row>
    <row r="352" spans="1:15" s="31" customFormat="1" x14ac:dyDescent="0.2">
      <c r="A352" s="30">
        <v>5612</v>
      </c>
      <c r="B352" s="31" t="s">
        <v>399</v>
      </c>
      <c r="C352" s="33">
        <v>33656173</v>
      </c>
      <c r="D352" s="33">
        <v>2848</v>
      </c>
      <c r="E352" s="34">
        <f t="shared" si="52"/>
        <v>11817.4764747191</v>
      </c>
      <c r="F352" s="35">
        <f t="shared" si="53"/>
        <v>0.63048833500034029</v>
      </c>
      <c r="G352" s="69">
        <f t="shared" si="54"/>
        <v>4155.5364302802582</v>
      </c>
      <c r="H352" s="69">
        <f t="shared" si="55"/>
        <v>1768.0449492819675</v>
      </c>
      <c r="I352" s="34">
        <f t="shared" si="56"/>
        <v>5923.5813795622253</v>
      </c>
      <c r="J352" s="67">
        <f t="shared" si="57"/>
        <v>-255.89551518206605</v>
      </c>
      <c r="K352" s="33">
        <f t="shared" si="58"/>
        <v>5667.6858643801588</v>
      </c>
      <c r="L352" s="34">
        <f t="shared" si="59"/>
        <v>16870359.768993217</v>
      </c>
      <c r="M352" s="34">
        <f t="shared" si="60"/>
        <v>16141569.341754692</v>
      </c>
      <c r="N352" s="38">
        <f>'jan-apr'!M352</f>
        <v>8366566.219898005</v>
      </c>
      <c r="O352" s="38">
        <f t="shared" si="61"/>
        <v>7775003.1218566867</v>
      </c>
    </row>
    <row r="353" spans="1:15" s="31" customFormat="1" x14ac:dyDescent="0.2">
      <c r="A353" s="30">
        <v>5614</v>
      </c>
      <c r="B353" s="31" t="s">
        <v>330</v>
      </c>
      <c r="C353" s="33">
        <v>11857376</v>
      </c>
      <c r="D353" s="33">
        <v>864</v>
      </c>
      <c r="E353" s="34">
        <f t="shared" si="52"/>
        <v>13723.814814814816</v>
      </c>
      <c r="F353" s="35">
        <f t="shared" si="53"/>
        <v>0.73219567400503505</v>
      </c>
      <c r="G353" s="69">
        <f t="shared" si="54"/>
        <v>3011.7334262228292</v>
      </c>
      <c r="H353" s="69">
        <f t="shared" si="55"/>
        <v>1100.8265302484672</v>
      </c>
      <c r="I353" s="34">
        <f t="shared" si="56"/>
        <v>4112.5599564712966</v>
      </c>
      <c r="J353" s="67">
        <f t="shared" si="57"/>
        <v>-255.89551518206605</v>
      </c>
      <c r="K353" s="33">
        <f t="shared" si="58"/>
        <v>3856.6644412892306</v>
      </c>
      <c r="L353" s="34">
        <f t="shared" si="59"/>
        <v>3553251.8023912003</v>
      </c>
      <c r="M353" s="34">
        <f t="shared" si="60"/>
        <v>3332158.077273895</v>
      </c>
      <c r="N353" s="38">
        <f>'jan-apr'!M353</f>
        <v>2029667.2492949006</v>
      </c>
      <c r="O353" s="38">
        <f t="shared" si="61"/>
        <v>1302490.8279789945</v>
      </c>
    </row>
    <row r="354" spans="1:15" s="31" customFormat="1" x14ac:dyDescent="0.2">
      <c r="A354" s="30">
        <v>5616</v>
      </c>
      <c r="B354" s="31" t="s">
        <v>331</v>
      </c>
      <c r="C354" s="33">
        <v>13091369</v>
      </c>
      <c r="D354" s="33">
        <v>979</v>
      </c>
      <c r="E354" s="34">
        <f t="shared" si="52"/>
        <v>13372.184882533196</v>
      </c>
      <c r="F354" s="35">
        <f t="shared" si="53"/>
        <v>0.71343544452501062</v>
      </c>
      <c r="G354" s="69">
        <f t="shared" si="54"/>
        <v>3222.7113855918005</v>
      </c>
      <c r="H354" s="69">
        <f t="shared" si="55"/>
        <v>1223.8970065470339</v>
      </c>
      <c r="I354" s="34">
        <f t="shared" si="56"/>
        <v>4446.6083921388345</v>
      </c>
      <c r="J354" s="67">
        <f t="shared" si="57"/>
        <v>-255.89551518206605</v>
      </c>
      <c r="K354" s="33">
        <f t="shared" si="58"/>
        <v>4190.712876956768</v>
      </c>
      <c r="L354" s="34">
        <f t="shared" si="59"/>
        <v>4353229.6159039186</v>
      </c>
      <c r="M354" s="34">
        <f t="shared" si="60"/>
        <v>4102707.906540676</v>
      </c>
      <c r="N354" s="38">
        <f>'jan-apr'!M354</f>
        <v>2731295.7755899387</v>
      </c>
      <c r="O354" s="38">
        <f t="shared" si="61"/>
        <v>1371412.1309507373</v>
      </c>
    </row>
    <row r="355" spans="1:15" s="31" customFormat="1" x14ac:dyDescent="0.2">
      <c r="A355" s="30">
        <v>5618</v>
      </c>
      <c r="B355" s="31" t="s">
        <v>332</v>
      </c>
      <c r="C355" s="33">
        <v>18080863</v>
      </c>
      <c r="D355" s="33">
        <v>1113</v>
      </c>
      <c r="E355" s="34">
        <f t="shared" si="52"/>
        <v>16245.159928122192</v>
      </c>
      <c r="F355" s="35">
        <f t="shared" si="53"/>
        <v>0.86671497563860977</v>
      </c>
      <c r="G355" s="69">
        <f t="shared" si="54"/>
        <v>1498.9263582384035</v>
      </c>
      <c r="H355" s="69">
        <f t="shared" si="55"/>
        <v>218.35574059088566</v>
      </c>
      <c r="I355" s="34">
        <f t="shared" si="56"/>
        <v>1717.2820988292892</v>
      </c>
      <c r="J355" s="67">
        <f t="shared" si="57"/>
        <v>-255.89551518206605</v>
      </c>
      <c r="K355" s="33">
        <f t="shared" si="58"/>
        <v>1461.3865836472232</v>
      </c>
      <c r="L355" s="34">
        <f t="shared" si="59"/>
        <v>1911334.9759969988</v>
      </c>
      <c r="M355" s="34">
        <f t="shared" si="60"/>
        <v>1626523.2675993594</v>
      </c>
      <c r="N355" s="38">
        <f>'jan-apr'!M355</f>
        <v>552359.48990684794</v>
      </c>
      <c r="O355" s="38">
        <f t="shared" si="61"/>
        <v>1074163.7776925114</v>
      </c>
    </row>
    <row r="356" spans="1:15" s="31" customFormat="1" x14ac:dyDescent="0.2">
      <c r="A356" s="30">
        <v>5620</v>
      </c>
      <c r="B356" s="31" t="s">
        <v>333</v>
      </c>
      <c r="C356" s="33">
        <v>46729163</v>
      </c>
      <c r="D356" s="33">
        <v>2951</v>
      </c>
      <c r="E356" s="34">
        <f t="shared" si="52"/>
        <v>15835.026431718061</v>
      </c>
      <c r="F356" s="35">
        <f t="shared" si="53"/>
        <v>0.84483345247003039</v>
      </c>
      <c r="G356" s="69">
        <f t="shared" si="54"/>
        <v>1745.0064560808819</v>
      </c>
      <c r="H356" s="69">
        <f t="shared" si="55"/>
        <v>361.90246433233142</v>
      </c>
      <c r="I356" s="34">
        <f t="shared" si="56"/>
        <v>2106.9089204132133</v>
      </c>
      <c r="J356" s="67">
        <f t="shared" si="57"/>
        <v>-255.89551518206605</v>
      </c>
      <c r="K356" s="33">
        <f t="shared" si="58"/>
        <v>1851.0134052311473</v>
      </c>
      <c r="L356" s="34">
        <f t="shared" si="59"/>
        <v>6217488.2241393924</v>
      </c>
      <c r="M356" s="34">
        <f t="shared" si="60"/>
        <v>5462340.5588371158</v>
      </c>
      <c r="N356" s="38">
        <f>'jan-apr'!M356</f>
        <v>2747566.2795361662</v>
      </c>
      <c r="O356" s="38">
        <f t="shared" si="61"/>
        <v>2714774.2793009495</v>
      </c>
    </row>
    <row r="357" spans="1:15" s="31" customFormat="1" x14ac:dyDescent="0.2">
      <c r="A357" s="30">
        <v>5622</v>
      </c>
      <c r="B357" s="31" t="s">
        <v>425</v>
      </c>
      <c r="C357" s="33">
        <v>59098277</v>
      </c>
      <c r="D357" s="33">
        <v>3889</v>
      </c>
      <c r="E357" s="34">
        <f t="shared" si="52"/>
        <v>15196.265620982258</v>
      </c>
      <c r="F357" s="35">
        <f t="shared" si="53"/>
        <v>0.81075415974743947</v>
      </c>
      <c r="G357" s="69">
        <f t="shared" si="54"/>
        <v>2128.2629425223636</v>
      </c>
      <c r="H357" s="69">
        <f t="shared" si="55"/>
        <v>585.4687480898624</v>
      </c>
      <c r="I357" s="34">
        <f t="shared" si="56"/>
        <v>2713.731690612226</v>
      </c>
      <c r="J357" s="67">
        <f t="shared" si="57"/>
        <v>-255.89551518206605</v>
      </c>
      <c r="K357" s="33">
        <f t="shared" si="58"/>
        <v>2457.83617543016</v>
      </c>
      <c r="L357" s="34">
        <f t="shared" si="59"/>
        <v>10553702.544790946</v>
      </c>
      <c r="M357" s="34">
        <f t="shared" si="60"/>
        <v>9558524.8862478919</v>
      </c>
      <c r="N357" s="38">
        <f>'jan-apr'!M357</f>
        <v>5225623.1648817873</v>
      </c>
      <c r="O357" s="38">
        <f t="shared" si="61"/>
        <v>4332901.7213661047</v>
      </c>
    </row>
    <row r="358" spans="1:15" s="31" customFormat="1" x14ac:dyDescent="0.2">
      <c r="A358" s="30">
        <v>5624</v>
      </c>
      <c r="B358" s="31" t="s">
        <v>334</v>
      </c>
      <c r="C358" s="33">
        <v>19745344</v>
      </c>
      <c r="D358" s="33">
        <v>1215</v>
      </c>
      <c r="E358" s="34">
        <f t="shared" si="52"/>
        <v>16251.311934156378</v>
      </c>
      <c r="F358" s="35">
        <f t="shared" si="53"/>
        <v>0.86704319867757274</v>
      </c>
      <c r="G358" s="69">
        <f t="shared" si="54"/>
        <v>1495.2351546178918</v>
      </c>
      <c r="H358" s="69">
        <f t="shared" si="55"/>
        <v>216.20253847892045</v>
      </c>
      <c r="I358" s="34">
        <f t="shared" si="56"/>
        <v>1711.4376930968122</v>
      </c>
      <c r="J358" s="67">
        <f t="shared" si="57"/>
        <v>-255.89551518206605</v>
      </c>
      <c r="K358" s="33">
        <f t="shared" si="58"/>
        <v>1455.5421779147462</v>
      </c>
      <c r="L358" s="34">
        <f t="shared" si="59"/>
        <v>2079396.7971126267</v>
      </c>
      <c r="M358" s="34">
        <f t="shared" si="60"/>
        <v>1768483.7461664167</v>
      </c>
      <c r="N358" s="38">
        <f>'jan-apr'!M358</f>
        <v>-57508.174629991292</v>
      </c>
      <c r="O358" s="38">
        <f t="shared" si="61"/>
        <v>1825991.9207964079</v>
      </c>
    </row>
    <row r="359" spans="1:15" s="31" customFormat="1" x14ac:dyDescent="0.2">
      <c r="A359" s="30">
        <v>5626</v>
      </c>
      <c r="B359" s="31" t="s">
        <v>335</v>
      </c>
      <c r="C359" s="33">
        <v>13496966</v>
      </c>
      <c r="D359" s="33">
        <v>1070</v>
      </c>
      <c r="E359" s="34">
        <f t="shared" si="52"/>
        <v>12613.98691588785</v>
      </c>
      <c r="F359" s="35">
        <f t="shared" si="53"/>
        <v>0.67298391711020944</v>
      </c>
      <c r="G359" s="69">
        <f t="shared" si="54"/>
        <v>3677.6301655790085</v>
      </c>
      <c r="H359" s="69">
        <f t="shared" si="55"/>
        <v>1489.2662948729051</v>
      </c>
      <c r="I359" s="34">
        <f t="shared" si="56"/>
        <v>5166.8964604519133</v>
      </c>
      <c r="J359" s="67">
        <f t="shared" si="57"/>
        <v>-255.89551518206605</v>
      </c>
      <c r="K359" s="33">
        <f t="shared" si="58"/>
        <v>4911.0009452698469</v>
      </c>
      <c r="L359" s="34">
        <f t="shared" si="59"/>
        <v>5528579.2126835473</v>
      </c>
      <c r="M359" s="34">
        <f t="shared" si="60"/>
        <v>5254771.0114387358</v>
      </c>
      <c r="N359" s="38">
        <f>'jan-apr'!M359</f>
        <v>2425983.91857123</v>
      </c>
      <c r="O359" s="38">
        <f t="shared" si="61"/>
        <v>2828787.0928675057</v>
      </c>
    </row>
    <row r="360" spans="1:15" s="31" customFormat="1" x14ac:dyDescent="0.2">
      <c r="A360" s="30">
        <v>5628</v>
      </c>
      <c r="B360" s="31" t="s">
        <v>374</v>
      </c>
      <c r="C360" s="33">
        <v>39283106</v>
      </c>
      <c r="D360" s="33">
        <v>2807</v>
      </c>
      <c r="E360" s="34">
        <f t="shared" si="52"/>
        <v>13994.693979337371</v>
      </c>
      <c r="F360" s="35">
        <f t="shared" si="53"/>
        <v>0.74664767260147558</v>
      </c>
      <c r="G360" s="69">
        <f t="shared" si="54"/>
        <v>2849.2059275092956</v>
      </c>
      <c r="H360" s="69">
        <f t="shared" si="55"/>
        <v>1006.0188226655727</v>
      </c>
      <c r="I360" s="34">
        <f t="shared" si="56"/>
        <v>3855.2247501748684</v>
      </c>
      <c r="J360" s="67">
        <f t="shared" si="57"/>
        <v>-255.89551518206605</v>
      </c>
      <c r="K360" s="33">
        <f t="shared" si="58"/>
        <v>3599.3292349928024</v>
      </c>
      <c r="L360" s="34">
        <f t="shared" si="59"/>
        <v>10821615.873740856</v>
      </c>
      <c r="M360" s="34">
        <f t="shared" si="60"/>
        <v>10103317.162624797</v>
      </c>
      <c r="N360" s="38">
        <f>'jan-apr'!M360</f>
        <v>5100476.4296536865</v>
      </c>
      <c r="O360" s="38">
        <f t="shared" si="61"/>
        <v>5002840.7329711104</v>
      </c>
    </row>
    <row r="361" spans="1:15" s="31" customFormat="1" x14ac:dyDescent="0.2">
      <c r="A361" s="30">
        <v>5630</v>
      </c>
      <c r="B361" s="31" t="s">
        <v>336</v>
      </c>
      <c r="C361" s="33">
        <v>12639180</v>
      </c>
      <c r="D361" s="33">
        <v>892</v>
      </c>
      <c r="E361" s="34">
        <f t="shared" si="52"/>
        <v>14169.484304932736</v>
      </c>
      <c r="F361" s="35">
        <f t="shared" si="53"/>
        <v>0.75597312051707277</v>
      </c>
      <c r="G361" s="69">
        <f t="shared" si="54"/>
        <v>2744.3317321520772</v>
      </c>
      <c r="H361" s="69">
        <f t="shared" si="55"/>
        <v>944.84220870719525</v>
      </c>
      <c r="I361" s="34">
        <f t="shared" si="56"/>
        <v>3689.1739408592725</v>
      </c>
      <c r="J361" s="67">
        <f t="shared" si="57"/>
        <v>-255.89551518206605</v>
      </c>
      <c r="K361" s="33">
        <f t="shared" si="58"/>
        <v>3433.2784256772065</v>
      </c>
      <c r="L361" s="34">
        <f t="shared" si="59"/>
        <v>3290743.1552464711</v>
      </c>
      <c r="M361" s="34">
        <f t="shared" si="60"/>
        <v>3062484.3557040682</v>
      </c>
      <c r="N361" s="38">
        <f>'jan-apr'!M361</f>
        <v>1154925.2548276051</v>
      </c>
      <c r="O361" s="38">
        <f t="shared" si="61"/>
        <v>1907559.1008764631</v>
      </c>
    </row>
    <row r="362" spans="1:15" s="31" customFormat="1" x14ac:dyDescent="0.2">
      <c r="A362" s="30">
        <v>5632</v>
      </c>
      <c r="B362" s="31" t="s">
        <v>337</v>
      </c>
      <c r="C362" s="33">
        <v>29804123</v>
      </c>
      <c r="D362" s="33">
        <v>2113</v>
      </c>
      <c r="E362" s="34">
        <f t="shared" si="52"/>
        <v>14105.122101277804</v>
      </c>
      <c r="F362" s="35">
        <f t="shared" si="53"/>
        <v>0.75253925553700185</v>
      </c>
      <c r="G362" s="69">
        <f t="shared" si="54"/>
        <v>2782.9490543450361</v>
      </c>
      <c r="H362" s="69">
        <f t="shared" si="55"/>
        <v>967.36897998642121</v>
      </c>
      <c r="I362" s="34">
        <f t="shared" si="56"/>
        <v>3750.3180343314571</v>
      </c>
      <c r="J362" s="67">
        <f t="shared" si="57"/>
        <v>-255.89551518206605</v>
      </c>
      <c r="K362" s="33">
        <f t="shared" si="58"/>
        <v>3494.4225191493911</v>
      </c>
      <c r="L362" s="34">
        <f t="shared" si="59"/>
        <v>7924422.0065423688</v>
      </c>
      <c r="M362" s="34">
        <f t="shared" si="60"/>
        <v>7383714.7829626631</v>
      </c>
      <c r="N362" s="38">
        <f>'jan-apr'!M362</f>
        <v>3015234.2496644938</v>
      </c>
      <c r="O362" s="38">
        <f t="shared" si="61"/>
        <v>4368480.5332981693</v>
      </c>
    </row>
    <row r="363" spans="1:15" s="31" customFormat="1" x14ac:dyDescent="0.2">
      <c r="A363" s="30">
        <v>5634</v>
      </c>
      <c r="B363" s="31" t="s">
        <v>326</v>
      </c>
      <c r="C363" s="33">
        <v>25125404</v>
      </c>
      <c r="D363" s="33">
        <v>1972</v>
      </c>
      <c r="E363" s="34">
        <f t="shared" si="52"/>
        <v>12741.077079107505</v>
      </c>
      <c r="F363" s="35">
        <f t="shared" si="53"/>
        <v>0.67976445655741713</v>
      </c>
      <c r="G363" s="69">
        <f t="shared" si="54"/>
        <v>3601.3760676472157</v>
      </c>
      <c r="H363" s="69">
        <f t="shared" si="55"/>
        <v>1444.7847377460259</v>
      </c>
      <c r="I363" s="34">
        <f t="shared" si="56"/>
        <v>5046.1608053932414</v>
      </c>
      <c r="J363" s="67">
        <f t="shared" si="57"/>
        <v>-255.89551518206605</v>
      </c>
      <c r="K363" s="33">
        <f t="shared" si="58"/>
        <v>4790.2652902111749</v>
      </c>
      <c r="L363" s="34">
        <f t="shared" si="59"/>
        <v>9951029.1082354728</v>
      </c>
      <c r="M363" s="34">
        <f t="shared" si="60"/>
        <v>9446403.152296437</v>
      </c>
      <c r="N363" s="38">
        <f>'jan-apr'!M363</f>
        <v>4694513.2039462309</v>
      </c>
      <c r="O363" s="38">
        <f>IF(ISNUMBER(M363),(M363-N363),"")</f>
        <v>4751889.948350206</v>
      </c>
    </row>
    <row r="364" spans="1:15" x14ac:dyDescent="0.2">
      <c r="A364" s="30">
        <v>5636</v>
      </c>
      <c r="B364" s="31" t="s">
        <v>375</v>
      </c>
      <c r="C364" s="33">
        <v>12451158</v>
      </c>
      <c r="D364" s="33">
        <v>859</v>
      </c>
      <c r="E364" s="34">
        <f t="shared" ref="E364" si="62">IF(ISNUMBER(C364),(C364)/D364,"")</f>
        <v>14494.945285215366</v>
      </c>
      <c r="F364" s="35">
        <f t="shared" ref="F364" si="63">IF(ISNUMBER(C364),E364/E$366,"")</f>
        <v>0.77333717891016152</v>
      </c>
      <c r="G364" s="69">
        <f>IF(ISNUMBER(D364),(E$366-E364)*0.6,"")</f>
        <v>2549.0551439824985</v>
      </c>
      <c r="H364" s="69">
        <f t="shared" ref="H364" si="64">IF(ISNUMBER(D364),(IF(E364&gt;=E$366*0.9,0,IF(E364&lt;0.9*E$366,(E$366*0.9-E364)*0.35))),"")</f>
        <v>830.93086560827442</v>
      </c>
      <c r="I364" s="34">
        <f>IF(ISNUMBER(C364),G364+H364,"")</f>
        <v>3379.9860095907729</v>
      </c>
      <c r="J364" s="67">
        <f t="shared" ref="J364" si="65">IF(ISNUMBER(D364),I$368,"")</f>
        <v>-255.89551518206605</v>
      </c>
      <c r="K364" s="33">
        <f t="shared" ref="K364" si="66">IF(ISNUMBER(I364),I364+J364,"")</f>
        <v>3124.0904944087069</v>
      </c>
      <c r="L364" s="34">
        <f t="shared" ref="L364" si="67">IF(ISNUMBER(I364),(I364*D364),"")</f>
        <v>2903407.9822384738</v>
      </c>
      <c r="M364" s="34">
        <f t="shared" ref="M364" si="68">IF(ISNUMBER(K364),(K364*D364),"")</f>
        <v>2683593.7346970793</v>
      </c>
      <c r="N364" s="38">
        <f>'jan-apr'!M364</f>
        <v>1318905.8590212029</v>
      </c>
      <c r="O364" s="38">
        <f>IF(ISNUMBER(M364),(M364-N364),"")</f>
        <v>1364687.8756758764</v>
      </c>
    </row>
    <row r="366" spans="1:15" s="55" customFormat="1" ht="13.5" thickBot="1" x14ac:dyDescent="0.25">
      <c r="A366" s="39"/>
      <c r="B366" s="39" t="s">
        <v>30</v>
      </c>
      <c r="C366" s="40">
        <f>SUM(C8:C364)</f>
        <v>104029511319</v>
      </c>
      <c r="D366" s="41">
        <f>SUM(D8:D364)</f>
        <v>5550203</v>
      </c>
      <c r="E366" s="41">
        <f>IF(ISNUMBER(C364),C366/D366,"")</f>
        <v>18743.370525186197</v>
      </c>
      <c r="F366" s="42">
        <f>IF(C366&gt;0,E366/E$366,"")</f>
        <v>1</v>
      </c>
      <c r="G366" s="43"/>
      <c r="H366" s="43"/>
      <c r="I366" s="41"/>
      <c r="J366" s="44"/>
      <c r="K366" s="41"/>
      <c r="L366" s="41">
        <f>SUM(L8:L364)</f>
        <v>1420272056.0500486</v>
      </c>
      <c r="M366" s="41">
        <f>SUM(M8:M364)</f>
        <v>-7.2326511144638062E-6</v>
      </c>
      <c r="N366" s="41">
        <f>'jan-feb'!M366</f>
        <v>1.1431402526795864E-6</v>
      </c>
      <c r="O366" s="41">
        <f>M366-N366</f>
        <v>-8.3757913671433926E-6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1420272056.0500486</v>
      </c>
      <c r="E368" s="49" t="s">
        <v>32</v>
      </c>
      <c r="F368" s="50">
        <f>D366</f>
        <v>5550203</v>
      </c>
      <c r="G368" s="49" t="s">
        <v>33</v>
      </c>
      <c r="H368" s="49"/>
      <c r="I368" s="51">
        <f>-L366/D366</f>
        <v>-255.89551518206605</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5"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80"/>
  <sheetViews>
    <sheetView zoomScaleNormal="100" workbookViewId="0">
      <pane xSplit="2" ySplit="7" topLeftCell="C8" activePane="bottomRight" state="frozen"/>
      <selection activeCell="I38" sqref="I38"/>
      <selection pane="topRight" activeCell="I38" sqref="I38"/>
      <selection pane="bottomLeft" activeCell="I38" sqref="I38"/>
      <selection pane="bottomRight" activeCell="M8" sqref="M8"/>
    </sheetView>
  </sheetViews>
  <sheetFormatPr baseColWidth="10" defaultColWidth="6.42578125" defaultRowHeight="12.75" x14ac:dyDescent="0.2"/>
  <cols>
    <col min="1" max="1" width="6.42578125" style="2" customWidth="1"/>
    <col min="2" max="2" width="14" style="2" bestFit="1" customWidth="1"/>
    <col min="3" max="3" width="14.42578125" style="2"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2" width="14.5703125" style="2" customWidth="1"/>
    <col min="13" max="13" width="14.42578125" style="2" customWidth="1"/>
    <col min="14" max="14" width="13.140625" style="2" customWidth="1"/>
    <col min="15" max="15" width="11.42578125" style="2" customWidth="1"/>
    <col min="16" max="16384" width="6.42578125" style="2"/>
  </cols>
  <sheetData>
    <row r="1" spans="1:16" ht="22.5" customHeight="1" x14ac:dyDescent="0.2">
      <c r="A1" s="94" t="s">
        <v>407</v>
      </c>
      <c r="B1" s="94"/>
      <c r="C1" s="94"/>
      <c r="D1" s="94"/>
      <c r="E1" s="94"/>
      <c r="F1" s="94"/>
      <c r="G1" s="94"/>
      <c r="H1" s="94"/>
      <c r="I1" s="94"/>
      <c r="J1" s="94"/>
      <c r="K1" s="94"/>
      <c r="L1" s="94"/>
      <c r="M1" s="95"/>
      <c r="N1" s="3"/>
      <c r="O1" s="3"/>
    </row>
    <row r="2" spans="1:16" x14ac:dyDescent="0.2">
      <c r="A2" s="96" t="s">
        <v>0</v>
      </c>
      <c r="B2" s="96" t="s">
        <v>1</v>
      </c>
      <c r="C2" s="5" t="s">
        <v>2</v>
      </c>
      <c r="D2" s="6" t="s">
        <v>3</v>
      </c>
      <c r="E2" s="99" t="s">
        <v>408</v>
      </c>
      <c r="F2" s="100"/>
      <c r="G2" s="99" t="s">
        <v>4</v>
      </c>
      <c r="H2" s="101"/>
      <c r="I2" s="101"/>
      <c r="J2" s="101"/>
      <c r="K2" s="100"/>
      <c r="L2" s="99" t="s">
        <v>5</v>
      </c>
      <c r="M2" s="100"/>
      <c r="N2" s="79" t="s">
        <v>6</v>
      </c>
      <c r="O2" s="79" t="s">
        <v>7</v>
      </c>
    </row>
    <row r="3" spans="1:16" x14ac:dyDescent="0.2">
      <c r="A3" s="97"/>
      <c r="B3" s="97"/>
      <c r="C3" s="7" t="s">
        <v>41</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97"/>
      <c r="C4" s="8"/>
      <c r="D4" s="8"/>
      <c r="E4" s="16"/>
      <c r="F4" s="15" t="s">
        <v>18</v>
      </c>
      <c r="G4" s="17" t="s">
        <v>19</v>
      </c>
      <c r="H4" s="62" t="s">
        <v>20</v>
      </c>
      <c r="I4" s="16" t="s">
        <v>16</v>
      </c>
      <c r="J4" s="18" t="s">
        <v>21</v>
      </c>
      <c r="K4" s="14" t="s">
        <v>22</v>
      </c>
      <c r="L4" s="14" t="s">
        <v>23</v>
      </c>
      <c r="M4" s="15" t="s">
        <v>16</v>
      </c>
      <c r="N4" s="81" t="s">
        <v>38</v>
      </c>
      <c r="O4" s="80" t="s">
        <v>437</v>
      </c>
      <c r="P4" s="75"/>
    </row>
    <row r="5" spans="1:16" s="31" customFormat="1" x14ac:dyDescent="0.2">
      <c r="A5" s="98"/>
      <c r="B5" s="98"/>
      <c r="C5" s="1"/>
      <c r="D5" s="19"/>
      <c r="E5" s="19"/>
      <c r="F5" s="20" t="s">
        <v>24</v>
      </c>
      <c r="G5" s="21" t="s">
        <v>25</v>
      </c>
      <c r="H5" s="22" t="s">
        <v>26</v>
      </c>
      <c r="I5" s="19"/>
      <c r="J5" s="23" t="s">
        <v>27</v>
      </c>
      <c r="K5" s="19"/>
      <c r="L5" s="20" t="s">
        <v>28</v>
      </c>
      <c r="M5" s="20" t="s">
        <v>37</v>
      </c>
      <c r="N5" s="24"/>
      <c r="O5" s="24"/>
      <c r="P5" s="75"/>
    </row>
    <row r="6" spans="1:16"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v>10917125536</v>
      </c>
      <c r="D8" s="33">
        <v>717710</v>
      </c>
      <c r="E8" s="34">
        <f>IF(ISNUMBER(C8),(C8)/D8,"")</f>
        <v>15211.053957726659</v>
      </c>
      <c r="F8" s="35">
        <f>IF(ISNUMBER(C8),E8/E$366,"")</f>
        <v>1.3266346820036594</v>
      </c>
      <c r="G8" s="69">
        <f>IF(ISNUMBER(D8),(E$366-E8)*0.6,"")</f>
        <v>-2247.0953789261084</v>
      </c>
      <c r="H8" s="36">
        <f>IF(ISNUMBER(D8),(IF(E8&gt;=E$366*0.9,0,IF(E8&lt;0.9*E$366,(E$366*0.9-E8)*0.35))),"")</f>
        <v>0</v>
      </c>
      <c r="I8" s="69">
        <f>IF(ISNUMBER(C8),G8+H8,"")</f>
        <v>-2247.0953789261084</v>
      </c>
      <c r="J8" s="67">
        <f>IF(ISNUMBER(D8),I$368,"")</f>
        <v>-134.22586371811002</v>
      </c>
      <c r="K8" s="34">
        <f>IF(ISNUMBER(I8),I8+J8,"")</f>
        <v>-2381.3212426442183</v>
      </c>
      <c r="L8" s="34">
        <f>IF(ISNUMBER(I8),(I8*D8),"")</f>
        <v>-1612762824.4090574</v>
      </c>
      <c r="M8" s="34">
        <f>IF(ISNUMBER(K8),(K8*D8),"")</f>
        <v>-1709098069.058182</v>
      </c>
      <c r="N8" s="38">
        <f>'jan-mar'!M8</f>
        <v>-1700730454.5341358</v>
      </c>
      <c r="O8" s="38">
        <f>IF(ISNUMBER(M8),(M8-N8),"")</f>
        <v>-8367614.5240461826</v>
      </c>
    </row>
    <row r="9" spans="1:16" s="31" customFormat="1" x14ac:dyDescent="0.2">
      <c r="A9" s="30">
        <v>1101</v>
      </c>
      <c r="B9" s="31" t="s">
        <v>193</v>
      </c>
      <c r="C9" s="33">
        <v>168002103</v>
      </c>
      <c r="D9" s="33">
        <v>15221</v>
      </c>
      <c r="E9" s="34">
        <f t="shared" ref="E9:E72" si="1">IF(ISNUMBER(C9),(C9)/D9,"")</f>
        <v>11037.520727941659</v>
      </c>
      <c r="F9" s="35">
        <f t="shared" ref="F9:F72" si="2">IF(ISNUMBER(C9),E9/E$366,"")</f>
        <v>0.96263926495268892</v>
      </c>
      <c r="G9" s="69">
        <f t="shared" ref="G9:G72" si="3">IF(ISNUMBER(D9),(E$366-E9)*0.6,"")</f>
        <v>257.0245589448914</v>
      </c>
      <c r="H9" s="36">
        <f t="shared" ref="H9:H72" si="4">IF(ISNUMBER(D9),(IF(E9&gt;=E$366*0.9,0,IF(E9&lt;0.9*E$366,(E$366*0.9-E9)*0.35))),"")</f>
        <v>0</v>
      </c>
      <c r="I9" s="69">
        <f t="shared" ref="I9:I72" si="5">IF(ISNUMBER(C9),G9+H9,"")</f>
        <v>257.0245589448914</v>
      </c>
      <c r="J9" s="67">
        <f t="shared" ref="J9:J72" si="6">IF(ISNUMBER(D9),I$368,"")</f>
        <v>-134.22586371811002</v>
      </c>
      <c r="K9" s="34">
        <f>IF(ISNUMBER(I9),I9+J9,"")</f>
        <v>122.79869522678138</v>
      </c>
      <c r="L9" s="34">
        <f t="shared" ref="L9:L72" si="7">IF(ISNUMBER(I9),(I9*D9),"")</f>
        <v>3912170.8117001918</v>
      </c>
      <c r="M9" s="34">
        <f>IF(ISNUMBER(K9),(K9*D9),"")</f>
        <v>1869118.9400468394</v>
      </c>
      <c r="N9" s="38">
        <f>'jan-mar'!M9</f>
        <v>477560.41723526205</v>
      </c>
      <c r="O9" s="38">
        <f t="shared" ref="O9:O72" si="8">IF(ISNUMBER(M9),(M9-N9),"")</f>
        <v>1391558.5228115774</v>
      </c>
    </row>
    <row r="10" spans="1:16" s="31" customFormat="1" x14ac:dyDescent="0.2">
      <c r="A10" s="30">
        <v>1103</v>
      </c>
      <c r="B10" s="31" t="s">
        <v>195</v>
      </c>
      <c r="C10" s="33">
        <v>2155019300</v>
      </c>
      <c r="D10" s="33">
        <v>149048</v>
      </c>
      <c r="E10" s="34">
        <f t="shared" si="1"/>
        <v>14458.558987708657</v>
      </c>
      <c r="F10" s="35">
        <f t="shared" si="2"/>
        <v>1.2610057040226763</v>
      </c>
      <c r="G10" s="69">
        <f t="shared" si="3"/>
        <v>-1795.5983969153071</v>
      </c>
      <c r="H10" s="36">
        <f t="shared" si="4"/>
        <v>0</v>
      </c>
      <c r="I10" s="69">
        <f t="shared" si="5"/>
        <v>-1795.5983969153071</v>
      </c>
      <c r="J10" s="67">
        <f t="shared" si="6"/>
        <v>-134.22586371811002</v>
      </c>
      <c r="K10" s="34">
        <f t="shared" ref="K10:K72" si="9">IF(ISNUMBER(I10),I10+J10,"")</f>
        <v>-1929.8242606334172</v>
      </c>
      <c r="L10" s="34">
        <f t="shared" si="7"/>
        <v>-267630349.86343271</v>
      </c>
      <c r="M10" s="34">
        <f t="shared" ref="M10:M72" si="10">IF(ISNUMBER(K10),(K10*D10),"")</f>
        <v>-287636446.39888954</v>
      </c>
      <c r="N10" s="38">
        <f>'jan-mar'!M10</f>
        <v>-294961770.22104448</v>
      </c>
      <c r="O10" s="38">
        <f t="shared" si="8"/>
        <v>7325323.8221549392</v>
      </c>
    </row>
    <row r="11" spans="1:16" s="31" customFormat="1" x14ac:dyDescent="0.2">
      <c r="A11" s="30">
        <v>1106</v>
      </c>
      <c r="B11" s="31" t="s">
        <v>196</v>
      </c>
      <c r="C11" s="33">
        <v>442264190</v>
      </c>
      <c r="D11" s="33">
        <v>38292</v>
      </c>
      <c r="E11" s="34">
        <f t="shared" si="1"/>
        <v>11549.780371879244</v>
      </c>
      <c r="F11" s="35">
        <f t="shared" si="2"/>
        <v>1.007316077731546</v>
      </c>
      <c r="G11" s="69">
        <f t="shared" si="3"/>
        <v>-50.331227417659463</v>
      </c>
      <c r="H11" s="36">
        <f t="shared" si="4"/>
        <v>0</v>
      </c>
      <c r="I11" s="69">
        <f t="shared" si="5"/>
        <v>-50.331227417659463</v>
      </c>
      <c r="J11" s="67">
        <f t="shared" si="6"/>
        <v>-134.22586371811002</v>
      </c>
      <c r="K11" s="34">
        <f t="shared" si="9"/>
        <v>-184.5570911357695</v>
      </c>
      <c r="L11" s="34">
        <f t="shared" si="7"/>
        <v>-1927283.3602770162</v>
      </c>
      <c r="M11" s="34">
        <f t="shared" si="10"/>
        <v>-7067060.1337708859</v>
      </c>
      <c r="N11" s="38">
        <f>'jan-mar'!M11</f>
        <v>-9443540.5873613544</v>
      </c>
      <c r="O11" s="38">
        <f t="shared" si="8"/>
        <v>2376480.4535904685</v>
      </c>
    </row>
    <row r="12" spans="1:16" s="31" customFormat="1" x14ac:dyDescent="0.2">
      <c r="A12" s="30">
        <v>1108</v>
      </c>
      <c r="B12" s="31" t="s">
        <v>194</v>
      </c>
      <c r="C12" s="33">
        <v>965490766</v>
      </c>
      <c r="D12" s="33">
        <v>83702</v>
      </c>
      <c r="E12" s="34">
        <f t="shared" si="1"/>
        <v>11534.85897589066</v>
      </c>
      <c r="F12" s="35">
        <f t="shared" si="2"/>
        <v>1.0060147056190427</v>
      </c>
      <c r="G12" s="69">
        <f t="shared" si="3"/>
        <v>-41.378389824509213</v>
      </c>
      <c r="H12" s="36">
        <f t="shared" si="4"/>
        <v>0</v>
      </c>
      <c r="I12" s="69">
        <f t="shared" si="5"/>
        <v>-41.378389824509213</v>
      </c>
      <c r="J12" s="67">
        <f t="shared" si="6"/>
        <v>-134.22586371811002</v>
      </c>
      <c r="K12" s="34">
        <f t="shared" si="9"/>
        <v>-175.60425354261923</v>
      </c>
      <c r="L12" s="34">
        <f t="shared" si="7"/>
        <v>-3463453.9850910702</v>
      </c>
      <c r="M12" s="34">
        <f t="shared" si="10"/>
        <v>-14698427.230024315</v>
      </c>
      <c r="N12" s="38">
        <f>'jan-mar'!M12</f>
        <v>-14396412.70014943</v>
      </c>
      <c r="O12" s="38">
        <f t="shared" si="8"/>
        <v>-302014.52987488545</v>
      </c>
    </row>
    <row r="13" spans="1:16" s="31" customFormat="1" x14ac:dyDescent="0.2">
      <c r="A13" s="30">
        <v>1111</v>
      </c>
      <c r="B13" s="31" t="s">
        <v>197</v>
      </c>
      <c r="C13" s="33">
        <v>32310820</v>
      </c>
      <c r="D13" s="33">
        <v>3347</v>
      </c>
      <c r="E13" s="34">
        <f t="shared" si="1"/>
        <v>9653.6659695249473</v>
      </c>
      <c r="F13" s="35">
        <f t="shared" si="2"/>
        <v>0.84194613464932488</v>
      </c>
      <c r="G13" s="69">
        <f t="shared" si="3"/>
        <v>1087.3374139949185</v>
      </c>
      <c r="H13" s="36">
        <f t="shared" si="4"/>
        <v>232.97383341395914</v>
      </c>
      <c r="I13" s="69">
        <f t="shared" si="5"/>
        <v>1320.3112474088775</v>
      </c>
      <c r="J13" s="67">
        <f t="shared" si="6"/>
        <v>-134.22586371811002</v>
      </c>
      <c r="K13" s="34">
        <f t="shared" si="9"/>
        <v>1186.0853836907675</v>
      </c>
      <c r="L13" s="34">
        <f t="shared" si="7"/>
        <v>4419081.7450775132</v>
      </c>
      <c r="M13" s="34">
        <f t="shared" si="10"/>
        <v>3969827.7792129987</v>
      </c>
      <c r="N13" s="38">
        <f>'jan-mar'!M13</f>
        <v>3796391.929471788</v>
      </c>
      <c r="O13" s="38">
        <f t="shared" si="8"/>
        <v>173435.8497412107</v>
      </c>
    </row>
    <row r="14" spans="1:16" s="31" customFormat="1" x14ac:dyDescent="0.2">
      <c r="A14" s="30">
        <v>1112</v>
      </c>
      <c r="B14" s="31" t="s">
        <v>198</v>
      </c>
      <c r="C14" s="33">
        <v>32468222</v>
      </c>
      <c r="D14" s="33">
        <v>3226</v>
      </c>
      <c r="E14" s="34">
        <f t="shared" si="1"/>
        <v>10064.544947303162</v>
      </c>
      <c r="F14" s="35">
        <f t="shared" si="2"/>
        <v>0.87778101522641383</v>
      </c>
      <c r="G14" s="69">
        <f t="shared" si="3"/>
        <v>840.81002732798947</v>
      </c>
      <c r="H14" s="36">
        <f t="shared" si="4"/>
        <v>89.166191191583948</v>
      </c>
      <c r="I14" s="69">
        <f t="shared" si="5"/>
        <v>929.97621851957342</v>
      </c>
      <c r="J14" s="67">
        <f t="shared" si="6"/>
        <v>-134.22586371811002</v>
      </c>
      <c r="K14" s="34">
        <f t="shared" si="9"/>
        <v>795.75035480146335</v>
      </c>
      <c r="L14" s="34">
        <f t="shared" si="7"/>
        <v>3000103.2809441439</v>
      </c>
      <c r="M14" s="34">
        <f t="shared" si="10"/>
        <v>2567090.6445895205</v>
      </c>
      <c r="N14" s="38">
        <f>'jan-mar'!M14</f>
        <v>3877794.0995745421</v>
      </c>
      <c r="O14" s="38">
        <f t="shared" si="8"/>
        <v>-1310703.4549850216</v>
      </c>
    </row>
    <row r="15" spans="1:16" s="31" customFormat="1" x14ac:dyDescent="0.2">
      <c r="A15" s="30">
        <v>1114</v>
      </c>
      <c r="B15" s="31" t="s">
        <v>199</v>
      </c>
      <c r="C15" s="33">
        <v>28090011</v>
      </c>
      <c r="D15" s="33">
        <v>2892</v>
      </c>
      <c r="E15" s="34">
        <f t="shared" si="1"/>
        <v>9713.0051867219918</v>
      </c>
      <c r="F15" s="35">
        <f t="shared" si="2"/>
        <v>0.84712141466314406</v>
      </c>
      <c r="G15" s="69">
        <f t="shared" si="3"/>
        <v>1051.7338836766917</v>
      </c>
      <c r="H15" s="36">
        <f t="shared" si="4"/>
        <v>212.20510739499358</v>
      </c>
      <c r="I15" s="69">
        <f t="shared" si="5"/>
        <v>1263.9389910716852</v>
      </c>
      <c r="J15" s="67">
        <f t="shared" si="6"/>
        <v>-134.22586371811002</v>
      </c>
      <c r="K15" s="34">
        <f t="shared" si="9"/>
        <v>1129.7131273535751</v>
      </c>
      <c r="L15" s="34">
        <f t="shared" si="7"/>
        <v>3655311.5621793135</v>
      </c>
      <c r="M15" s="34">
        <f t="shared" si="10"/>
        <v>3267130.3643065393</v>
      </c>
      <c r="N15" s="38">
        <f>'jan-mar'!M15</f>
        <v>3147278.8591970159</v>
      </c>
      <c r="O15" s="38">
        <f t="shared" si="8"/>
        <v>119851.50510952342</v>
      </c>
    </row>
    <row r="16" spans="1:16" s="31" customFormat="1" x14ac:dyDescent="0.2">
      <c r="A16" s="30">
        <v>1119</v>
      </c>
      <c r="B16" s="31" t="s">
        <v>200</v>
      </c>
      <c r="C16" s="33">
        <v>183086578</v>
      </c>
      <c r="D16" s="33">
        <v>19827</v>
      </c>
      <c r="E16" s="34">
        <f t="shared" si="1"/>
        <v>9234.2047712714993</v>
      </c>
      <c r="F16" s="35">
        <f t="shared" si="2"/>
        <v>0.80536275424029213</v>
      </c>
      <c r="G16" s="69">
        <f t="shared" si="3"/>
        <v>1339.0141329469873</v>
      </c>
      <c r="H16" s="36">
        <f t="shared" si="4"/>
        <v>379.78525280266592</v>
      </c>
      <c r="I16" s="69">
        <f t="shared" si="5"/>
        <v>1718.7993857496531</v>
      </c>
      <c r="J16" s="67">
        <f t="shared" si="6"/>
        <v>-134.22586371811002</v>
      </c>
      <c r="K16" s="34">
        <f t="shared" si="9"/>
        <v>1584.573522031543</v>
      </c>
      <c r="L16" s="34">
        <f t="shared" si="7"/>
        <v>34078635.421258375</v>
      </c>
      <c r="M16" s="34">
        <f t="shared" si="10"/>
        <v>31417339.221319403</v>
      </c>
      <c r="N16" s="38">
        <f>'jan-mar'!M16</f>
        <v>29808602.912171256</v>
      </c>
      <c r="O16" s="38">
        <f t="shared" si="8"/>
        <v>1608736.3091481477</v>
      </c>
    </row>
    <row r="17" spans="1:15" s="31" customFormat="1" x14ac:dyDescent="0.2">
      <c r="A17" s="30">
        <v>1120</v>
      </c>
      <c r="B17" s="31" t="s">
        <v>201</v>
      </c>
      <c r="C17" s="33">
        <v>220306908</v>
      </c>
      <c r="D17" s="33">
        <v>20900</v>
      </c>
      <c r="E17" s="34">
        <f t="shared" si="1"/>
        <v>10541.000382775119</v>
      </c>
      <c r="F17" s="35">
        <f t="shared" si="2"/>
        <v>0.91933515781790598</v>
      </c>
      <c r="G17" s="69">
        <f t="shared" si="3"/>
        <v>554.9367660448155</v>
      </c>
      <c r="H17" s="36">
        <f t="shared" si="4"/>
        <v>0</v>
      </c>
      <c r="I17" s="69">
        <f t="shared" si="5"/>
        <v>554.9367660448155</v>
      </c>
      <c r="J17" s="67">
        <f t="shared" si="6"/>
        <v>-134.22586371811002</v>
      </c>
      <c r="K17" s="34">
        <f t="shared" si="9"/>
        <v>420.71090232670548</v>
      </c>
      <c r="L17" s="34">
        <f t="shared" si="7"/>
        <v>11598178.410336643</v>
      </c>
      <c r="M17" s="34">
        <f t="shared" si="10"/>
        <v>8792857.8586281445</v>
      </c>
      <c r="N17" s="38">
        <f>'jan-mar'!M17</f>
        <v>7512616.4234029921</v>
      </c>
      <c r="O17" s="38">
        <f t="shared" si="8"/>
        <v>1280241.4352251524</v>
      </c>
    </row>
    <row r="18" spans="1:15" s="31" customFormat="1" x14ac:dyDescent="0.2">
      <c r="A18" s="30">
        <v>1121</v>
      </c>
      <c r="B18" s="31" t="s">
        <v>202</v>
      </c>
      <c r="C18" s="33">
        <v>217767830</v>
      </c>
      <c r="D18" s="33">
        <v>19910</v>
      </c>
      <c r="E18" s="34">
        <f t="shared" si="1"/>
        <v>10937.610748367655</v>
      </c>
      <c r="F18" s="35">
        <f t="shared" si="2"/>
        <v>0.95392559893391693</v>
      </c>
      <c r="G18" s="69">
        <f t="shared" si="3"/>
        <v>316.97054668929377</v>
      </c>
      <c r="H18" s="36">
        <f t="shared" si="4"/>
        <v>0</v>
      </c>
      <c r="I18" s="69">
        <f t="shared" si="5"/>
        <v>316.97054668929377</v>
      </c>
      <c r="J18" s="67">
        <f t="shared" si="6"/>
        <v>-134.22586371811002</v>
      </c>
      <c r="K18" s="34">
        <f t="shared" si="9"/>
        <v>182.74468297118375</v>
      </c>
      <c r="L18" s="34">
        <f t="shared" si="7"/>
        <v>6310883.5845838394</v>
      </c>
      <c r="M18" s="34">
        <f t="shared" si="10"/>
        <v>3638446.6379562686</v>
      </c>
      <c r="N18" s="38">
        <f>'jan-mar'!M18</f>
        <v>2625031.327557594</v>
      </c>
      <c r="O18" s="38">
        <f t="shared" si="8"/>
        <v>1013415.3103986746</v>
      </c>
    </row>
    <row r="19" spans="1:15" s="31" customFormat="1" x14ac:dyDescent="0.2">
      <c r="A19" s="30">
        <v>1122</v>
      </c>
      <c r="B19" s="31" t="s">
        <v>203</v>
      </c>
      <c r="C19" s="33">
        <v>121072146</v>
      </c>
      <c r="D19" s="33">
        <v>12362</v>
      </c>
      <c r="E19" s="34">
        <f t="shared" si="1"/>
        <v>9793.8962950978803</v>
      </c>
      <c r="F19" s="35">
        <f t="shared" si="2"/>
        <v>0.85417634656565422</v>
      </c>
      <c r="G19" s="69">
        <f t="shared" si="3"/>
        <v>1003.1992186511586</v>
      </c>
      <c r="H19" s="36">
        <f t="shared" si="4"/>
        <v>183.89321946343262</v>
      </c>
      <c r="I19" s="69">
        <f t="shared" si="5"/>
        <v>1187.0924381145912</v>
      </c>
      <c r="J19" s="67">
        <f t="shared" si="6"/>
        <v>-134.22586371811002</v>
      </c>
      <c r="K19" s="34">
        <f t="shared" si="9"/>
        <v>1052.8665743964812</v>
      </c>
      <c r="L19" s="34">
        <f t="shared" si="7"/>
        <v>14674836.719972577</v>
      </c>
      <c r="M19" s="34">
        <f t="shared" si="10"/>
        <v>13015536.5926893</v>
      </c>
      <c r="N19" s="38">
        <f>'jan-mar'!M19</f>
        <v>12169946.380080733</v>
      </c>
      <c r="O19" s="38">
        <f t="shared" si="8"/>
        <v>845590.21260856651</v>
      </c>
    </row>
    <row r="20" spans="1:15" s="31" customFormat="1" x14ac:dyDescent="0.2">
      <c r="A20" s="30">
        <v>1124</v>
      </c>
      <c r="B20" s="31" t="s">
        <v>204</v>
      </c>
      <c r="C20" s="33">
        <v>412701102</v>
      </c>
      <c r="D20" s="33">
        <v>28685</v>
      </c>
      <c r="E20" s="34">
        <f t="shared" si="1"/>
        <v>14387.348858288304</v>
      </c>
      <c r="F20" s="35">
        <f t="shared" si="2"/>
        <v>1.2547951003615789</v>
      </c>
      <c r="G20" s="69">
        <f t="shared" si="3"/>
        <v>-1752.8723192630953</v>
      </c>
      <c r="H20" s="36">
        <f t="shared" si="4"/>
        <v>0</v>
      </c>
      <c r="I20" s="69">
        <f t="shared" si="5"/>
        <v>-1752.8723192630953</v>
      </c>
      <c r="J20" s="67">
        <f t="shared" si="6"/>
        <v>-134.22586371811002</v>
      </c>
      <c r="K20" s="34">
        <f t="shared" si="9"/>
        <v>-1887.0981829812054</v>
      </c>
      <c r="L20" s="34">
        <f t="shared" si="7"/>
        <v>-50281142.478061885</v>
      </c>
      <c r="M20" s="34">
        <f t="shared" si="10"/>
        <v>-54131411.378815874</v>
      </c>
      <c r="N20" s="38">
        <f>'jan-mar'!M20</f>
        <v>-53921326.55926723</v>
      </c>
      <c r="O20" s="38">
        <f t="shared" si="8"/>
        <v>-210084.81954864413</v>
      </c>
    </row>
    <row r="21" spans="1:15" s="31" customFormat="1" x14ac:dyDescent="0.2">
      <c r="A21" s="30">
        <v>1127</v>
      </c>
      <c r="B21" s="31" t="s">
        <v>205</v>
      </c>
      <c r="C21" s="33">
        <v>144056561</v>
      </c>
      <c r="D21" s="33">
        <v>11742</v>
      </c>
      <c r="E21" s="34">
        <f t="shared" si="1"/>
        <v>12268.485862715041</v>
      </c>
      <c r="F21" s="35">
        <f t="shared" si="2"/>
        <v>1.0699981004854595</v>
      </c>
      <c r="G21" s="69">
        <f t="shared" si="3"/>
        <v>-481.55452191913753</v>
      </c>
      <c r="H21" s="36">
        <f t="shared" si="4"/>
        <v>0</v>
      </c>
      <c r="I21" s="69">
        <f t="shared" si="5"/>
        <v>-481.55452191913753</v>
      </c>
      <c r="J21" s="67">
        <f t="shared" si="6"/>
        <v>-134.22586371811002</v>
      </c>
      <c r="K21" s="34">
        <f t="shared" si="9"/>
        <v>-615.78038563724749</v>
      </c>
      <c r="L21" s="34">
        <f t="shared" si="7"/>
        <v>-5654413.1963745132</v>
      </c>
      <c r="M21" s="34">
        <f t="shared" si="10"/>
        <v>-7230493.2881525597</v>
      </c>
      <c r="N21" s="38">
        <f>'jan-mar'!M21</f>
        <v>-8139488.3759426856</v>
      </c>
      <c r="O21" s="38">
        <f t="shared" si="8"/>
        <v>908995.08779012598</v>
      </c>
    </row>
    <row r="22" spans="1:15" s="31" customFormat="1" x14ac:dyDescent="0.2">
      <c r="A22" s="30">
        <v>1130</v>
      </c>
      <c r="B22" s="31" t="s">
        <v>206</v>
      </c>
      <c r="C22" s="33">
        <v>134055963</v>
      </c>
      <c r="D22" s="33">
        <v>13703</v>
      </c>
      <c r="E22" s="34">
        <f t="shared" si="1"/>
        <v>9782.9645333138724</v>
      </c>
      <c r="F22" s="35">
        <f t="shared" si="2"/>
        <v>0.85322293108515102</v>
      </c>
      <c r="G22" s="69">
        <f t="shared" si="3"/>
        <v>1009.7582757215633</v>
      </c>
      <c r="H22" s="36">
        <f t="shared" si="4"/>
        <v>187.71933608783536</v>
      </c>
      <c r="I22" s="69">
        <f t="shared" si="5"/>
        <v>1197.4776118093987</v>
      </c>
      <c r="J22" s="67">
        <f t="shared" si="6"/>
        <v>-134.22586371811002</v>
      </c>
      <c r="K22" s="34">
        <f t="shared" si="9"/>
        <v>1063.2517480912886</v>
      </c>
      <c r="L22" s="34">
        <f t="shared" si="7"/>
        <v>16409035.714624191</v>
      </c>
      <c r="M22" s="34">
        <f t="shared" si="10"/>
        <v>14569738.704094928</v>
      </c>
      <c r="N22" s="38">
        <f>'jan-mar'!M22</f>
        <v>12350402.424231233</v>
      </c>
      <c r="O22" s="38">
        <f t="shared" si="8"/>
        <v>2219336.2798636947</v>
      </c>
    </row>
    <row r="23" spans="1:15" s="31" customFormat="1" x14ac:dyDescent="0.2">
      <c r="A23" s="30">
        <v>1133</v>
      </c>
      <c r="B23" s="31" t="s">
        <v>207</v>
      </c>
      <c r="C23" s="33">
        <v>47838187</v>
      </c>
      <c r="D23" s="33">
        <v>2643</v>
      </c>
      <c r="E23" s="34">
        <f t="shared" si="1"/>
        <v>18099.957245554295</v>
      </c>
      <c r="F23" s="35">
        <f t="shared" si="2"/>
        <v>1.57859087815138</v>
      </c>
      <c r="G23" s="69">
        <f t="shared" si="3"/>
        <v>-3980.4373516226897</v>
      </c>
      <c r="H23" s="36">
        <f t="shared" si="4"/>
        <v>0</v>
      </c>
      <c r="I23" s="69">
        <f t="shared" si="5"/>
        <v>-3980.4373516226897</v>
      </c>
      <c r="J23" s="67">
        <f t="shared" si="6"/>
        <v>-134.22586371811002</v>
      </c>
      <c r="K23" s="34">
        <f t="shared" si="9"/>
        <v>-4114.6632153408</v>
      </c>
      <c r="L23" s="34">
        <f t="shared" si="7"/>
        <v>-10520295.920338769</v>
      </c>
      <c r="M23" s="34">
        <f t="shared" si="10"/>
        <v>-10875054.878145734</v>
      </c>
      <c r="N23" s="38">
        <f>'jan-mar'!M23</f>
        <v>-4506419.3677581782</v>
      </c>
      <c r="O23" s="38">
        <f t="shared" si="8"/>
        <v>-6368635.5103875557</v>
      </c>
    </row>
    <row r="24" spans="1:15" s="31" customFormat="1" x14ac:dyDescent="0.2">
      <c r="A24" s="30">
        <v>1134</v>
      </c>
      <c r="B24" s="31" t="s">
        <v>208</v>
      </c>
      <c r="C24" s="33">
        <v>89218396</v>
      </c>
      <c r="D24" s="33">
        <v>3889</v>
      </c>
      <c r="E24" s="34">
        <f t="shared" si="1"/>
        <v>22941.217793777319</v>
      </c>
      <c r="F24" s="35">
        <f t="shared" si="2"/>
        <v>2.0008222478998436</v>
      </c>
      <c r="G24" s="69">
        <f t="shared" si="3"/>
        <v>-6885.1936805565047</v>
      </c>
      <c r="H24" s="36">
        <f t="shared" si="4"/>
        <v>0</v>
      </c>
      <c r="I24" s="69">
        <f t="shared" si="5"/>
        <v>-6885.1936805565047</v>
      </c>
      <c r="J24" s="67">
        <f t="shared" si="6"/>
        <v>-134.22586371811002</v>
      </c>
      <c r="K24" s="34">
        <f t="shared" si="9"/>
        <v>-7019.419544274615</v>
      </c>
      <c r="L24" s="34">
        <f t="shared" si="7"/>
        <v>-26776518.223684248</v>
      </c>
      <c r="M24" s="34">
        <f t="shared" si="10"/>
        <v>-27298522.607683979</v>
      </c>
      <c r="N24" s="38">
        <f>'jan-mar'!M24</f>
        <v>-12131649.730764871</v>
      </c>
      <c r="O24" s="38">
        <f t="shared" si="8"/>
        <v>-15166872.876919108</v>
      </c>
    </row>
    <row r="25" spans="1:15" s="31" customFormat="1" x14ac:dyDescent="0.2">
      <c r="A25" s="30">
        <v>1135</v>
      </c>
      <c r="B25" s="31" t="s">
        <v>209</v>
      </c>
      <c r="C25" s="33">
        <v>62455486</v>
      </c>
      <c r="D25" s="33">
        <v>4572</v>
      </c>
      <c r="E25" s="34">
        <f t="shared" si="1"/>
        <v>13660.430008748906</v>
      </c>
      <c r="F25" s="35">
        <f t="shared" si="2"/>
        <v>1.191396748118452</v>
      </c>
      <c r="G25" s="69">
        <f t="shared" si="3"/>
        <v>-1316.7210095394569</v>
      </c>
      <c r="H25" s="36">
        <f t="shared" si="4"/>
        <v>0</v>
      </c>
      <c r="I25" s="69">
        <f t="shared" si="5"/>
        <v>-1316.7210095394569</v>
      </c>
      <c r="J25" s="67">
        <f t="shared" si="6"/>
        <v>-134.22586371811002</v>
      </c>
      <c r="K25" s="34">
        <f t="shared" si="9"/>
        <v>-1450.9468732575669</v>
      </c>
      <c r="L25" s="34">
        <f t="shared" si="7"/>
        <v>-6020048.4556143964</v>
      </c>
      <c r="M25" s="34">
        <f t="shared" si="10"/>
        <v>-6633729.104533596</v>
      </c>
      <c r="N25" s="38">
        <f>'jan-mar'!M25</f>
        <v>-1767546.1791866736</v>
      </c>
      <c r="O25" s="38">
        <f t="shared" si="8"/>
        <v>-4866182.9253469221</v>
      </c>
    </row>
    <row r="26" spans="1:15" s="31" customFormat="1" x14ac:dyDescent="0.2">
      <c r="A26" s="30">
        <v>1144</v>
      </c>
      <c r="B26" s="31" t="s">
        <v>210</v>
      </c>
      <c r="C26" s="33">
        <v>6148926</v>
      </c>
      <c r="D26" s="33">
        <v>544</v>
      </c>
      <c r="E26" s="34">
        <f t="shared" si="1"/>
        <v>11303.172794117647</v>
      </c>
      <c r="F26" s="35">
        <f t="shared" si="2"/>
        <v>0.98580815550520573</v>
      </c>
      <c r="G26" s="69">
        <f t="shared" si="3"/>
        <v>97.633319239298729</v>
      </c>
      <c r="H26" s="36">
        <f t="shared" si="4"/>
        <v>0</v>
      </c>
      <c r="I26" s="69">
        <f t="shared" si="5"/>
        <v>97.633319239298729</v>
      </c>
      <c r="J26" s="67">
        <f t="shared" si="6"/>
        <v>-134.22586371811002</v>
      </c>
      <c r="K26" s="34">
        <f t="shared" si="9"/>
        <v>-36.592544478811291</v>
      </c>
      <c r="L26" s="34">
        <f t="shared" si="7"/>
        <v>53112.52566617851</v>
      </c>
      <c r="M26" s="34">
        <f t="shared" si="10"/>
        <v>-19906.344196473343</v>
      </c>
      <c r="N26" s="38">
        <f>'jan-mar'!M26</f>
        <v>99568.099939293461</v>
      </c>
      <c r="O26" s="38">
        <f t="shared" si="8"/>
        <v>-119474.4441357668</v>
      </c>
    </row>
    <row r="27" spans="1:15" s="31" customFormat="1" x14ac:dyDescent="0.2">
      <c r="A27" s="30">
        <v>1145</v>
      </c>
      <c r="B27" s="31" t="s">
        <v>211</v>
      </c>
      <c r="C27" s="33">
        <v>9811131</v>
      </c>
      <c r="D27" s="33">
        <v>883</v>
      </c>
      <c r="E27" s="34">
        <f t="shared" si="1"/>
        <v>11111.133635334088</v>
      </c>
      <c r="F27" s="35">
        <f t="shared" si="2"/>
        <v>0.96905942730707428</v>
      </c>
      <c r="G27" s="69">
        <f t="shared" si="3"/>
        <v>212.85681450943375</v>
      </c>
      <c r="H27" s="36">
        <f t="shared" si="4"/>
        <v>0</v>
      </c>
      <c r="I27" s="69">
        <f t="shared" si="5"/>
        <v>212.85681450943375</v>
      </c>
      <c r="J27" s="67">
        <f t="shared" si="6"/>
        <v>-134.22586371811002</v>
      </c>
      <c r="K27" s="34">
        <f t="shared" si="9"/>
        <v>78.630950791323727</v>
      </c>
      <c r="L27" s="34">
        <f t="shared" si="7"/>
        <v>187952.56721183</v>
      </c>
      <c r="M27" s="34">
        <f t="shared" si="10"/>
        <v>69431.129548738856</v>
      </c>
      <c r="N27" s="38">
        <f>'jan-mar'!M27</f>
        <v>-70018.338150007228</v>
      </c>
      <c r="O27" s="38">
        <f t="shared" si="8"/>
        <v>139449.46769874607</v>
      </c>
    </row>
    <row r="28" spans="1:15" s="31" customFormat="1" x14ac:dyDescent="0.2">
      <c r="A28" s="30">
        <v>1146</v>
      </c>
      <c r="B28" s="31" t="s">
        <v>212</v>
      </c>
      <c r="C28" s="33">
        <v>117527729</v>
      </c>
      <c r="D28" s="33">
        <v>11570</v>
      </c>
      <c r="E28" s="34">
        <f t="shared" si="1"/>
        <v>10157.971391529818</v>
      </c>
      <c r="F28" s="35">
        <f t="shared" si="2"/>
        <v>0.88592921859692408</v>
      </c>
      <c r="G28" s="69">
        <f t="shared" si="3"/>
        <v>784.75416079199601</v>
      </c>
      <c r="H28" s="36">
        <f t="shared" si="4"/>
        <v>56.466935712254411</v>
      </c>
      <c r="I28" s="69">
        <f t="shared" si="5"/>
        <v>841.22109650425045</v>
      </c>
      <c r="J28" s="67">
        <f t="shared" si="6"/>
        <v>-134.22586371811002</v>
      </c>
      <c r="K28" s="34">
        <f t="shared" si="9"/>
        <v>706.99523278614038</v>
      </c>
      <c r="L28" s="34">
        <f t="shared" si="7"/>
        <v>9732928.0865541771</v>
      </c>
      <c r="M28" s="34">
        <f t="shared" si="10"/>
        <v>8179934.8433356443</v>
      </c>
      <c r="N28" s="38">
        <f>'jan-mar'!M28</f>
        <v>6473440.8798442138</v>
      </c>
      <c r="O28" s="38">
        <f t="shared" si="8"/>
        <v>1706493.9634914305</v>
      </c>
    </row>
    <row r="29" spans="1:15" s="31" customFormat="1" x14ac:dyDescent="0.2">
      <c r="A29" s="30">
        <v>1149</v>
      </c>
      <c r="B29" s="31" t="s">
        <v>213</v>
      </c>
      <c r="C29" s="33">
        <v>431306333</v>
      </c>
      <c r="D29" s="33">
        <v>43306</v>
      </c>
      <c r="E29" s="34">
        <f t="shared" si="1"/>
        <v>9959.5052186763951</v>
      </c>
      <c r="F29" s="35">
        <f t="shared" si="2"/>
        <v>0.86861995726344887</v>
      </c>
      <c r="G29" s="69">
        <f t="shared" si="3"/>
        <v>903.83386450404976</v>
      </c>
      <c r="H29" s="36">
        <f t="shared" si="4"/>
        <v>125.93009621095243</v>
      </c>
      <c r="I29" s="69">
        <f t="shared" si="5"/>
        <v>1029.7639607150022</v>
      </c>
      <c r="J29" s="67">
        <f t="shared" si="6"/>
        <v>-134.22586371811002</v>
      </c>
      <c r="K29" s="34">
        <f t="shared" si="9"/>
        <v>895.53809699689214</v>
      </c>
      <c r="L29" s="34">
        <f t="shared" si="7"/>
        <v>44594958.082723886</v>
      </c>
      <c r="M29" s="34">
        <f t="shared" si="10"/>
        <v>38782172.828547411</v>
      </c>
      <c r="N29" s="38">
        <f>'jan-mar'!M29</f>
        <v>32940139.294877544</v>
      </c>
      <c r="O29" s="38">
        <f t="shared" si="8"/>
        <v>5842033.5336698666</v>
      </c>
    </row>
    <row r="30" spans="1:15" s="31" customFormat="1" x14ac:dyDescent="0.2">
      <c r="A30" s="30">
        <v>1151</v>
      </c>
      <c r="B30" s="31" t="s">
        <v>214</v>
      </c>
      <c r="C30" s="33">
        <v>2740506</v>
      </c>
      <c r="D30" s="33">
        <v>215</v>
      </c>
      <c r="E30" s="34">
        <f t="shared" si="1"/>
        <v>12746.539534883721</v>
      </c>
      <c r="F30" s="35">
        <f t="shared" si="2"/>
        <v>1.1116916335648046</v>
      </c>
      <c r="G30" s="69">
        <f t="shared" si="3"/>
        <v>-768.38672522034574</v>
      </c>
      <c r="H30" s="36">
        <f t="shared" si="4"/>
        <v>0</v>
      </c>
      <c r="I30" s="69">
        <f t="shared" si="5"/>
        <v>-768.38672522034574</v>
      </c>
      <c r="J30" s="67">
        <f t="shared" si="6"/>
        <v>-134.22586371811002</v>
      </c>
      <c r="K30" s="34">
        <f t="shared" si="9"/>
        <v>-902.6125889384557</v>
      </c>
      <c r="L30" s="34">
        <f t="shared" si="7"/>
        <v>-165203.14592237433</v>
      </c>
      <c r="M30" s="34">
        <f t="shared" si="10"/>
        <v>-194061.70662176798</v>
      </c>
      <c r="N30" s="38">
        <f>'jan-mar'!M30</f>
        <v>-12582.0064578161</v>
      </c>
      <c r="O30" s="38">
        <f t="shared" si="8"/>
        <v>-181479.70016395187</v>
      </c>
    </row>
    <row r="31" spans="1:15" s="31" customFormat="1" x14ac:dyDescent="0.2">
      <c r="A31" s="30">
        <v>1160</v>
      </c>
      <c r="B31" s="31" t="s">
        <v>215</v>
      </c>
      <c r="C31" s="33">
        <v>104706812</v>
      </c>
      <c r="D31" s="33">
        <v>8938</v>
      </c>
      <c r="E31" s="34">
        <f t="shared" si="1"/>
        <v>11714.792123517565</v>
      </c>
      <c r="F31" s="35">
        <f t="shared" si="2"/>
        <v>1.0217076059760679</v>
      </c>
      <c r="G31" s="69">
        <f t="shared" si="3"/>
        <v>-149.3382784006524</v>
      </c>
      <c r="H31" s="36">
        <f t="shared" si="4"/>
        <v>0</v>
      </c>
      <c r="I31" s="69">
        <f t="shared" si="5"/>
        <v>-149.3382784006524</v>
      </c>
      <c r="J31" s="67">
        <f t="shared" si="6"/>
        <v>-134.22586371811002</v>
      </c>
      <c r="K31" s="34">
        <f t="shared" si="9"/>
        <v>-283.56414211876245</v>
      </c>
      <c r="L31" s="34">
        <f t="shared" si="7"/>
        <v>-1334785.5323450312</v>
      </c>
      <c r="M31" s="34">
        <f t="shared" si="10"/>
        <v>-2534496.3022574987</v>
      </c>
      <c r="N31" s="38">
        <f>'jan-mar'!M31</f>
        <v>-3351963.4219533014</v>
      </c>
      <c r="O31" s="38">
        <f t="shared" si="8"/>
        <v>817467.11969580268</v>
      </c>
    </row>
    <row r="32" spans="1:15" s="31" customFormat="1" x14ac:dyDescent="0.2">
      <c r="A32" s="30">
        <v>1505</v>
      </c>
      <c r="B32" s="31" t="s">
        <v>255</v>
      </c>
      <c r="C32" s="33">
        <v>244714142</v>
      </c>
      <c r="D32" s="33">
        <v>24404</v>
      </c>
      <c r="E32" s="34">
        <f t="shared" si="1"/>
        <v>10027.624241927553</v>
      </c>
      <c r="F32" s="35">
        <f t="shared" si="2"/>
        <v>0.87456096956939067</v>
      </c>
      <c r="G32" s="69">
        <f t="shared" si="3"/>
        <v>862.96245055335487</v>
      </c>
      <c r="H32" s="36">
        <f t="shared" si="4"/>
        <v>102.0884380730471</v>
      </c>
      <c r="I32" s="69">
        <f t="shared" si="5"/>
        <v>965.05088862640196</v>
      </c>
      <c r="J32" s="67">
        <f t="shared" si="6"/>
        <v>-134.22586371811002</v>
      </c>
      <c r="K32" s="34">
        <f t="shared" si="9"/>
        <v>830.82502490829188</v>
      </c>
      <c r="L32" s="34">
        <f t="shared" si="7"/>
        <v>23551101.886038713</v>
      </c>
      <c r="M32" s="34">
        <f t="shared" si="10"/>
        <v>20275453.907861955</v>
      </c>
      <c r="N32" s="38">
        <f>'jan-mar'!M32</f>
        <v>16418888.171177018</v>
      </c>
      <c r="O32" s="38">
        <f t="shared" si="8"/>
        <v>3856565.736684937</v>
      </c>
    </row>
    <row r="33" spans="1:15" s="31" customFormat="1" x14ac:dyDescent="0.2">
      <c r="A33" s="30">
        <v>1506</v>
      </c>
      <c r="B33" s="31" t="s">
        <v>254</v>
      </c>
      <c r="C33" s="33">
        <v>364961536</v>
      </c>
      <c r="D33" s="33">
        <v>32816</v>
      </c>
      <c r="E33" s="34">
        <f t="shared" si="1"/>
        <v>11121.450999512434</v>
      </c>
      <c r="F33" s="35">
        <f t="shared" si="2"/>
        <v>0.9699592579949341</v>
      </c>
      <c r="G33" s="69">
        <f t="shared" si="3"/>
        <v>206.66639600242669</v>
      </c>
      <c r="H33" s="36">
        <f t="shared" si="4"/>
        <v>0</v>
      </c>
      <c r="I33" s="69">
        <f t="shared" si="5"/>
        <v>206.66639600242669</v>
      </c>
      <c r="J33" s="67">
        <f t="shared" si="6"/>
        <v>-134.22586371811002</v>
      </c>
      <c r="K33" s="34">
        <f t="shared" si="9"/>
        <v>72.440532284316674</v>
      </c>
      <c r="L33" s="34">
        <f t="shared" si="7"/>
        <v>6781964.4512156341</v>
      </c>
      <c r="M33" s="34">
        <f t="shared" si="10"/>
        <v>2377208.5074421358</v>
      </c>
      <c r="N33" s="38">
        <f>'jan-mar'!M33</f>
        <v>2825967.4933967791</v>
      </c>
      <c r="O33" s="38">
        <f t="shared" si="8"/>
        <v>-448758.98595464323</v>
      </c>
    </row>
    <row r="34" spans="1:15" s="31" customFormat="1" x14ac:dyDescent="0.2">
      <c r="A34" s="30">
        <v>1508</v>
      </c>
      <c r="B34" s="31" t="s">
        <v>432</v>
      </c>
      <c r="C34" s="33">
        <v>672922610</v>
      </c>
      <c r="D34" s="33">
        <v>58509</v>
      </c>
      <c r="E34" s="34">
        <f t="shared" si="1"/>
        <v>11501.181185800475</v>
      </c>
      <c r="F34" s="35">
        <f t="shared" si="2"/>
        <v>1.0030774913753064</v>
      </c>
      <c r="G34" s="69">
        <f t="shared" si="3"/>
        <v>-21.171715770398077</v>
      </c>
      <c r="H34" s="36">
        <f t="shared" si="4"/>
        <v>0</v>
      </c>
      <c r="I34" s="69">
        <f t="shared" si="5"/>
        <v>-21.171715770398077</v>
      </c>
      <c r="J34" s="67">
        <f t="shared" si="6"/>
        <v>-134.22586371811002</v>
      </c>
      <c r="K34" s="34">
        <f t="shared" si="9"/>
        <v>-155.39757948850809</v>
      </c>
      <c r="L34" s="34">
        <f t="shared" si="7"/>
        <v>-1238735.9180102211</v>
      </c>
      <c r="M34" s="34">
        <f t="shared" si="10"/>
        <v>-9092156.978293119</v>
      </c>
      <c r="N34" s="38">
        <f>'jan-mar'!M34</f>
        <v>-12222503.915536543</v>
      </c>
      <c r="O34" s="38">
        <f t="shared" si="8"/>
        <v>3130346.9372434244</v>
      </c>
    </row>
    <row r="35" spans="1:15" s="31" customFormat="1" x14ac:dyDescent="0.2">
      <c r="A35" s="30">
        <v>1511</v>
      </c>
      <c r="B35" s="31" t="s">
        <v>256</v>
      </c>
      <c r="C35" s="33">
        <v>31890161</v>
      </c>
      <c r="D35" s="33">
        <v>3026</v>
      </c>
      <c r="E35" s="34">
        <f t="shared" si="1"/>
        <v>10538.718109715797</v>
      </c>
      <c r="F35" s="35">
        <f t="shared" si="2"/>
        <v>0.91913610898126952</v>
      </c>
      <c r="G35" s="69">
        <f t="shared" si="3"/>
        <v>556.30612988040843</v>
      </c>
      <c r="H35" s="36">
        <f t="shared" si="4"/>
        <v>0</v>
      </c>
      <c r="I35" s="69">
        <f t="shared" si="5"/>
        <v>556.30612988040843</v>
      </c>
      <c r="J35" s="67">
        <f t="shared" si="6"/>
        <v>-134.22586371811002</v>
      </c>
      <c r="K35" s="34">
        <f t="shared" si="9"/>
        <v>422.08026616229841</v>
      </c>
      <c r="L35" s="34">
        <f t="shared" si="7"/>
        <v>1683382.349018116</v>
      </c>
      <c r="M35" s="34">
        <f t="shared" si="10"/>
        <v>1277214.8854071151</v>
      </c>
      <c r="N35" s="38">
        <f>'jan-mar'!M35</f>
        <v>1187344.3184123181</v>
      </c>
      <c r="O35" s="38">
        <f t="shared" si="8"/>
        <v>89870.566994796973</v>
      </c>
    </row>
    <row r="36" spans="1:15" s="31" customFormat="1" x14ac:dyDescent="0.2">
      <c r="A36" s="30">
        <v>1514</v>
      </c>
      <c r="B36" s="31" t="s">
        <v>429</v>
      </c>
      <c r="C36" s="33">
        <v>29163899</v>
      </c>
      <c r="D36" s="33">
        <v>2438</v>
      </c>
      <c r="E36" s="34">
        <f t="shared" si="1"/>
        <v>11962.222723543888</v>
      </c>
      <c r="F36" s="35">
        <f t="shared" si="2"/>
        <v>1.0432873082305034</v>
      </c>
      <c r="G36" s="69">
        <f t="shared" si="3"/>
        <v>-297.79663841644577</v>
      </c>
      <c r="H36" s="36">
        <f t="shared" si="4"/>
        <v>0</v>
      </c>
      <c r="I36" s="69">
        <f t="shared" si="5"/>
        <v>-297.79663841644577</v>
      </c>
      <c r="J36" s="67">
        <f t="shared" si="6"/>
        <v>-134.22586371811002</v>
      </c>
      <c r="K36" s="34">
        <f t="shared" si="9"/>
        <v>-432.02250213455579</v>
      </c>
      <c r="L36" s="34">
        <f t="shared" si="7"/>
        <v>-726028.20445929479</v>
      </c>
      <c r="M36" s="34">
        <f t="shared" si="10"/>
        <v>-1053270.8602040471</v>
      </c>
      <c r="N36" s="38">
        <f>'jan-mar'!M36</f>
        <v>-1012409.9057867713</v>
      </c>
      <c r="O36" s="38">
        <f t="shared" si="8"/>
        <v>-40860.954417275731</v>
      </c>
    </row>
    <row r="37" spans="1:15" s="31" customFormat="1" x14ac:dyDescent="0.2">
      <c r="A37" s="30">
        <v>1515</v>
      </c>
      <c r="B37" s="31" t="s">
        <v>378</v>
      </c>
      <c r="C37" s="33">
        <v>120312042</v>
      </c>
      <c r="D37" s="33">
        <v>8968</v>
      </c>
      <c r="E37" s="34">
        <f t="shared" si="1"/>
        <v>13415.704950936664</v>
      </c>
      <c r="F37" s="35">
        <f t="shared" si="2"/>
        <v>1.1700530101926421</v>
      </c>
      <c r="G37" s="69">
        <f t="shared" si="3"/>
        <v>-1169.8859748521118</v>
      </c>
      <c r="H37" s="36">
        <f t="shared" si="4"/>
        <v>0</v>
      </c>
      <c r="I37" s="69">
        <f t="shared" si="5"/>
        <v>-1169.8859748521118</v>
      </c>
      <c r="J37" s="67">
        <f t="shared" si="6"/>
        <v>-134.22586371811002</v>
      </c>
      <c r="K37" s="34">
        <f t="shared" si="9"/>
        <v>-1304.1118385702218</v>
      </c>
      <c r="L37" s="34">
        <f t="shared" si="7"/>
        <v>-10491537.422473738</v>
      </c>
      <c r="M37" s="34">
        <f t="shared" si="10"/>
        <v>-11695274.96829775</v>
      </c>
      <c r="N37" s="38">
        <f>'jan-mar'!M37</f>
        <v>-11985524.655412534</v>
      </c>
      <c r="O37" s="38">
        <f t="shared" si="8"/>
        <v>290249.68711478449</v>
      </c>
    </row>
    <row r="38" spans="1:15" s="31" customFormat="1" x14ac:dyDescent="0.2">
      <c r="A38" s="30">
        <v>1516</v>
      </c>
      <c r="B38" s="31" t="s">
        <v>257</v>
      </c>
      <c r="C38" s="33">
        <v>94767947</v>
      </c>
      <c r="D38" s="33">
        <v>8861</v>
      </c>
      <c r="E38" s="34">
        <f t="shared" si="1"/>
        <v>10694.949441372306</v>
      </c>
      <c r="F38" s="35">
        <f t="shared" si="2"/>
        <v>0.93276185138985912</v>
      </c>
      <c r="G38" s="69">
        <f t="shared" si="3"/>
        <v>462.56733088650321</v>
      </c>
      <c r="H38" s="36">
        <f t="shared" si="4"/>
        <v>0</v>
      </c>
      <c r="I38" s="69">
        <f t="shared" si="5"/>
        <v>462.56733088650321</v>
      </c>
      <c r="J38" s="67">
        <f t="shared" si="6"/>
        <v>-134.22586371811002</v>
      </c>
      <c r="K38" s="34">
        <f t="shared" si="9"/>
        <v>328.34146716839319</v>
      </c>
      <c r="L38" s="34">
        <f t="shared" si="7"/>
        <v>4098809.1189853051</v>
      </c>
      <c r="M38" s="34">
        <f t="shared" si="10"/>
        <v>2909433.740579132</v>
      </c>
      <c r="N38" s="38">
        <f>'jan-mar'!M38</f>
        <v>1920706.310592053</v>
      </c>
      <c r="O38" s="38">
        <f t="shared" si="8"/>
        <v>988727.429987079</v>
      </c>
    </row>
    <row r="39" spans="1:15" s="31" customFormat="1" x14ac:dyDescent="0.2">
      <c r="A39" s="30">
        <v>1517</v>
      </c>
      <c r="B39" s="31" t="s">
        <v>258</v>
      </c>
      <c r="C39" s="33">
        <v>48205358</v>
      </c>
      <c r="D39" s="33">
        <v>5322</v>
      </c>
      <c r="E39" s="34">
        <f t="shared" si="1"/>
        <v>9057.7523487410745</v>
      </c>
      <c r="F39" s="35">
        <f t="shared" si="2"/>
        <v>0.78997342592004671</v>
      </c>
      <c r="G39" s="69">
        <f t="shared" si="3"/>
        <v>1444.8855864652421</v>
      </c>
      <c r="H39" s="36">
        <f t="shared" si="4"/>
        <v>441.54360068831465</v>
      </c>
      <c r="I39" s="69">
        <f t="shared" si="5"/>
        <v>1886.4291871535568</v>
      </c>
      <c r="J39" s="67">
        <f t="shared" si="6"/>
        <v>-134.22586371811002</v>
      </c>
      <c r="K39" s="34">
        <f t="shared" si="9"/>
        <v>1752.2033234354467</v>
      </c>
      <c r="L39" s="34">
        <f t="shared" si="7"/>
        <v>10039576.134031229</v>
      </c>
      <c r="M39" s="34">
        <f t="shared" si="10"/>
        <v>9325226.0873234477</v>
      </c>
      <c r="N39" s="38">
        <f>'jan-mar'!M39</f>
        <v>8753355.4724227283</v>
      </c>
      <c r="O39" s="38">
        <f t="shared" si="8"/>
        <v>571870.61490071937</v>
      </c>
    </row>
    <row r="40" spans="1:15" s="31" customFormat="1" x14ac:dyDescent="0.2">
      <c r="A40" s="30">
        <v>1520</v>
      </c>
      <c r="B40" s="31" t="s">
        <v>260</v>
      </c>
      <c r="C40" s="33">
        <v>104486842</v>
      </c>
      <c r="D40" s="33">
        <v>10958</v>
      </c>
      <c r="E40" s="34">
        <f t="shared" si="1"/>
        <v>9535.2109874064608</v>
      </c>
      <c r="F40" s="35">
        <f t="shared" si="2"/>
        <v>0.83161506305026034</v>
      </c>
      <c r="G40" s="69">
        <f t="shared" si="3"/>
        <v>1158.4104032660102</v>
      </c>
      <c r="H40" s="36">
        <f t="shared" si="4"/>
        <v>274.43307715542937</v>
      </c>
      <c r="I40" s="69">
        <f t="shared" si="5"/>
        <v>1432.8434804214396</v>
      </c>
      <c r="J40" s="67">
        <f t="shared" si="6"/>
        <v>-134.22586371811002</v>
      </c>
      <c r="K40" s="34">
        <f t="shared" si="9"/>
        <v>1298.6176167033295</v>
      </c>
      <c r="L40" s="34">
        <f t="shared" si="7"/>
        <v>15701098.858458135</v>
      </c>
      <c r="M40" s="34">
        <f t="shared" si="10"/>
        <v>14230251.843835086</v>
      </c>
      <c r="N40" s="38">
        <f>'jan-mar'!M40</f>
        <v>12154296.054661451</v>
      </c>
      <c r="O40" s="38">
        <f t="shared" si="8"/>
        <v>2075955.7891736347</v>
      </c>
    </row>
    <row r="41" spans="1:15" s="31" customFormat="1" x14ac:dyDescent="0.2">
      <c r="A41" s="30">
        <v>1525</v>
      </c>
      <c r="B41" s="31" t="s">
        <v>261</v>
      </c>
      <c r="C41" s="33">
        <v>45870848</v>
      </c>
      <c r="D41" s="33">
        <v>4348</v>
      </c>
      <c r="E41" s="34">
        <f t="shared" si="1"/>
        <v>10549.873045078197</v>
      </c>
      <c r="F41" s="35">
        <f t="shared" si="2"/>
        <v>0.92010898858372148</v>
      </c>
      <c r="G41" s="69">
        <f t="shared" si="3"/>
        <v>549.61316866296875</v>
      </c>
      <c r="H41" s="36">
        <f t="shared" si="4"/>
        <v>0</v>
      </c>
      <c r="I41" s="69">
        <f t="shared" si="5"/>
        <v>549.61316866296875</v>
      </c>
      <c r="J41" s="67">
        <f t="shared" si="6"/>
        <v>-134.22586371811002</v>
      </c>
      <c r="K41" s="34">
        <f t="shared" si="9"/>
        <v>415.38730494485873</v>
      </c>
      <c r="L41" s="34">
        <f t="shared" si="7"/>
        <v>2389718.057346588</v>
      </c>
      <c r="M41" s="34">
        <f t="shared" si="10"/>
        <v>1806104.0019002457</v>
      </c>
      <c r="N41" s="38">
        <f>'jan-mar'!M41</f>
        <v>1762281.4973089106</v>
      </c>
      <c r="O41" s="38">
        <f t="shared" si="8"/>
        <v>43822.504591335077</v>
      </c>
    </row>
    <row r="42" spans="1:15" s="31" customFormat="1" x14ac:dyDescent="0.2">
      <c r="A42" s="30">
        <v>1528</v>
      </c>
      <c r="B42" s="31" t="s">
        <v>262</v>
      </c>
      <c r="C42" s="33">
        <v>67045726</v>
      </c>
      <c r="D42" s="33">
        <v>7617</v>
      </c>
      <c r="E42" s="34">
        <f t="shared" si="1"/>
        <v>8802.117106472364</v>
      </c>
      <c r="F42" s="35">
        <f t="shared" si="2"/>
        <v>0.76767815438405873</v>
      </c>
      <c r="G42" s="69">
        <f t="shared" si="3"/>
        <v>1598.2667318264685</v>
      </c>
      <c r="H42" s="36">
        <f t="shared" si="4"/>
        <v>531.01593548236326</v>
      </c>
      <c r="I42" s="69">
        <f t="shared" si="5"/>
        <v>2129.2826673088316</v>
      </c>
      <c r="J42" s="67">
        <f t="shared" si="6"/>
        <v>-134.22586371811002</v>
      </c>
      <c r="K42" s="34">
        <f t="shared" si="9"/>
        <v>1995.0568035907215</v>
      </c>
      <c r="L42" s="34">
        <f t="shared" si="7"/>
        <v>16218746.07689137</v>
      </c>
      <c r="M42" s="34">
        <f t="shared" si="10"/>
        <v>15196347.672950527</v>
      </c>
      <c r="N42" s="38">
        <f>'jan-mar'!M42</f>
        <v>14107358.754358111</v>
      </c>
      <c r="O42" s="38">
        <f t="shared" si="8"/>
        <v>1088988.9185924158</v>
      </c>
    </row>
    <row r="43" spans="1:15" s="31" customFormat="1" x14ac:dyDescent="0.2">
      <c r="A43" s="30">
        <v>1531</v>
      </c>
      <c r="B43" s="31" t="s">
        <v>263</v>
      </c>
      <c r="C43" s="33">
        <v>94068288</v>
      </c>
      <c r="D43" s="33">
        <v>9720</v>
      </c>
      <c r="E43" s="34">
        <f t="shared" si="1"/>
        <v>9677.8074074074066</v>
      </c>
      <c r="F43" s="35">
        <f t="shared" si="2"/>
        <v>0.844051634298285</v>
      </c>
      <c r="G43" s="69">
        <f t="shared" si="3"/>
        <v>1072.8525512654428</v>
      </c>
      <c r="H43" s="36">
        <f t="shared" si="4"/>
        <v>224.5243301550984</v>
      </c>
      <c r="I43" s="69">
        <f t="shared" si="5"/>
        <v>1297.3768814205412</v>
      </c>
      <c r="J43" s="67">
        <f t="shared" si="6"/>
        <v>-134.22586371811002</v>
      </c>
      <c r="K43" s="34">
        <f t="shared" si="9"/>
        <v>1163.1510177024311</v>
      </c>
      <c r="L43" s="34">
        <f t="shared" si="7"/>
        <v>12610503.287407661</v>
      </c>
      <c r="M43" s="34">
        <f t="shared" si="10"/>
        <v>11305827.89206763</v>
      </c>
      <c r="N43" s="38">
        <f>'jan-mar'!M43</f>
        <v>10956115.452902835</v>
      </c>
      <c r="O43" s="38">
        <f t="shared" si="8"/>
        <v>349712.43916479498</v>
      </c>
    </row>
    <row r="44" spans="1:15" s="31" customFormat="1" x14ac:dyDescent="0.2">
      <c r="A44" s="30">
        <v>1532</v>
      </c>
      <c r="B44" s="31" t="s">
        <v>264</v>
      </c>
      <c r="C44" s="33">
        <v>92786599</v>
      </c>
      <c r="D44" s="33">
        <v>8691</v>
      </c>
      <c r="E44" s="34">
        <f t="shared" si="1"/>
        <v>10676.170636290415</v>
      </c>
      <c r="F44" s="35">
        <f t="shared" si="2"/>
        <v>0.9311240546811328</v>
      </c>
      <c r="G44" s="69">
        <f t="shared" si="3"/>
        <v>473.83461393563772</v>
      </c>
      <c r="H44" s="36">
        <f t="shared" si="4"/>
        <v>0</v>
      </c>
      <c r="I44" s="69">
        <f t="shared" si="5"/>
        <v>473.83461393563772</v>
      </c>
      <c r="J44" s="67">
        <f t="shared" si="6"/>
        <v>-134.22586371811002</v>
      </c>
      <c r="K44" s="34">
        <f t="shared" si="9"/>
        <v>339.6087502175277</v>
      </c>
      <c r="L44" s="34">
        <f t="shared" si="7"/>
        <v>4118096.6297146273</v>
      </c>
      <c r="M44" s="34">
        <f t="shared" si="10"/>
        <v>2951539.6481405334</v>
      </c>
      <c r="N44" s="38">
        <f>'jan-mar'!M44</f>
        <v>2367740.1668610261</v>
      </c>
      <c r="O44" s="38">
        <f t="shared" si="8"/>
        <v>583799.48127950728</v>
      </c>
    </row>
    <row r="45" spans="1:15" s="31" customFormat="1" x14ac:dyDescent="0.2">
      <c r="A45" s="30">
        <v>1535</v>
      </c>
      <c r="B45" s="31" t="s">
        <v>265</v>
      </c>
      <c r="C45" s="33">
        <v>73349687</v>
      </c>
      <c r="D45" s="33">
        <v>7147</v>
      </c>
      <c r="E45" s="34">
        <f t="shared" si="1"/>
        <v>10263.003637890024</v>
      </c>
      <c r="F45" s="35">
        <f t="shared" si="2"/>
        <v>0.89508962399272662</v>
      </c>
      <c r="G45" s="69">
        <f t="shared" si="3"/>
        <v>721.73481297587239</v>
      </c>
      <c r="H45" s="36">
        <f t="shared" si="4"/>
        <v>19.705649486182299</v>
      </c>
      <c r="I45" s="69">
        <f t="shared" si="5"/>
        <v>741.44046246205471</v>
      </c>
      <c r="J45" s="67">
        <f t="shared" si="6"/>
        <v>-134.22586371811002</v>
      </c>
      <c r="K45" s="34">
        <f t="shared" si="9"/>
        <v>607.21459874394463</v>
      </c>
      <c r="L45" s="34">
        <f t="shared" si="7"/>
        <v>5299074.9852163047</v>
      </c>
      <c r="M45" s="34">
        <f t="shared" si="10"/>
        <v>4339762.7372229723</v>
      </c>
      <c r="N45" s="38">
        <f>'jan-mar'!M45</f>
        <v>3343772.7155627348</v>
      </c>
      <c r="O45" s="38">
        <f t="shared" si="8"/>
        <v>995990.02166023757</v>
      </c>
    </row>
    <row r="46" spans="1:15" s="31" customFormat="1" x14ac:dyDescent="0.2">
      <c r="A46" s="30">
        <v>1539</v>
      </c>
      <c r="B46" s="31" t="s">
        <v>266</v>
      </c>
      <c r="C46" s="33">
        <v>74279742</v>
      </c>
      <c r="D46" s="33">
        <v>7299</v>
      </c>
      <c r="E46" s="34">
        <f t="shared" si="1"/>
        <v>10176.701191944101</v>
      </c>
      <c r="F46" s="35">
        <f t="shared" si="2"/>
        <v>0.88756274135515301</v>
      </c>
      <c r="G46" s="69">
        <f t="shared" si="3"/>
        <v>773.51628054342621</v>
      </c>
      <c r="H46" s="36">
        <f t="shared" si="4"/>
        <v>49.911505567255332</v>
      </c>
      <c r="I46" s="69">
        <f t="shared" si="5"/>
        <v>823.4277861106815</v>
      </c>
      <c r="J46" s="67">
        <f t="shared" si="6"/>
        <v>-134.22586371811002</v>
      </c>
      <c r="K46" s="34">
        <f t="shared" si="9"/>
        <v>689.20192239257153</v>
      </c>
      <c r="L46" s="34">
        <f t="shared" si="7"/>
        <v>6010199.4108218644</v>
      </c>
      <c r="M46" s="34">
        <f t="shared" si="10"/>
        <v>5030484.8315433795</v>
      </c>
      <c r="N46" s="38">
        <f>'jan-mar'!M46</f>
        <v>5977461.358429811</v>
      </c>
      <c r="O46" s="38">
        <f t="shared" si="8"/>
        <v>-946976.5268864315</v>
      </c>
    </row>
    <row r="47" spans="1:15" s="31" customFormat="1" x14ac:dyDescent="0.2">
      <c r="A47" s="30">
        <v>1547</v>
      </c>
      <c r="B47" s="31" t="s">
        <v>267</v>
      </c>
      <c r="C47" s="33">
        <v>39745488</v>
      </c>
      <c r="D47" s="33">
        <v>3678</v>
      </c>
      <c r="E47" s="34">
        <f t="shared" si="1"/>
        <v>10806.277324632953</v>
      </c>
      <c r="F47" s="35">
        <f t="shared" si="2"/>
        <v>0.94247133183862231</v>
      </c>
      <c r="G47" s="69">
        <f t="shared" si="3"/>
        <v>395.77060093011534</v>
      </c>
      <c r="H47" s="36">
        <f t="shared" si="4"/>
        <v>0</v>
      </c>
      <c r="I47" s="69">
        <f t="shared" si="5"/>
        <v>395.77060093011534</v>
      </c>
      <c r="J47" s="67">
        <f t="shared" si="6"/>
        <v>-134.22586371811002</v>
      </c>
      <c r="K47" s="34">
        <f t="shared" si="9"/>
        <v>261.54473721200532</v>
      </c>
      <c r="L47" s="34">
        <f t="shared" si="7"/>
        <v>1455644.2702209642</v>
      </c>
      <c r="M47" s="34">
        <f t="shared" si="10"/>
        <v>961961.54346575553</v>
      </c>
      <c r="N47" s="38">
        <f>'jan-mar'!M47</f>
        <v>614168.17789838335</v>
      </c>
      <c r="O47" s="38">
        <f t="shared" si="8"/>
        <v>347793.36556737218</v>
      </c>
    </row>
    <row r="48" spans="1:15" s="31" customFormat="1" x14ac:dyDescent="0.2">
      <c r="A48" s="30">
        <v>1554</v>
      </c>
      <c r="B48" s="31" t="s">
        <v>268</v>
      </c>
      <c r="C48" s="33">
        <v>61630035</v>
      </c>
      <c r="D48" s="33">
        <v>5955</v>
      </c>
      <c r="E48" s="34">
        <f t="shared" si="1"/>
        <v>10349.292191435768</v>
      </c>
      <c r="F48" s="35">
        <f t="shared" si="2"/>
        <v>0.90261529500223381</v>
      </c>
      <c r="G48" s="69">
        <f t="shared" si="3"/>
        <v>669.96168084842577</v>
      </c>
      <c r="H48" s="36">
        <f t="shared" si="4"/>
        <v>0</v>
      </c>
      <c r="I48" s="69">
        <f t="shared" si="5"/>
        <v>669.96168084842577</v>
      </c>
      <c r="J48" s="67">
        <f t="shared" si="6"/>
        <v>-134.22586371811002</v>
      </c>
      <c r="K48" s="34">
        <f t="shared" si="9"/>
        <v>535.73581713031581</v>
      </c>
      <c r="L48" s="34">
        <f t="shared" si="7"/>
        <v>3989621.8094523754</v>
      </c>
      <c r="M48" s="34">
        <f t="shared" si="10"/>
        <v>3190306.7910110308</v>
      </c>
      <c r="N48" s="38">
        <f>'jan-mar'!M48</f>
        <v>3171717.6583428127</v>
      </c>
      <c r="O48" s="38">
        <f t="shared" si="8"/>
        <v>18589.13266821811</v>
      </c>
    </row>
    <row r="49" spans="1:15" s="31" customFormat="1" x14ac:dyDescent="0.2">
      <c r="A49" s="30">
        <v>1557</v>
      </c>
      <c r="B49" s="31" t="s">
        <v>269</v>
      </c>
      <c r="C49" s="33">
        <v>23191326</v>
      </c>
      <c r="D49" s="33">
        <v>2700</v>
      </c>
      <c r="E49" s="34">
        <f t="shared" si="1"/>
        <v>8589.3799999999992</v>
      </c>
      <c r="F49" s="35">
        <f t="shared" si="2"/>
        <v>0.74912425112530501</v>
      </c>
      <c r="G49" s="69">
        <f t="shared" si="3"/>
        <v>1725.9089957098872</v>
      </c>
      <c r="H49" s="36">
        <f t="shared" si="4"/>
        <v>605.47392274769095</v>
      </c>
      <c r="I49" s="69">
        <f t="shared" si="5"/>
        <v>2331.3829184575779</v>
      </c>
      <c r="J49" s="67">
        <f t="shared" si="6"/>
        <v>-134.22586371811002</v>
      </c>
      <c r="K49" s="34">
        <f t="shared" si="9"/>
        <v>2197.1570547394681</v>
      </c>
      <c r="L49" s="34">
        <f t="shared" si="7"/>
        <v>6294733.8798354603</v>
      </c>
      <c r="M49" s="34">
        <f t="shared" si="10"/>
        <v>5932324.0477965642</v>
      </c>
      <c r="N49" s="38">
        <f>'jan-mar'!M49</f>
        <v>5362785.1258063437</v>
      </c>
      <c r="O49" s="38">
        <f t="shared" si="8"/>
        <v>569538.92199022043</v>
      </c>
    </row>
    <row r="50" spans="1:15" s="31" customFormat="1" x14ac:dyDescent="0.2">
      <c r="A50" s="30">
        <v>1560</v>
      </c>
      <c r="B50" s="31" t="s">
        <v>270</v>
      </c>
      <c r="C50" s="33">
        <v>27059675</v>
      </c>
      <c r="D50" s="33">
        <v>3041</v>
      </c>
      <c r="E50" s="34">
        <f t="shared" si="1"/>
        <v>8898.2818151923711</v>
      </c>
      <c r="F50" s="35">
        <f t="shared" si="2"/>
        <v>0.77606517596239832</v>
      </c>
      <c r="G50" s="69">
        <f t="shared" si="3"/>
        <v>1540.5679065944641</v>
      </c>
      <c r="H50" s="36">
        <f t="shared" si="4"/>
        <v>497.3582874303608</v>
      </c>
      <c r="I50" s="69">
        <f t="shared" si="5"/>
        <v>2037.926194024825</v>
      </c>
      <c r="J50" s="67">
        <f t="shared" si="6"/>
        <v>-134.22586371811002</v>
      </c>
      <c r="K50" s="34">
        <f t="shared" si="9"/>
        <v>1903.7003303067149</v>
      </c>
      <c r="L50" s="34">
        <f t="shared" si="7"/>
        <v>6197333.556029493</v>
      </c>
      <c r="M50" s="34">
        <f t="shared" si="10"/>
        <v>5789152.7044627201</v>
      </c>
      <c r="N50" s="38">
        <f>'jan-mar'!M50</f>
        <v>5206496.1918804012</v>
      </c>
      <c r="O50" s="38">
        <f t="shared" si="8"/>
        <v>582656.51258231886</v>
      </c>
    </row>
    <row r="51" spans="1:15" s="31" customFormat="1" x14ac:dyDescent="0.2">
      <c r="A51" s="30">
        <v>1563</v>
      </c>
      <c r="B51" s="31" t="s">
        <v>271</v>
      </c>
      <c r="C51" s="33">
        <v>87750771</v>
      </c>
      <c r="D51" s="33">
        <v>7227</v>
      </c>
      <c r="E51" s="34">
        <f t="shared" si="1"/>
        <v>12142.074304690743</v>
      </c>
      <c r="F51" s="35">
        <f t="shared" si="2"/>
        <v>1.0589730947529696</v>
      </c>
      <c r="G51" s="69">
        <f t="shared" si="3"/>
        <v>-405.70758710455885</v>
      </c>
      <c r="H51" s="36">
        <f t="shared" si="4"/>
        <v>0</v>
      </c>
      <c r="I51" s="69">
        <f t="shared" si="5"/>
        <v>-405.70758710455885</v>
      </c>
      <c r="J51" s="67">
        <f t="shared" si="6"/>
        <v>-134.22586371811002</v>
      </c>
      <c r="K51" s="34">
        <f t="shared" si="9"/>
        <v>-539.93345082266887</v>
      </c>
      <c r="L51" s="34">
        <f t="shared" si="7"/>
        <v>-2932048.7320046467</v>
      </c>
      <c r="M51" s="34">
        <f t="shared" si="10"/>
        <v>-3902099.0490954281</v>
      </c>
      <c r="N51" s="38">
        <f>'jan-mar'!M51</f>
        <v>-290026.64032854448</v>
      </c>
      <c r="O51" s="38">
        <f t="shared" si="8"/>
        <v>-3612072.4087668834</v>
      </c>
    </row>
    <row r="52" spans="1:15" s="31" customFormat="1" x14ac:dyDescent="0.2">
      <c r="A52" s="30">
        <v>1566</v>
      </c>
      <c r="B52" s="31" t="s">
        <v>272</v>
      </c>
      <c r="C52" s="33">
        <v>59542253</v>
      </c>
      <c r="D52" s="33">
        <v>5953</v>
      </c>
      <c r="E52" s="34">
        <f t="shared" si="1"/>
        <v>10002.058289937846</v>
      </c>
      <c r="F52" s="35">
        <f t="shared" si="2"/>
        <v>0.87233123067803942</v>
      </c>
      <c r="G52" s="69">
        <f t="shared" si="3"/>
        <v>878.3020217471792</v>
      </c>
      <c r="H52" s="36">
        <f t="shared" si="4"/>
        <v>111.03652126944462</v>
      </c>
      <c r="I52" s="69">
        <f t="shared" si="5"/>
        <v>989.33854301662382</v>
      </c>
      <c r="J52" s="67">
        <f t="shared" si="6"/>
        <v>-134.22586371811002</v>
      </c>
      <c r="K52" s="34">
        <f t="shared" si="9"/>
        <v>855.11267929851374</v>
      </c>
      <c r="L52" s="34">
        <f t="shared" si="7"/>
        <v>5889532.3465779619</v>
      </c>
      <c r="M52" s="34">
        <f t="shared" si="10"/>
        <v>5090485.7798640523</v>
      </c>
      <c r="N52" s="38">
        <f>'jan-mar'!M52</f>
        <v>7583460.2816389436</v>
      </c>
      <c r="O52" s="38">
        <f t="shared" si="8"/>
        <v>-2492974.5017748913</v>
      </c>
    </row>
    <row r="53" spans="1:15" s="31" customFormat="1" x14ac:dyDescent="0.2">
      <c r="A53" s="30">
        <v>1573</v>
      </c>
      <c r="B53" s="31" t="s">
        <v>274</v>
      </c>
      <c r="C53" s="33">
        <v>22418780</v>
      </c>
      <c r="D53" s="33">
        <v>2159</v>
      </c>
      <c r="E53" s="34">
        <f t="shared" si="1"/>
        <v>10383.872163038444</v>
      </c>
      <c r="F53" s="35">
        <f t="shared" si="2"/>
        <v>0.9056311931614478</v>
      </c>
      <c r="G53" s="69">
        <f t="shared" si="3"/>
        <v>649.21369788682023</v>
      </c>
      <c r="H53" s="36">
        <f t="shared" si="4"/>
        <v>0</v>
      </c>
      <c r="I53" s="69">
        <f t="shared" si="5"/>
        <v>649.21369788682023</v>
      </c>
      <c r="J53" s="67">
        <f t="shared" si="6"/>
        <v>-134.22586371811002</v>
      </c>
      <c r="K53" s="34">
        <f t="shared" si="9"/>
        <v>514.98783416871015</v>
      </c>
      <c r="L53" s="34">
        <f t="shared" si="7"/>
        <v>1401652.3737376449</v>
      </c>
      <c r="M53" s="34">
        <f t="shared" si="10"/>
        <v>1111858.7339702451</v>
      </c>
      <c r="N53" s="38">
        <f>'jan-mar'!M53</f>
        <v>857110.66538407095</v>
      </c>
      <c r="O53" s="38">
        <f t="shared" si="8"/>
        <v>254748.06858617417</v>
      </c>
    </row>
    <row r="54" spans="1:15" s="31" customFormat="1" x14ac:dyDescent="0.2">
      <c r="A54" s="30">
        <v>1576</v>
      </c>
      <c r="B54" s="31" t="s">
        <v>275</v>
      </c>
      <c r="C54" s="33">
        <v>33635912</v>
      </c>
      <c r="D54" s="33">
        <v>3408</v>
      </c>
      <c r="E54" s="34">
        <f t="shared" si="1"/>
        <v>9869.69248826291</v>
      </c>
      <c r="F54" s="35">
        <f t="shared" si="2"/>
        <v>0.86078692456347272</v>
      </c>
      <c r="G54" s="69">
        <f t="shared" si="3"/>
        <v>957.72150275214074</v>
      </c>
      <c r="H54" s="36">
        <f t="shared" si="4"/>
        <v>157.36455185567218</v>
      </c>
      <c r="I54" s="69">
        <f t="shared" si="5"/>
        <v>1115.0860546078129</v>
      </c>
      <c r="J54" s="67">
        <f t="shared" si="6"/>
        <v>-134.22586371811002</v>
      </c>
      <c r="K54" s="34">
        <f t="shared" si="9"/>
        <v>980.86019088970284</v>
      </c>
      <c r="L54" s="34">
        <f t="shared" si="7"/>
        <v>3800213.2741034264</v>
      </c>
      <c r="M54" s="34">
        <f t="shared" si="10"/>
        <v>3342771.5305521074</v>
      </c>
      <c r="N54" s="38">
        <f>'jan-mar'!M54</f>
        <v>2969031.6676844512</v>
      </c>
      <c r="O54" s="38">
        <f t="shared" si="8"/>
        <v>373739.86286765616</v>
      </c>
    </row>
    <row r="55" spans="1:15" s="31" customFormat="1" x14ac:dyDescent="0.2">
      <c r="A55" s="30">
        <v>1577</v>
      </c>
      <c r="B55" s="31" t="s">
        <v>259</v>
      </c>
      <c r="C55" s="33">
        <v>98224659</v>
      </c>
      <c r="D55" s="33">
        <v>11093</v>
      </c>
      <c r="E55" s="34">
        <f t="shared" si="1"/>
        <v>8854.6523934012439</v>
      </c>
      <c r="F55" s="35">
        <f t="shared" si="2"/>
        <v>0.77226002845159913</v>
      </c>
      <c r="G55" s="69">
        <f t="shared" si="3"/>
        <v>1566.7455596691404</v>
      </c>
      <c r="H55" s="36">
        <f t="shared" si="4"/>
        <v>512.62858505725535</v>
      </c>
      <c r="I55" s="69">
        <f t="shared" si="5"/>
        <v>2079.3741447263956</v>
      </c>
      <c r="J55" s="67">
        <f t="shared" si="6"/>
        <v>-134.22586371811002</v>
      </c>
      <c r="K55" s="34">
        <f t="shared" si="9"/>
        <v>1945.1482810082855</v>
      </c>
      <c r="L55" s="34">
        <f t="shared" si="7"/>
        <v>23066497.387449905</v>
      </c>
      <c r="M55" s="34">
        <f t="shared" si="10"/>
        <v>21577529.881224912</v>
      </c>
      <c r="N55" s="38">
        <f>'jan-mar'!M55</f>
        <v>21273180.135951757</v>
      </c>
      <c r="O55" s="38">
        <f t="shared" si="8"/>
        <v>304349.74527315423</v>
      </c>
    </row>
    <row r="56" spans="1:15" s="31" customFormat="1" x14ac:dyDescent="0.2">
      <c r="A56" s="30">
        <v>1578</v>
      </c>
      <c r="B56" s="31" t="s">
        <v>379</v>
      </c>
      <c r="C56" s="33">
        <v>31427641</v>
      </c>
      <c r="D56" s="33">
        <v>2492</v>
      </c>
      <c r="E56" s="34">
        <f t="shared" si="1"/>
        <v>12611.412921348314</v>
      </c>
      <c r="F56" s="35">
        <f t="shared" si="2"/>
        <v>1.0999065427699148</v>
      </c>
      <c r="G56" s="69">
        <f t="shared" si="3"/>
        <v>-687.31075709910147</v>
      </c>
      <c r="H56" s="36">
        <f t="shared" si="4"/>
        <v>0</v>
      </c>
      <c r="I56" s="69">
        <f t="shared" si="5"/>
        <v>-687.31075709910147</v>
      </c>
      <c r="J56" s="67">
        <f t="shared" si="6"/>
        <v>-134.22586371811002</v>
      </c>
      <c r="K56" s="34">
        <f t="shared" si="9"/>
        <v>-821.53662081721154</v>
      </c>
      <c r="L56" s="34">
        <f t="shared" si="7"/>
        <v>-1712778.4066909607</v>
      </c>
      <c r="M56" s="34">
        <f t="shared" si="10"/>
        <v>-2047269.2590764912</v>
      </c>
      <c r="N56" s="38">
        <f>'jan-mar'!M56</f>
        <v>67739.073986614734</v>
      </c>
      <c r="O56" s="38">
        <f t="shared" si="8"/>
        <v>-2115008.3330631061</v>
      </c>
    </row>
    <row r="57" spans="1:15" s="31" customFormat="1" x14ac:dyDescent="0.2">
      <c r="A57" s="30">
        <v>1579</v>
      </c>
      <c r="B57" s="31" t="s">
        <v>380</v>
      </c>
      <c r="C57" s="33">
        <v>125393391</v>
      </c>
      <c r="D57" s="33">
        <v>13437</v>
      </c>
      <c r="E57" s="34">
        <f t="shared" si="1"/>
        <v>9331.9484259879446</v>
      </c>
      <c r="F57" s="35">
        <f t="shared" si="2"/>
        <v>0.81388748386474785</v>
      </c>
      <c r="G57" s="69">
        <f t="shared" si="3"/>
        <v>1280.36794011712</v>
      </c>
      <c r="H57" s="36">
        <f t="shared" si="4"/>
        <v>345.57497365191011</v>
      </c>
      <c r="I57" s="69">
        <f t="shared" si="5"/>
        <v>1625.9429137690302</v>
      </c>
      <c r="J57" s="67">
        <f t="shared" si="6"/>
        <v>-134.22586371811002</v>
      </c>
      <c r="K57" s="34">
        <f t="shared" si="9"/>
        <v>1491.7170500509201</v>
      </c>
      <c r="L57" s="34">
        <f t="shared" si="7"/>
        <v>21847794.932314459</v>
      </c>
      <c r="M57" s="34">
        <f t="shared" si="10"/>
        <v>20044202.001534212</v>
      </c>
      <c r="N57" s="38">
        <f>'jan-mar'!M57</f>
        <v>17665748.347762898</v>
      </c>
      <c r="O57" s="38">
        <f t="shared" si="8"/>
        <v>2378453.6537713148</v>
      </c>
    </row>
    <row r="58" spans="1:15" s="31" customFormat="1" x14ac:dyDescent="0.2">
      <c r="A58" s="30">
        <v>1580</v>
      </c>
      <c r="B58" s="31" t="s">
        <v>431</v>
      </c>
      <c r="C58" s="33">
        <v>91729407</v>
      </c>
      <c r="D58" s="33">
        <v>9357</v>
      </c>
      <c r="E58" s="34">
        <f t="shared" si="1"/>
        <v>9803.2924014107084</v>
      </c>
      <c r="F58" s="35">
        <f t="shared" si="2"/>
        <v>0.85499582959063292</v>
      </c>
      <c r="G58" s="69">
        <f t="shared" si="3"/>
        <v>997.56155486346177</v>
      </c>
      <c r="H58" s="36">
        <f t="shared" si="4"/>
        <v>180.60458225394277</v>
      </c>
      <c r="I58" s="69">
        <f t="shared" si="5"/>
        <v>1178.1661371174046</v>
      </c>
      <c r="J58" s="67">
        <f t="shared" si="6"/>
        <v>-134.22586371811002</v>
      </c>
      <c r="K58" s="34">
        <f t="shared" si="9"/>
        <v>1043.9402733992945</v>
      </c>
      <c r="L58" s="34">
        <f t="shared" si="7"/>
        <v>11024100.545007555</v>
      </c>
      <c r="M58" s="34">
        <f t="shared" si="10"/>
        <v>9768149.1381971985</v>
      </c>
      <c r="N58" s="38">
        <f>'jan-mar'!M58</f>
        <v>8594384.5632110871</v>
      </c>
      <c r="O58" s="38">
        <f t="shared" si="8"/>
        <v>1173764.5749861114</v>
      </c>
    </row>
    <row r="59" spans="1:15" s="31" customFormat="1" x14ac:dyDescent="0.2">
      <c r="A59" s="30">
        <v>1804</v>
      </c>
      <c r="B59" s="31" t="s">
        <v>276</v>
      </c>
      <c r="C59" s="33">
        <v>600208086</v>
      </c>
      <c r="D59" s="33">
        <v>53712</v>
      </c>
      <c r="E59" s="34">
        <f t="shared" si="1"/>
        <v>11174.562220732798</v>
      </c>
      <c r="F59" s="35">
        <f t="shared" si="2"/>
        <v>0.97459136227056942</v>
      </c>
      <c r="G59" s="69">
        <f t="shared" si="3"/>
        <v>174.7996632702081</v>
      </c>
      <c r="H59" s="36">
        <f t="shared" si="4"/>
        <v>0</v>
      </c>
      <c r="I59" s="69">
        <f t="shared" si="5"/>
        <v>174.7996632702081</v>
      </c>
      <c r="J59" s="67">
        <f t="shared" si="6"/>
        <v>-134.22586371811002</v>
      </c>
      <c r="K59" s="34">
        <f t="shared" si="9"/>
        <v>40.57379955209808</v>
      </c>
      <c r="L59" s="34">
        <f t="shared" si="7"/>
        <v>9388839.5135694183</v>
      </c>
      <c r="M59" s="34">
        <f t="shared" si="10"/>
        <v>2179299.921542292</v>
      </c>
      <c r="N59" s="38">
        <f>'jan-mar'!M59</f>
        <v>-1591973.7854056489</v>
      </c>
      <c r="O59" s="38">
        <f t="shared" si="8"/>
        <v>3771273.7069479409</v>
      </c>
    </row>
    <row r="60" spans="1:15" s="31" customFormat="1" x14ac:dyDescent="0.2">
      <c r="A60" s="30">
        <v>1806</v>
      </c>
      <c r="B60" s="31" t="s">
        <v>277</v>
      </c>
      <c r="C60" s="33">
        <v>231170745</v>
      </c>
      <c r="D60" s="33">
        <v>21580</v>
      </c>
      <c r="E60" s="34">
        <f t="shared" si="1"/>
        <v>10712.268072289156</v>
      </c>
      <c r="F60" s="35">
        <f t="shared" si="2"/>
        <v>0.93427229875813267</v>
      </c>
      <c r="G60" s="69">
        <f t="shared" si="3"/>
        <v>452.17615233639299</v>
      </c>
      <c r="H60" s="36">
        <f t="shared" si="4"/>
        <v>0</v>
      </c>
      <c r="I60" s="69">
        <f t="shared" si="5"/>
        <v>452.17615233639299</v>
      </c>
      <c r="J60" s="67">
        <f t="shared" si="6"/>
        <v>-134.22586371811002</v>
      </c>
      <c r="K60" s="34">
        <f t="shared" si="9"/>
        <v>317.95028861828297</v>
      </c>
      <c r="L60" s="34">
        <f t="shared" si="7"/>
        <v>9757961.3674193602</v>
      </c>
      <c r="M60" s="34">
        <f t="shared" si="10"/>
        <v>6861367.2283825465</v>
      </c>
      <c r="N60" s="38">
        <f>'jan-mar'!M60</f>
        <v>11024946.398327099</v>
      </c>
      <c r="O60" s="38">
        <f t="shared" si="8"/>
        <v>-4163579.1699445527</v>
      </c>
    </row>
    <row r="61" spans="1:15" s="31" customFormat="1" x14ac:dyDescent="0.2">
      <c r="A61" s="30">
        <v>1811</v>
      </c>
      <c r="B61" s="31" t="s">
        <v>278</v>
      </c>
      <c r="C61" s="33">
        <v>15476076</v>
      </c>
      <c r="D61" s="33">
        <v>1399</v>
      </c>
      <c r="E61" s="34">
        <f t="shared" si="1"/>
        <v>11062.241601143674</v>
      </c>
      <c r="F61" s="35">
        <f t="shared" si="2"/>
        <v>0.96479530015250814</v>
      </c>
      <c r="G61" s="69">
        <f t="shared" si="3"/>
        <v>242.19203502368217</v>
      </c>
      <c r="H61" s="36">
        <f t="shared" si="4"/>
        <v>0</v>
      </c>
      <c r="I61" s="69">
        <f t="shared" si="5"/>
        <v>242.19203502368217</v>
      </c>
      <c r="J61" s="67">
        <f t="shared" si="6"/>
        <v>-134.22586371811002</v>
      </c>
      <c r="K61" s="34">
        <f t="shared" si="9"/>
        <v>107.96617130557215</v>
      </c>
      <c r="L61" s="34">
        <f t="shared" si="7"/>
        <v>338826.65699813137</v>
      </c>
      <c r="M61" s="34">
        <f t="shared" si="10"/>
        <v>151044.67365649543</v>
      </c>
      <c r="N61" s="38">
        <f>'jan-mar'!M61</f>
        <v>1595780.4927789166</v>
      </c>
      <c r="O61" s="38">
        <f t="shared" si="8"/>
        <v>-1444735.8191224211</v>
      </c>
    </row>
    <row r="62" spans="1:15" s="31" customFormat="1" x14ac:dyDescent="0.2">
      <c r="A62" s="30">
        <v>1812</v>
      </c>
      <c r="B62" s="31" t="s">
        <v>279</v>
      </c>
      <c r="C62" s="33">
        <v>17360449</v>
      </c>
      <c r="D62" s="33">
        <v>1976</v>
      </c>
      <c r="E62" s="34">
        <f t="shared" si="1"/>
        <v>8785.6523279352223</v>
      </c>
      <c r="F62" s="35">
        <f t="shared" si="2"/>
        <v>0.76624217589765109</v>
      </c>
      <c r="G62" s="69">
        <f t="shared" si="3"/>
        <v>1608.1455989487533</v>
      </c>
      <c r="H62" s="36">
        <f t="shared" si="4"/>
        <v>536.77860797036294</v>
      </c>
      <c r="I62" s="69">
        <f t="shared" si="5"/>
        <v>2144.9242069191164</v>
      </c>
      <c r="J62" s="67">
        <f t="shared" si="6"/>
        <v>-134.22586371811002</v>
      </c>
      <c r="K62" s="34">
        <f t="shared" si="9"/>
        <v>2010.6983432010063</v>
      </c>
      <c r="L62" s="34">
        <f t="shared" si="7"/>
        <v>4238370.2328721741</v>
      </c>
      <c r="M62" s="34">
        <f t="shared" si="10"/>
        <v>3973139.9261651887</v>
      </c>
      <c r="N62" s="38">
        <f>'jan-mar'!M62</f>
        <v>3688089.7894790117</v>
      </c>
      <c r="O62" s="38">
        <f t="shared" si="8"/>
        <v>285050.13668617699</v>
      </c>
    </row>
    <row r="63" spans="1:15" s="31" customFormat="1" x14ac:dyDescent="0.2">
      <c r="A63" s="30">
        <v>1813</v>
      </c>
      <c r="B63" s="31" t="s">
        <v>280</v>
      </c>
      <c r="C63" s="33">
        <v>80098231</v>
      </c>
      <c r="D63" s="33">
        <v>7826</v>
      </c>
      <c r="E63" s="34">
        <f t="shared" si="1"/>
        <v>10234.887682085357</v>
      </c>
      <c r="F63" s="35">
        <f t="shared" si="2"/>
        <v>0.89263748608092808</v>
      </c>
      <c r="G63" s="69">
        <f t="shared" si="3"/>
        <v>738.60438645867282</v>
      </c>
      <c r="H63" s="36">
        <f t="shared" si="4"/>
        <v>29.546234017815912</v>
      </c>
      <c r="I63" s="69">
        <f t="shared" si="5"/>
        <v>768.15062047648871</v>
      </c>
      <c r="J63" s="67">
        <f t="shared" si="6"/>
        <v>-134.22586371811002</v>
      </c>
      <c r="K63" s="34">
        <f t="shared" si="9"/>
        <v>633.92475675837863</v>
      </c>
      <c r="L63" s="34">
        <f t="shared" si="7"/>
        <v>6011546.755849001</v>
      </c>
      <c r="M63" s="34">
        <f t="shared" si="10"/>
        <v>4961095.1463910714</v>
      </c>
      <c r="N63" s="38">
        <f>'jan-mar'!M63</f>
        <v>3697191.9649354923</v>
      </c>
      <c r="O63" s="38">
        <f t="shared" si="8"/>
        <v>1263903.1814555791</v>
      </c>
    </row>
    <row r="64" spans="1:15" s="31" customFormat="1" x14ac:dyDescent="0.2">
      <c r="A64" s="30">
        <v>1815</v>
      </c>
      <c r="B64" s="31" t="s">
        <v>281</v>
      </c>
      <c r="C64" s="33">
        <v>10583905</v>
      </c>
      <c r="D64" s="33">
        <v>1208</v>
      </c>
      <c r="E64" s="34">
        <f t="shared" si="1"/>
        <v>8761.5107615894049</v>
      </c>
      <c r="F64" s="35">
        <f t="shared" si="2"/>
        <v>0.7641366650447371</v>
      </c>
      <c r="G64" s="69">
        <f t="shared" si="3"/>
        <v>1622.6305387562438</v>
      </c>
      <c r="H64" s="36">
        <f t="shared" si="4"/>
        <v>545.22815619139897</v>
      </c>
      <c r="I64" s="69">
        <f t="shared" si="5"/>
        <v>2167.858694947643</v>
      </c>
      <c r="J64" s="67">
        <f t="shared" si="6"/>
        <v>-134.22586371811002</v>
      </c>
      <c r="K64" s="34">
        <f t="shared" si="9"/>
        <v>2033.6328312295329</v>
      </c>
      <c r="L64" s="34">
        <f t="shared" si="7"/>
        <v>2618773.3034967529</v>
      </c>
      <c r="M64" s="34">
        <f t="shared" si="10"/>
        <v>2456628.4601252759</v>
      </c>
      <c r="N64" s="38">
        <f>'jan-mar'!M64</f>
        <v>2289560.0559163187</v>
      </c>
      <c r="O64" s="38">
        <f t="shared" si="8"/>
        <v>167068.40420895722</v>
      </c>
    </row>
    <row r="65" spans="1:15" s="31" customFormat="1" x14ac:dyDescent="0.2">
      <c r="A65" s="30">
        <v>1816</v>
      </c>
      <c r="B65" s="31" t="s">
        <v>282</v>
      </c>
      <c r="C65" s="33">
        <v>3878774</v>
      </c>
      <c r="D65" s="33">
        <v>480</v>
      </c>
      <c r="E65" s="34">
        <f t="shared" si="1"/>
        <v>8080.7791666666662</v>
      </c>
      <c r="F65" s="35">
        <f t="shared" si="2"/>
        <v>0.70476654214135748</v>
      </c>
      <c r="G65" s="69">
        <f t="shared" si="3"/>
        <v>2031.069495709887</v>
      </c>
      <c r="H65" s="36">
        <f t="shared" si="4"/>
        <v>783.48421441435744</v>
      </c>
      <c r="I65" s="69">
        <f t="shared" si="5"/>
        <v>2814.5537101242444</v>
      </c>
      <c r="J65" s="67">
        <f t="shared" si="6"/>
        <v>-134.22586371811002</v>
      </c>
      <c r="K65" s="34">
        <f t="shared" si="9"/>
        <v>2680.3278464061345</v>
      </c>
      <c r="L65" s="34">
        <f t="shared" si="7"/>
        <v>1350985.7808596373</v>
      </c>
      <c r="M65" s="34">
        <f t="shared" si="10"/>
        <v>1286557.3662749445</v>
      </c>
      <c r="N65" s="38">
        <f>'jan-mar'!M65</f>
        <v>1194031.5834766831</v>
      </c>
      <c r="O65" s="38">
        <f t="shared" si="8"/>
        <v>92525.782798261382</v>
      </c>
    </row>
    <row r="66" spans="1:15" s="31" customFormat="1" x14ac:dyDescent="0.2">
      <c r="A66" s="30">
        <v>1818</v>
      </c>
      <c r="B66" s="31" t="s">
        <v>381</v>
      </c>
      <c r="C66" s="33">
        <v>19382416</v>
      </c>
      <c r="D66" s="33">
        <v>1842</v>
      </c>
      <c r="E66" s="34">
        <f t="shared" si="1"/>
        <v>10522.484256243213</v>
      </c>
      <c r="F66" s="35">
        <f t="shared" si="2"/>
        <v>0.91772027066400719</v>
      </c>
      <c r="G66" s="69">
        <f t="shared" si="3"/>
        <v>566.04644196395896</v>
      </c>
      <c r="H66" s="36">
        <f t="shared" si="4"/>
        <v>0</v>
      </c>
      <c r="I66" s="69">
        <f t="shared" si="5"/>
        <v>566.04644196395896</v>
      </c>
      <c r="J66" s="67">
        <f t="shared" si="6"/>
        <v>-134.22586371811002</v>
      </c>
      <c r="K66" s="34">
        <f t="shared" si="9"/>
        <v>431.82057824584894</v>
      </c>
      <c r="L66" s="34">
        <f t="shared" si="7"/>
        <v>1042657.5460976124</v>
      </c>
      <c r="M66" s="34">
        <f t="shared" si="10"/>
        <v>795413.50512885372</v>
      </c>
      <c r="N66" s="38">
        <f>'jan-mar'!M66</f>
        <v>564573.86560326885</v>
      </c>
      <c r="O66" s="38">
        <f t="shared" si="8"/>
        <v>230839.63952558488</v>
      </c>
    </row>
    <row r="67" spans="1:15" s="31" customFormat="1" x14ac:dyDescent="0.2">
      <c r="A67" s="30">
        <v>1820</v>
      </c>
      <c r="B67" s="31" t="s">
        <v>283</v>
      </c>
      <c r="C67" s="33">
        <v>68936334</v>
      </c>
      <c r="D67" s="33">
        <v>7421</v>
      </c>
      <c r="E67" s="34">
        <f t="shared" si="1"/>
        <v>9289.3591160221004</v>
      </c>
      <c r="F67" s="35">
        <f t="shared" si="2"/>
        <v>0.81017304988533301</v>
      </c>
      <c r="G67" s="69">
        <f t="shared" si="3"/>
        <v>1305.9215260966266</v>
      </c>
      <c r="H67" s="36">
        <f t="shared" si="4"/>
        <v>360.48123213995558</v>
      </c>
      <c r="I67" s="69">
        <f t="shared" si="5"/>
        <v>1666.4027582365823</v>
      </c>
      <c r="J67" s="67">
        <f t="shared" si="6"/>
        <v>-134.22586371811002</v>
      </c>
      <c r="K67" s="34">
        <f t="shared" si="9"/>
        <v>1532.1768945184722</v>
      </c>
      <c r="L67" s="34">
        <f t="shared" si="7"/>
        <v>12366374.868873676</v>
      </c>
      <c r="M67" s="34">
        <f t="shared" si="10"/>
        <v>11370284.734221581</v>
      </c>
      <c r="N67" s="38">
        <f>'jan-mar'!M67</f>
        <v>9813034.9848551378</v>
      </c>
      <c r="O67" s="38">
        <f t="shared" si="8"/>
        <v>1557249.7493664436</v>
      </c>
    </row>
    <row r="68" spans="1:15" s="31" customFormat="1" x14ac:dyDescent="0.2">
      <c r="A68" s="30">
        <v>1822</v>
      </c>
      <c r="B68" s="31" t="s">
        <v>284</v>
      </c>
      <c r="C68" s="33">
        <v>19061471</v>
      </c>
      <c r="D68" s="33">
        <v>2352</v>
      </c>
      <c r="E68" s="34">
        <f t="shared" si="1"/>
        <v>8104.3669217687075</v>
      </c>
      <c r="F68" s="35">
        <f t="shared" si="2"/>
        <v>0.70682375225158012</v>
      </c>
      <c r="G68" s="69">
        <f t="shared" si="3"/>
        <v>2016.9168426486622</v>
      </c>
      <c r="H68" s="36">
        <f t="shared" si="4"/>
        <v>775.22850012864308</v>
      </c>
      <c r="I68" s="69">
        <f t="shared" si="5"/>
        <v>2792.1453427773054</v>
      </c>
      <c r="J68" s="67">
        <f t="shared" si="6"/>
        <v>-134.22586371811002</v>
      </c>
      <c r="K68" s="34">
        <f t="shared" si="9"/>
        <v>2657.9194790591955</v>
      </c>
      <c r="L68" s="34">
        <f t="shared" si="7"/>
        <v>6567125.8462122222</v>
      </c>
      <c r="M68" s="34">
        <f t="shared" si="10"/>
        <v>6251426.6147472281</v>
      </c>
      <c r="N68" s="38">
        <f>'jan-mar'!M68</f>
        <v>6028890.6840357464</v>
      </c>
      <c r="O68" s="38">
        <f t="shared" si="8"/>
        <v>222535.93071148172</v>
      </c>
    </row>
    <row r="69" spans="1:15" s="31" customFormat="1" x14ac:dyDescent="0.2">
      <c r="A69" s="30">
        <v>1824</v>
      </c>
      <c r="B69" s="31" t="s">
        <v>285</v>
      </c>
      <c r="C69" s="33">
        <v>126237459</v>
      </c>
      <c r="D69" s="33">
        <v>13469</v>
      </c>
      <c r="E69" s="34">
        <f t="shared" si="1"/>
        <v>9372.444799168461</v>
      </c>
      <c r="F69" s="35">
        <f t="shared" si="2"/>
        <v>0.81741938200316366</v>
      </c>
      <c r="G69" s="69">
        <f t="shared" si="3"/>
        <v>1256.0701162088101</v>
      </c>
      <c r="H69" s="36">
        <f t="shared" si="4"/>
        <v>331.40124303872932</v>
      </c>
      <c r="I69" s="69">
        <f t="shared" si="5"/>
        <v>1587.4713592475393</v>
      </c>
      <c r="J69" s="67">
        <f t="shared" si="6"/>
        <v>-134.22586371811002</v>
      </c>
      <c r="K69" s="34">
        <f t="shared" si="9"/>
        <v>1453.2454955294293</v>
      </c>
      <c r="L69" s="34">
        <f t="shared" si="7"/>
        <v>21381651.737705108</v>
      </c>
      <c r="M69" s="34">
        <f t="shared" si="10"/>
        <v>19573763.579285882</v>
      </c>
      <c r="N69" s="38">
        <f>'jan-mar'!M69</f>
        <v>17053586.736661337</v>
      </c>
      <c r="O69" s="38">
        <f t="shared" si="8"/>
        <v>2520176.8426245451</v>
      </c>
    </row>
    <row r="70" spans="1:15" s="31" customFormat="1" x14ac:dyDescent="0.2">
      <c r="A70" s="30">
        <v>1825</v>
      </c>
      <c r="B70" s="31" t="s">
        <v>286</v>
      </c>
      <c r="C70" s="33">
        <v>13809855</v>
      </c>
      <c r="D70" s="33">
        <v>1447</v>
      </c>
      <c r="E70" s="34">
        <f t="shared" si="1"/>
        <v>9543.7836903939187</v>
      </c>
      <c r="F70" s="35">
        <f t="shared" si="2"/>
        <v>0.8323627328128741</v>
      </c>
      <c r="G70" s="69">
        <f t="shared" si="3"/>
        <v>1153.2667814735355</v>
      </c>
      <c r="H70" s="36">
        <f t="shared" si="4"/>
        <v>271.43263110981911</v>
      </c>
      <c r="I70" s="69">
        <f t="shared" si="5"/>
        <v>1424.6994125833546</v>
      </c>
      <c r="J70" s="67">
        <f t="shared" si="6"/>
        <v>-134.22586371811002</v>
      </c>
      <c r="K70" s="34">
        <f t="shared" si="9"/>
        <v>1290.4735488652445</v>
      </c>
      <c r="L70" s="34">
        <f t="shared" si="7"/>
        <v>2061540.0500081142</v>
      </c>
      <c r="M70" s="34">
        <f t="shared" si="10"/>
        <v>1867315.2252080089</v>
      </c>
      <c r="N70" s="38">
        <f>'jan-mar'!M70</f>
        <v>2838326.3761265837</v>
      </c>
      <c r="O70" s="38">
        <f t="shared" si="8"/>
        <v>-971011.15091857477</v>
      </c>
    </row>
    <row r="71" spans="1:15" s="31" customFormat="1" x14ac:dyDescent="0.2">
      <c r="A71" s="30">
        <v>1826</v>
      </c>
      <c r="B71" s="31" t="s">
        <v>421</v>
      </c>
      <c r="C71" s="33">
        <v>12298677</v>
      </c>
      <c r="D71" s="33">
        <v>1284</v>
      </c>
      <c r="E71" s="34">
        <f t="shared" si="1"/>
        <v>9578.4088785046733</v>
      </c>
      <c r="F71" s="35">
        <f t="shared" si="2"/>
        <v>0.8353825745376019</v>
      </c>
      <c r="G71" s="69">
        <f t="shared" si="3"/>
        <v>1132.4916686070828</v>
      </c>
      <c r="H71" s="36">
        <f t="shared" si="4"/>
        <v>259.31381527105503</v>
      </c>
      <c r="I71" s="69">
        <f t="shared" si="5"/>
        <v>1391.8054838781379</v>
      </c>
      <c r="J71" s="67">
        <f t="shared" si="6"/>
        <v>-134.22586371811002</v>
      </c>
      <c r="K71" s="34">
        <f t="shared" si="9"/>
        <v>1257.5796201600278</v>
      </c>
      <c r="L71" s="34">
        <f t="shared" si="7"/>
        <v>1787078.2412995291</v>
      </c>
      <c r="M71" s="34">
        <f t="shared" si="10"/>
        <v>1614732.2322854758</v>
      </c>
      <c r="N71" s="38">
        <f>'jan-mar'!M71</f>
        <v>2850054.0920501263</v>
      </c>
      <c r="O71" s="38">
        <f t="shared" si="8"/>
        <v>-1235321.8597646505</v>
      </c>
    </row>
    <row r="72" spans="1:15" s="31" customFormat="1" x14ac:dyDescent="0.2">
      <c r="A72" s="30">
        <v>1827</v>
      </c>
      <c r="B72" s="31" t="s">
        <v>287</v>
      </c>
      <c r="C72" s="33">
        <v>15087665</v>
      </c>
      <c r="D72" s="33">
        <v>1427</v>
      </c>
      <c r="E72" s="34">
        <f t="shared" si="1"/>
        <v>10572.995795374913</v>
      </c>
      <c r="F72" s="35">
        <f t="shared" si="2"/>
        <v>0.92212564322002644</v>
      </c>
      <c r="G72" s="69">
        <f t="shared" si="3"/>
        <v>535.73951848493925</v>
      </c>
      <c r="H72" s="36">
        <f t="shared" si="4"/>
        <v>0</v>
      </c>
      <c r="I72" s="69">
        <f t="shared" si="5"/>
        <v>535.73951848493925</v>
      </c>
      <c r="J72" s="67">
        <f t="shared" si="6"/>
        <v>-134.22586371811002</v>
      </c>
      <c r="K72" s="34">
        <f t="shared" si="9"/>
        <v>401.51365476682923</v>
      </c>
      <c r="L72" s="34">
        <f t="shared" si="7"/>
        <v>764500.29287800833</v>
      </c>
      <c r="M72" s="34">
        <f t="shared" si="10"/>
        <v>572959.9853522653</v>
      </c>
      <c r="N72" s="38">
        <f>'jan-mar'!M72</f>
        <v>433695.96178928541</v>
      </c>
      <c r="O72" s="38">
        <f t="shared" si="8"/>
        <v>139264.02356297988</v>
      </c>
    </row>
    <row r="73" spans="1:15" s="31" customFormat="1" x14ac:dyDescent="0.2">
      <c r="A73" s="30">
        <v>1828</v>
      </c>
      <c r="B73" s="31" t="s">
        <v>288</v>
      </c>
      <c r="C73" s="33">
        <v>15588391</v>
      </c>
      <c r="D73" s="33">
        <v>1808</v>
      </c>
      <c r="E73" s="34">
        <f t="shared" ref="E73:E136" si="11">IF(ISNUMBER(C73),(C73)/D73,"")</f>
        <v>8621.8976769911496</v>
      </c>
      <c r="F73" s="35">
        <f t="shared" ref="F73:F136" si="12">IF(ISNUMBER(C73),E73/E$366,"")</f>
        <v>0.75196028590596786</v>
      </c>
      <c r="G73" s="69">
        <f t="shared" ref="G73:G136" si="13">IF(ISNUMBER(D73),(E$366-E73)*0.6,"")</f>
        <v>1706.3983895151971</v>
      </c>
      <c r="H73" s="36">
        <f t="shared" ref="H73:H136" si="14">IF(ISNUMBER(D73),(IF(E73&gt;=E$366*0.9,0,IF(E73&lt;0.9*E$366,(E$366*0.9-E73)*0.35))),"")</f>
        <v>594.09273580078832</v>
      </c>
      <c r="I73" s="69">
        <f t="shared" ref="I73:I136" si="15">IF(ISNUMBER(C73),G73+H73,"")</f>
        <v>2300.4911253159853</v>
      </c>
      <c r="J73" s="67">
        <f t="shared" ref="J73:J136" si="16">IF(ISNUMBER(D73),I$368,"")</f>
        <v>-134.22586371811002</v>
      </c>
      <c r="K73" s="34">
        <f t="shared" ref="K73:K136" si="17">IF(ISNUMBER(I73),I73+J73,"")</f>
        <v>2166.2652615978755</v>
      </c>
      <c r="L73" s="34">
        <f t="shared" ref="L73:L136" si="18">IF(ISNUMBER(I73),(I73*D73),"")</f>
        <v>4159287.9545713016</v>
      </c>
      <c r="M73" s="34">
        <f t="shared" ref="M73:M136" si="19">IF(ISNUMBER(K73),(K73*D73),"")</f>
        <v>3916607.5929689589</v>
      </c>
      <c r="N73" s="38">
        <f>'jan-mar'!M73</f>
        <v>3548947.9227621728</v>
      </c>
      <c r="O73" s="38">
        <f t="shared" ref="O73:O136" si="20">IF(ISNUMBER(M73),(M73-N73),"")</f>
        <v>367659.67020678613</v>
      </c>
    </row>
    <row r="74" spans="1:15" s="31" customFormat="1" x14ac:dyDescent="0.2">
      <c r="A74" s="30">
        <v>1832</v>
      </c>
      <c r="B74" s="31" t="s">
        <v>289</v>
      </c>
      <c r="C74" s="33">
        <v>70906588</v>
      </c>
      <c r="D74" s="33">
        <v>4485</v>
      </c>
      <c r="E74" s="34">
        <f t="shared" si="11"/>
        <v>15809.71861761427</v>
      </c>
      <c r="F74" s="35">
        <f t="shared" si="12"/>
        <v>1.3788473230806044</v>
      </c>
      <c r="G74" s="69">
        <f t="shared" si="13"/>
        <v>-2606.294174858675</v>
      </c>
      <c r="H74" s="36">
        <f t="shared" si="14"/>
        <v>0</v>
      </c>
      <c r="I74" s="69">
        <f t="shared" si="15"/>
        <v>-2606.294174858675</v>
      </c>
      <c r="J74" s="67">
        <f t="shared" si="16"/>
        <v>-134.22586371811002</v>
      </c>
      <c r="K74" s="34">
        <f t="shared" si="17"/>
        <v>-2740.5200385767848</v>
      </c>
      <c r="L74" s="34">
        <f t="shared" si="18"/>
        <v>-11689229.374241157</v>
      </c>
      <c r="M74" s="34">
        <f t="shared" si="19"/>
        <v>-12291232.373016881</v>
      </c>
      <c r="N74" s="38">
        <f>'jan-mar'!M74</f>
        <v>-2263949.1021549064</v>
      </c>
      <c r="O74" s="38">
        <f t="shared" si="20"/>
        <v>-10027283.270861974</v>
      </c>
    </row>
    <row r="75" spans="1:15" s="31" customFormat="1" x14ac:dyDescent="0.2">
      <c r="A75" s="30">
        <v>1833</v>
      </c>
      <c r="B75" s="31" t="s">
        <v>290</v>
      </c>
      <c r="C75" s="33">
        <v>279901039</v>
      </c>
      <c r="D75" s="33">
        <v>25994</v>
      </c>
      <c r="E75" s="34">
        <f t="shared" si="11"/>
        <v>10767.909479110564</v>
      </c>
      <c r="F75" s="35">
        <f t="shared" si="12"/>
        <v>0.93912507360528641</v>
      </c>
      <c r="G75" s="69">
        <f t="shared" si="13"/>
        <v>418.79130824354871</v>
      </c>
      <c r="H75" s="36">
        <f t="shared" si="14"/>
        <v>0</v>
      </c>
      <c r="I75" s="69">
        <f t="shared" si="15"/>
        <v>418.79130824354871</v>
      </c>
      <c r="J75" s="67">
        <f t="shared" si="16"/>
        <v>-134.22586371811002</v>
      </c>
      <c r="K75" s="34">
        <f t="shared" si="17"/>
        <v>284.56544452543869</v>
      </c>
      <c r="L75" s="34">
        <f t="shared" si="18"/>
        <v>10886061.266482806</v>
      </c>
      <c r="M75" s="34">
        <f t="shared" si="19"/>
        <v>7396994.1649942538</v>
      </c>
      <c r="N75" s="38">
        <f>'jan-mar'!M75</f>
        <v>12452809.3820257</v>
      </c>
      <c r="O75" s="38">
        <f t="shared" si="20"/>
        <v>-5055815.2170314463</v>
      </c>
    </row>
    <row r="76" spans="1:15" s="31" customFormat="1" x14ac:dyDescent="0.2">
      <c r="A76" s="30">
        <v>1834</v>
      </c>
      <c r="B76" s="31" t="s">
        <v>291</v>
      </c>
      <c r="C76" s="33">
        <v>28935297</v>
      </c>
      <c r="D76" s="33">
        <v>1886</v>
      </c>
      <c r="E76" s="34">
        <f t="shared" si="11"/>
        <v>15342.151113467657</v>
      </c>
      <c r="F76" s="35">
        <f t="shared" si="12"/>
        <v>1.338068342945326</v>
      </c>
      <c r="G76" s="69">
        <f t="shared" si="13"/>
        <v>-2325.7536723707071</v>
      </c>
      <c r="H76" s="36">
        <f t="shared" si="14"/>
        <v>0</v>
      </c>
      <c r="I76" s="69">
        <f t="shared" si="15"/>
        <v>-2325.7536723707071</v>
      </c>
      <c r="J76" s="67">
        <f t="shared" si="16"/>
        <v>-134.22586371811002</v>
      </c>
      <c r="K76" s="34">
        <f t="shared" si="17"/>
        <v>-2459.979536088817</v>
      </c>
      <c r="L76" s="34">
        <f t="shared" si="18"/>
        <v>-4386371.4260911541</v>
      </c>
      <c r="M76" s="34">
        <f t="shared" si="19"/>
        <v>-4639521.405063509</v>
      </c>
      <c r="N76" s="38">
        <f>'jan-mar'!M76</f>
        <v>-4002207.2101369356</v>
      </c>
      <c r="O76" s="38">
        <f t="shared" si="20"/>
        <v>-637314.19492657343</v>
      </c>
    </row>
    <row r="77" spans="1:15" s="31" customFormat="1" x14ac:dyDescent="0.2">
      <c r="A77" s="30">
        <v>1835</v>
      </c>
      <c r="B77" s="31" t="s">
        <v>292</v>
      </c>
      <c r="C77" s="33">
        <v>4964848</v>
      </c>
      <c r="D77" s="33">
        <v>442</v>
      </c>
      <c r="E77" s="34">
        <f t="shared" si="11"/>
        <v>11232.687782805429</v>
      </c>
      <c r="F77" s="35">
        <f t="shared" si="12"/>
        <v>0.9796607931443807</v>
      </c>
      <c r="G77" s="69">
        <f t="shared" si="13"/>
        <v>139.92432602662919</v>
      </c>
      <c r="H77" s="36">
        <f t="shared" si="14"/>
        <v>0</v>
      </c>
      <c r="I77" s="69">
        <f t="shared" si="15"/>
        <v>139.92432602662919</v>
      </c>
      <c r="J77" s="67">
        <f t="shared" si="16"/>
        <v>-134.22586371811002</v>
      </c>
      <c r="K77" s="34">
        <f t="shared" si="17"/>
        <v>5.6984623085191686</v>
      </c>
      <c r="L77" s="34">
        <f t="shared" si="18"/>
        <v>61846.552103770104</v>
      </c>
      <c r="M77" s="34">
        <f t="shared" si="19"/>
        <v>2518.7203403654726</v>
      </c>
      <c r="N77" s="38">
        <f>'jan-mar'!M77</f>
        <v>127255.49370067555</v>
      </c>
      <c r="O77" s="38">
        <f t="shared" si="20"/>
        <v>-124736.77336031008</v>
      </c>
    </row>
    <row r="78" spans="1:15" s="31" customFormat="1" x14ac:dyDescent="0.2">
      <c r="A78" s="30">
        <v>1836</v>
      </c>
      <c r="B78" s="31" t="s">
        <v>293</v>
      </c>
      <c r="C78" s="33">
        <v>10559437</v>
      </c>
      <c r="D78" s="33">
        <v>1139</v>
      </c>
      <c r="E78" s="34">
        <f t="shared" si="11"/>
        <v>9270.7963125548722</v>
      </c>
      <c r="F78" s="35">
        <f t="shared" si="12"/>
        <v>0.80855409179450766</v>
      </c>
      <c r="G78" s="69">
        <f t="shared" si="13"/>
        <v>1317.0592081769635</v>
      </c>
      <c r="H78" s="36">
        <f t="shared" si="14"/>
        <v>366.97821335348544</v>
      </c>
      <c r="I78" s="69">
        <f t="shared" si="15"/>
        <v>1684.0374215304489</v>
      </c>
      <c r="J78" s="67">
        <f t="shared" si="16"/>
        <v>-134.22586371811002</v>
      </c>
      <c r="K78" s="34">
        <f t="shared" si="17"/>
        <v>1549.8115578123388</v>
      </c>
      <c r="L78" s="34">
        <f t="shared" si="18"/>
        <v>1918118.6231231813</v>
      </c>
      <c r="M78" s="34">
        <f t="shared" si="19"/>
        <v>1765235.3643482539</v>
      </c>
      <c r="N78" s="38">
        <f>'jan-mar'!M78</f>
        <v>1729754.6954790459</v>
      </c>
      <c r="O78" s="38">
        <f t="shared" si="20"/>
        <v>35480.668869208079</v>
      </c>
    </row>
    <row r="79" spans="1:15" s="31" customFormat="1" x14ac:dyDescent="0.2">
      <c r="A79" s="30">
        <v>1837</v>
      </c>
      <c r="B79" s="31" t="s">
        <v>294</v>
      </c>
      <c r="C79" s="33">
        <v>82526135</v>
      </c>
      <c r="D79" s="33">
        <v>6180</v>
      </c>
      <c r="E79" s="34">
        <f t="shared" si="11"/>
        <v>13353.74352750809</v>
      </c>
      <c r="F79" s="35">
        <f t="shared" si="12"/>
        <v>1.1646490340122206</v>
      </c>
      <c r="G79" s="69">
        <f t="shared" si="13"/>
        <v>-1132.709120794967</v>
      </c>
      <c r="H79" s="36">
        <f t="shared" si="14"/>
        <v>0</v>
      </c>
      <c r="I79" s="69">
        <f t="shared" si="15"/>
        <v>-1132.709120794967</v>
      </c>
      <c r="J79" s="67">
        <f t="shared" si="16"/>
        <v>-134.22586371811002</v>
      </c>
      <c r="K79" s="34">
        <f t="shared" si="17"/>
        <v>-1266.9349845130771</v>
      </c>
      <c r="L79" s="34">
        <f t="shared" si="18"/>
        <v>-7000142.3665128965</v>
      </c>
      <c r="M79" s="34">
        <f t="shared" si="19"/>
        <v>-7829658.2042908166</v>
      </c>
      <c r="N79" s="38">
        <f>'jan-mar'!M79</f>
        <v>-1610726.292601414</v>
      </c>
      <c r="O79" s="38">
        <f t="shared" si="20"/>
        <v>-6218931.9116894025</v>
      </c>
    </row>
    <row r="80" spans="1:15" s="31" customFormat="1" x14ac:dyDescent="0.2">
      <c r="A80" s="30">
        <v>1838</v>
      </c>
      <c r="B80" s="31" t="s">
        <v>295</v>
      </c>
      <c r="C80" s="33">
        <v>22162746</v>
      </c>
      <c r="D80" s="33">
        <v>1958</v>
      </c>
      <c r="E80" s="34">
        <f t="shared" si="11"/>
        <v>11319.073544433095</v>
      </c>
      <c r="F80" s="35">
        <f t="shared" si="12"/>
        <v>0.98719494217343917</v>
      </c>
      <c r="G80" s="69">
        <f t="shared" si="13"/>
        <v>88.092869050029904</v>
      </c>
      <c r="H80" s="36">
        <f t="shared" si="14"/>
        <v>0</v>
      </c>
      <c r="I80" s="69">
        <f t="shared" si="15"/>
        <v>88.092869050029904</v>
      </c>
      <c r="J80" s="67">
        <f t="shared" si="16"/>
        <v>-134.22586371811002</v>
      </c>
      <c r="K80" s="34">
        <f t="shared" si="17"/>
        <v>-46.132994668080116</v>
      </c>
      <c r="L80" s="34">
        <f t="shared" si="18"/>
        <v>172485.83759995856</v>
      </c>
      <c r="M80" s="34">
        <f t="shared" si="19"/>
        <v>-90328.403560100865</v>
      </c>
      <c r="N80" s="38">
        <f>'jan-mar'!M80</f>
        <v>826201.62956091133</v>
      </c>
      <c r="O80" s="38">
        <f t="shared" si="20"/>
        <v>-916530.03312101215</v>
      </c>
    </row>
    <row r="81" spans="1:15" s="31" customFormat="1" x14ac:dyDescent="0.2">
      <c r="A81" s="30">
        <v>1839</v>
      </c>
      <c r="B81" s="31" t="s">
        <v>296</v>
      </c>
      <c r="C81" s="33">
        <v>14243271</v>
      </c>
      <c r="D81" s="33">
        <v>1062</v>
      </c>
      <c r="E81" s="34">
        <f t="shared" si="11"/>
        <v>13411.742937853107</v>
      </c>
      <c r="F81" s="35">
        <f t="shared" si="12"/>
        <v>1.1697074625414532</v>
      </c>
      <c r="G81" s="69">
        <f t="shared" si="13"/>
        <v>-1167.5087670019773</v>
      </c>
      <c r="H81" s="36">
        <f t="shared" si="14"/>
        <v>0</v>
      </c>
      <c r="I81" s="69">
        <f t="shared" si="15"/>
        <v>-1167.5087670019773</v>
      </c>
      <c r="J81" s="67">
        <f t="shared" si="16"/>
        <v>-134.22586371811002</v>
      </c>
      <c r="K81" s="34">
        <f t="shared" si="17"/>
        <v>-1301.7346307200874</v>
      </c>
      <c r="L81" s="34">
        <f t="shared" si="18"/>
        <v>-1239894.3105561</v>
      </c>
      <c r="M81" s="34">
        <f t="shared" si="19"/>
        <v>-1382442.1778247328</v>
      </c>
      <c r="N81" s="38">
        <f>'jan-mar'!M81</f>
        <v>650187.86281716125</v>
      </c>
      <c r="O81" s="38">
        <f t="shared" si="20"/>
        <v>-2032630.0406418941</v>
      </c>
    </row>
    <row r="82" spans="1:15" s="31" customFormat="1" x14ac:dyDescent="0.2">
      <c r="A82" s="30">
        <v>1840</v>
      </c>
      <c r="B82" s="31" t="s">
        <v>297</v>
      </c>
      <c r="C82" s="33">
        <v>41338467</v>
      </c>
      <c r="D82" s="33">
        <v>4880</v>
      </c>
      <c r="E82" s="34">
        <f t="shared" si="11"/>
        <v>8470.9973360655731</v>
      </c>
      <c r="F82" s="35">
        <f t="shared" si="12"/>
        <v>0.73879948676907725</v>
      </c>
      <c r="G82" s="69">
        <f t="shared" si="13"/>
        <v>1796.9385940705429</v>
      </c>
      <c r="H82" s="36">
        <f t="shared" si="14"/>
        <v>646.90785512474008</v>
      </c>
      <c r="I82" s="69">
        <f t="shared" si="15"/>
        <v>2443.8464491952827</v>
      </c>
      <c r="J82" s="67">
        <f t="shared" si="16"/>
        <v>-134.22586371811002</v>
      </c>
      <c r="K82" s="34">
        <f t="shared" si="17"/>
        <v>2309.6205854771729</v>
      </c>
      <c r="L82" s="34">
        <f t="shared" si="18"/>
        <v>11925970.672072981</v>
      </c>
      <c r="M82" s="34">
        <f t="shared" si="19"/>
        <v>11270948.457128603</v>
      </c>
      <c r="N82" s="38">
        <f>'jan-mar'!M82</f>
        <v>10477415.957012948</v>
      </c>
      <c r="O82" s="38">
        <f t="shared" si="20"/>
        <v>793532.50011565536</v>
      </c>
    </row>
    <row r="83" spans="1:15" s="31" customFormat="1" x14ac:dyDescent="0.2">
      <c r="A83" s="30">
        <v>1841</v>
      </c>
      <c r="B83" s="31" t="s">
        <v>422</v>
      </c>
      <c r="C83" s="33">
        <v>102456257</v>
      </c>
      <c r="D83" s="33">
        <v>9827</v>
      </c>
      <c r="E83" s="34">
        <f t="shared" si="11"/>
        <v>10425.995420779485</v>
      </c>
      <c r="F83" s="35">
        <f t="shared" si="12"/>
        <v>0.90930498031607543</v>
      </c>
      <c r="G83" s="69">
        <f t="shared" si="13"/>
        <v>623.93974324219562</v>
      </c>
      <c r="H83" s="36">
        <f t="shared" si="14"/>
        <v>0</v>
      </c>
      <c r="I83" s="69">
        <f t="shared" si="15"/>
        <v>623.93974324219562</v>
      </c>
      <c r="J83" s="67">
        <f t="shared" si="16"/>
        <v>-134.22586371811002</v>
      </c>
      <c r="K83" s="34">
        <f t="shared" si="17"/>
        <v>489.7138795240856</v>
      </c>
      <c r="L83" s="34">
        <f t="shared" si="18"/>
        <v>6131455.8568410566</v>
      </c>
      <c r="M83" s="34">
        <f t="shared" si="19"/>
        <v>4812418.2940831892</v>
      </c>
      <c r="N83" s="38">
        <f>'jan-mar'!M83</f>
        <v>8614889.5314070154</v>
      </c>
      <c r="O83" s="38">
        <f t="shared" si="20"/>
        <v>-3802471.2373238262</v>
      </c>
    </row>
    <row r="84" spans="1:15" s="31" customFormat="1" x14ac:dyDescent="0.2">
      <c r="A84" s="30">
        <v>1845</v>
      </c>
      <c r="B84" s="31" t="s">
        <v>298</v>
      </c>
      <c r="C84" s="33">
        <v>32104900</v>
      </c>
      <c r="D84" s="33">
        <v>1858</v>
      </c>
      <c r="E84" s="34">
        <f t="shared" si="11"/>
        <v>17279.278794402584</v>
      </c>
      <c r="F84" s="35">
        <f t="shared" si="12"/>
        <v>1.507015266159164</v>
      </c>
      <c r="G84" s="69">
        <f t="shared" si="13"/>
        <v>-3488.0302809316636</v>
      </c>
      <c r="H84" s="36">
        <f t="shared" si="14"/>
        <v>0</v>
      </c>
      <c r="I84" s="69">
        <f t="shared" si="15"/>
        <v>-3488.0302809316636</v>
      </c>
      <c r="J84" s="67">
        <f t="shared" si="16"/>
        <v>-134.22586371811002</v>
      </c>
      <c r="K84" s="34">
        <f t="shared" si="17"/>
        <v>-3622.2561446497734</v>
      </c>
      <c r="L84" s="34">
        <f t="shared" si="18"/>
        <v>-6480760.2619710313</v>
      </c>
      <c r="M84" s="34">
        <f t="shared" si="19"/>
        <v>-6730151.9167592786</v>
      </c>
      <c r="N84" s="38">
        <f>'jan-mar'!M84</f>
        <v>-2095808.5255749873</v>
      </c>
      <c r="O84" s="38">
        <f t="shared" si="20"/>
        <v>-4634343.3911842909</v>
      </c>
    </row>
    <row r="85" spans="1:15" s="31" customFormat="1" x14ac:dyDescent="0.2">
      <c r="A85" s="30">
        <v>1848</v>
      </c>
      <c r="B85" s="31" t="s">
        <v>299</v>
      </c>
      <c r="C85" s="33">
        <v>24748250</v>
      </c>
      <c r="D85" s="33">
        <v>2672</v>
      </c>
      <c r="E85" s="34">
        <f t="shared" si="11"/>
        <v>9262.0696107784424</v>
      </c>
      <c r="F85" s="35">
        <f t="shared" si="12"/>
        <v>0.80779299100107882</v>
      </c>
      <c r="G85" s="69">
        <f t="shared" si="13"/>
        <v>1322.2952292428213</v>
      </c>
      <c r="H85" s="36">
        <f t="shared" si="14"/>
        <v>370.03255897523582</v>
      </c>
      <c r="I85" s="69">
        <f t="shared" si="15"/>
        <v>1692.3277882180571</v>
      </c>
      <c r="J85" s="67">
        <f t="shared" si="16"/>
        <v>-134.22586371811002</v>
      </c>
      <c r="K85" s="34">
        <f t="shared" si="17"/>
        <v>1558.101924499947</v>
      </c>
      <c r="L85" s="34">
        <f t="shared" si="18"/>
        <v>4521899.8501186483</v>
      </c>
      <c r="M85" s="34">
        <f t="shared" si="19"/>
        <v>4163248.3422638583</v>
      </c>
      <c r="N85" s="38">
        <f>'jan-mar'!M85</f>
        <v>3597779.4730202025</v>
      </c>
      <c r="O85" s="38">
        <f t="shared" si="20"/>
        <v>565468.86924365582</v>
      </c>
    </row>
    <row r="86" spans="1:15" s="31" customFormat="1" x14ac:dyDescent="0.2">
      <c r="A86" s="30">
        <v>1851</v>
      </c>
      <c r="B86" s="31" t="s">
        <v>300</v>
      </c>
      <c r="C86" s="33">
        <v>17778863</v>
      </c>
      <c r="D86" s="33">
        <v>2060</v>
      </c>
      <c r="E86" s="34">
        <f t="shared" si="11"/>
        <v>8630.516019417475</v>
      </c>
      <c r="F86" s="35">
        <f t="shared" si="12"/>
        <v>0.7527119361200767</v>
      </c>
      <c r="G86" s="69">
        <f t="shared" si="13"/>
        <v>1701.2273840594019</v>
      </c>
      <c r="H86" s="36">
        <f t="shared" si="14"/>
        <v>591.07631595157443</v>
      </c>
      <c r="I86" s="69">
        <f t="shared" si="15"/>
        <v>2292.3037000109762</v>
      </c>
      <c r="J86" s="67">
        <f t="shared" si="16"/>
        <v>-134.22586371811002</v>
      </c>
      <c r="K86" s="34">
        <f t="shared" si="17"/>
        <v>2158.0778362928663</v>
      </c>
      <c r="L86" s="34">
        <f t="shared" si="18"/>
        <v>4722145.6220226111</v>
      </c>
      <c r="M86" s="34">
        <f t="shared" si="19"/>
        <v>4445640.3427633047</v>
      </c>
      <c r="N86" s="38">
        <f>'jan-mar'!M86</f>
        <v>4223411.0478374297</v>
      </c>
      <c r="O86" s="38">
        <f t="shared" si="20"/>
        <v>222229.29492587503</v>
      </c>
    </row>
    <row r="87" spans="1:15" s="31" customFormat="1" x14ac:dyDescent="0.2">
      <c r="A87" s="30">
        <v>1853</v>
      </c>
      <c r="B87" s="31" t="s">
        <v>423</v>
      </c>
      <c r="C87" s="33">
        <v>12069484</v>
      </c>
      <c r="D87" s="33">
        <v>1330</v>
      </c>
      <c r="E87" s="34">
        <f t="shared" si="11"/>
        <v>9074.7999999999993</v>
      </c>
      <c r="F87" s="35">
        <f t="shared" si="12"/>
        <v>0.79146023975093871</v>
      </c>
      <c r="G87" s="69">
        <f t="shared" si="13"/>
        <v>1434.6569957098873</v>
      </c>
      <c r="H87" s="36">
        <f t="shared" si="14"/>
        <v>435.57692274769096</v>
      </c>
      <c r="I87" s="69">
        <f t="shared" si="15"/>
        <v>1870.2339184575783</v>
      </c>
      <c r="J87" s="67">
        <f t="shared" si="16"/>
        <v>-134.22586371811002</v>
      </c>
      <c r="K87" s="34">
        <f t="shared" si="17"/>
        <v>1736.0080547394682</v>
      </c>
      <c r="L87" s="34">
        <f t="shared" si="18"/>
        <v>2487411.1115485793</v>
      </c>
      <c r="M87" s="34">
        <f t="shared" si="19"/>
        <v>2308890.7128034928</v>
      </c>
      <c r="N87" s="38">
        <f>'jan-mar'!M87</f>
        <v>2123000.2823416432</v>
      </c>
      <c r="O87" s="38">
        <f t="shared" si="20"/>
        <v>185890.43046184955</v>
      </c>
    </row>
    <row r="88" spans="1:15" s="31" customFormat="1" x14ac:dyDescent="0.2">
      <c r="A88" s="30">
        <v>1856</v>
      </c>
      <c r="B88" s="31" t="s">
        <v>302</v>
      </c>
      <c r="C88" s="33">
        <v>4724123</v>
      </c>
      <c r="D88" s="33">
        <v>460</v>
      </c>
      <c r="E88" s="34">
        <f t="shared" si="11"/>
        <v>10269.832608695651</v>
      </c>
      <c r="F88" s="35">
        <f t="shared" si="12"/>
        <v>0.89568521385377853</v>
      </c>
      <c r="G88" s="69">
        <f t="shared" si="13"/>
        <v>717.63743049249604</v>
      </c>
      <c r="H88" s="36">
        <f t="shared" si="14"/>
        <v>17.315509704212761</v>
      </c>
      <c r="I88" s="69">
        <f t="shared" si="15"/>
        <v>734.95294019670882</v>
      </c>
      <c r="J88" s="67">
        <f t="shared" si="16"/>
        <v>-134.22586371811002</v>
      </c>
      <c r="K88" s="34">
        <f t="shared" si="17"/>
        <v>600.72707647859875</v>
      </c>
      <c r="L88" s="34">
        <f t="shared" si="18"/>
        <v>338078.35249048605</v>
      </c>
      <c r="M88" s="34">
        <f t="shared" si="19"/>
        <v>276334.4551801554</v>
      </c>
      <c r="N88" s="38">
        <f>'jan-mar'!M88</f>
        <v>239529.7536251377</v>
      </c>
      <c r="O88" s="38">
        <f t="shared" si="20"/>
        <v>36804.701555017702</v>
      </c>
    </row>
    <row r="89" spans="1:15" s="31" customFormat="1" x14ac:dyDescent="0.2">
      <c r="A89" s="30">
        <v>1857</v>
      </c>
      <c r="B89" s="31" t="s">
        <v>303</v>
      </c>
      <c r="C89" s="33">
        <v>7620569</v>
      </c>
      <c r="D89" s="33">
        <v>683</v>
      </c>
      <c r="E89" s="34">
        <f t="shared" si="11"/>
        <v>11157.494875549048</v>
      </c>
      <c r="F89" s="35">
        <f t="shared" si="12"/>
        <v>0.97310283083064308</v>
      </c>
      <c r="G89" s="69">
        <f t="shared" si="13"/>
        <v>185.04007038045819</v>
      </c>
      <c r="H89" s="36">
        <f t="shared" si="14"/>
        <v>0</v>
      </c>
      <c r="I89" s="69">
        <f t="shared" si="15"/>
        <v>185.04007038045819</v>
      </c>
      <c r="J89" s="67">
        <f t="shared" si="16"/>
        <v>-134.22586371811002</v>
      </c>
      <c r="K89" s="34">
        <f t="shared" si="17"/>
        <v>50.81420666234817</v>
      </c>
      <c r="L89" s="34">
        <f t="shared" si="18"/>
        <v>126382.36806985295</v>
      </c>
      <c r="M89" s="34">
        <f t="shared" si="19"/>
        <v>34706.103150383802</v>
      </c>
      <c r="N89" s="38">
        <f>'jan-mar'!M89</f>
        <v>-3283.248421806672</v>
      </c>
      <c r="O89" s="38">
        <f t="shared" si="20"/>
        <v>37989.351572190477</v>
      </c>
    </row>
    <row r="90" spans="1:15" s="31" customFormat="1" x14ac:dyDescent="0.2">
      <c r="A90" s="30">
        <v>1859</v>
      </c>
      <c r="B90" s="31" t="s">
        <v>304</v>
      </c>
      <c r="C90" s="33">
        <v>12578922</v>
      </c>
      <c r="D90" s="33">
        <v>1229</v>
      </c>
      <c r="E90" s="34">
        <f t="shared" si="11"/>
        <v>10235.087062652563</v>
      </c>
      <c r="F90" s="35">
        <f t="shared" si="12"/>
        <v>0.89265487509132202</v>
      </c>
      <c r="G90" s="69">
        <f t="shared" si="13"/>
        <v>738.48475811834908</v>
      </c>
      <c r="H90" s="36">
        <f t="shared" si="14"/>
        <v>29.476450819293674</v>
      </c>
      <c r="I90" s="69">
        <f t="shared" si="15"/>
        <v>767.96120893764271</v>
      </c>
      <c r="J90" s="67">
        <f t="shared" si="16"/>
        <v>-134.22586371811002</v>
      </c>
      <c r="K90" s="34">
        <f t="shared" si="17"/>
        <v>633.73534521953275</v>
      </c>
      <c r="L90" s="34">
        <f t="shared" si="18"/>
        <v>943824.32578436285</v>
      </c>
      <c r="M90" s="34">
        <f t="shared" si="19"/>
        <v>778860.73927480576</v>
      </c>
      <c r="N90" s="38">
        <f>'jan-mar'!M90</f>
        <v>789781.53300592455</v>
      </c>
      <c r="O90" s="38">
        <f t="shared" si="20"/>
        <v>-10920.793731118785</v>
      </c>
    </row>
    <row r="91" spans="1:15" s="31" customFormat="1" x14ac:dyDescent="0.2">
      <c r="A91" s="30">
        <v>1860</v>
      </c>
      <c r="B91" s="31" t="s">
        <v>305</v>
      </c>
      <c r="C91" s="33">
        <v>110725997</v>
      </c>
      <c r="D91" s="33">
        <v>11619</v>
      </c>
      <c r="E91" s="34">
        <f t="shared" si="11"/>
        <v>9529.7355194078664</v>
      </c>
      <c r="F91" s="35">
        <f t="shared" si="12"/>
        <v>0.8311375191688618</v>
      </c>
      <c r="G91" s="69">
        <f t="shared" si="13"/>
        <v>1161.6956840651669</v>
      </c>
      <c r="H91" s="36">
        <f t="shared" si="14"/>
        <v>276.34949095493744</v>
      </c>
      <c r="I91" s="69">
        <f t="shared" si="15"/>
        <v>1438.0451750201044</v>
      </c>
      <c r="J91" s="67">
        <f t="shared" si="16"/>
        <v>-134.22586371811002</v>
      </c>
      <c r="K91" s="34">
        <f t="shared" si="17"/>
        <v>1303.8193113019943</v>
      </c>
      <c r="L91" s="34">
        <f t="shared" si="18"/>
        <v>16708646.888558593</v>
      </c>
      <c r="M91" s="34">
        <f t="shared" si="19"/>
        <v>15149076.578017872</v>
      </c>
      <c r="N91" s="38">
        <f>'jan-mar'!M91</f>
        <v>15661491.709719952</v>
      </c>
      <c r="O91" s="38">
        <f t="shared" si="20"/>
        <v>-512415.13170208037</v>
      </c>
    </row>
    <row r="92" spans="1:15" s="31" customFormat="1" x14ac:dyDescent="0.2">
      <c r="A92" s="30">
        <v>1865</v>
      </c>
      <c r="B92" s="31" t="s">
        <v>306</v>
      </c>
      <c r="C92" s="33">
        <v>100285310</v>
      </c>
      <c r="D92" s="33">
        <v>9793</v>
      </c>
      <c r="E92" s="34">
        <f t="shared" si="11"/>
        <v>10240.509547636066</v>
      </c>
      <c r="F92" s="35">
        <f t="shared" si="12"/>
        <v>0.89312779804996456</v>
      </c>
      <c r="G92" s="69">
        <f t="shared" si="13"/>
        <v>735.2312671282474</v>
      </c>
      <c r="H92" s="36">
        <f t="shared" si="14"/>
        <v>27.578581075067721</v>
      </c>
      <c r="I92" s="69">
        <f t="shared" si="15"/>
        <v>762.80984820331514</v>
      </c>
      <c r="J92" s="67">
        <f t="shared" si="16"/>
        <v>-134.22586371811002</v>
      </c>
      <c r="K92" s="34">
        <f t="shared" si="17"/>
        <v>628.58398448520506</v>
      </c>
      <c r="L92" s="34">
        <f t="shared" si="18"/>
        <v>7470196.843455065</v>
      </c>
      <c r="M92" s="34">
        <f t="shared" si="19"/>
        <v>6155722.960063613</v>
      </c>
      <c r="N92" s="38">
        <f>'jan-mar'!M92</f>
        <v>5317149.7244586386</v>
      </c>
      <c r="O92" s="38">
        <f t="shared" si="20"/>
        <v>838573.23560497444</v>
      </c>
    </row>
    <row r="93" spans="1:15" s="31" customFormat="1" x14ac:dyDescent="0.2">
      <c r="A93" s="30">
        <v>1866</v>
      </c>
      <c r="B93" s="31" t="s">
        <v>307</v>
      </c>
      <c r="C93" s="33">
        <v>88141927</v>
      </c>
      <c r="D93" s="33">
        <v>8236</v>
      </c>
      <c r="E93" s="34">
        <f t="shared" si="11"/>
        <v>10702.030961631861</v>
      </c>
      <c r="F93" s="35">
        <f t="shared" si="12"/>
        <v>0.9333794673948872</v>
      </c>
      <c r="G93" s="69">
        <f t="shared" si="13"/>
        <v>458.31841873077025</v>
      </c>
      <c r="H93" s="36">
        <f t="shared" si="14"/>
        <v>0</v>
      </c>
      <c r="I93" s="69">
        <f t="shared" si="15"/>
        <v>458.31841873077025</v>
      </c>
      <c r="J93" s="67">
        <f t="shared" si="16"/>
        <v>-134.22586371811002</v>
      </c>
      <c r="K93" s="34">
        <f t="shared" si="17"/>
        <v>324.09255501266023</v>
      </c>
      <c r="L93" s="34">
        <f t="shared" si="18"/>
        <v>3774710.4966666237</v>
      </c>
      <c r="M93" s="34">
        <f t="shared" si="19"/>
        <v>2669226.2830842696</v>
      </c>
      <c r="N93" s="38">
        <f>'jan-mar'!M93</f>
        <v>2030503.440992678</v>
      </c>
      <c r="O93" s="38">
        <f t="shared" si="20"/>
        <v>638722.84209159156</v>
      </c>
    </row>
    <row r="94" spans="1:15" s="31" customFormat="1" x14ac:dyDescent="0.2">
      <c r="A94" s="30">
        <v>1867</v>
      </c>
      <c r="B94" s="31" t="s">
        <v>430</v>
      </c>
      <c r="C94" s="33">
        <v>33821290</v>
      </c>
      <c r="D94" s="33">
        <v>2634</v>
      </c>
      <c r="E94" s="34">
        <f t="shared" si="11"/>
        <v>12840.277145026575</v>
      </c>
      <c r="F94" s="35">
        <f t="shared" si="12"/>
        <v>1.1198669753241099</v>
      </c>
      <c r="G94" s="69">
        <f t="shared" si="13"/>
        <v>-824.62929130605846</v>
      </c>
      <c r="H94" s="36">
        <f t="shared" si="14"/>
        <v>0</v>
      </c>
      <c r="I94" s="69">
        <f t="shared" si="15"/>
        <v>-824.62929130605846</v>
      </c>
      <c r="J94" s="67">
        <f t="shared" si="16"/>
        <v>-134.22586371811002</v>
      </c>
      <c r="K94" s="34">
        <f t="shared" si="17"/>
        <v>-958.85515502416843</v>
      </c>
      <c r="L94" s="34">
        <f t="shared" si="18"/>
        <v>-2172073.5533001581</v>
      </c>
      <c r="M94" s="34">
        <f t="shared" si="19"/>
        <v>-2525624.4783336595</v>
      </c>
      <c r="N94" s="38">
        <f>'jan-mar'!M94</f>
        <v>-3067970.8977204068</v>
      </c>
      <c r="O94" s="38">
        <f t="shared" si="20"/>
        <v>542346.41938674729</v>
      </c>
    </row>
    <row r="95" spans="1:15" s="31" customFormat="1" x14ac:dyDescent="0.2">
      <c r="A95" s="30">
        <v>1868</v>
      </c>
      <c r="B95" s="31" t="s">
        <v>308</v>
      </c>
      <c r="C95" s="33">
        <v>47656236</v>
      </c>
      <c r="D95" s="33">
        <v>4569</v>
      </c>
      <c r="E95" s="34">
        <f t="shared" si="11"/>
        <v>10430.34274458306</v>
      </c>
      <c r="F95" s="35">
        <f t="shared" si="12"/>
        <v>0.90968413290785177</v>
      </c>
      <c r="G95" s="69">
        <f t="shared" si="13"/>
        <v>621.3313489600506</v>
      </c>
      <c r="H95" s="36">
        <f t="shared" si="14"/>
        <v>0</v>
      </c>
      <c r="I95" s="69">
        <f t="shared" si="15"/>
        <v>621.3313489600506</v>
      </c>
      <c r="J95" s="67">
        <f t="shared" si="16"/>
        <v>-134.22586371811002</v>
      </c>
      <c r="K95" s="34">
        <f t="shared" si="17"/>
        <v>487.10548524194058</v>
      </c>
      <c r="L95" s="34">
        <f t="shared" si="18"/>
        <v>2838862.9333984712</v>
      </c>
      <c r="M95" s="34">
        <f t="shared" si="19"/>
        <v>2225584.9620704264</v>
      </c>
      <c r="N95" s="38">
        <f>'jan-mar'!M95</f>
        <v>1924441.2441592461</v>
      </c>
      <c r="O95" s="38">
        <f t="shared" si="20"/>
        <v>301143.71791118034</v>
      </c>
    </row>
    <row r="96" spans="1:15" s="31" customFormat="1" x14ac:dyDescent="0.2">
      <c r="A96" s="30">
        <v>1870</v>
      </c>
      <c r="B96" s="31" t="s">
        <v>424</v>
      </c>
      <c r="C96" s="33">
        <v>106180864</v>
      </c>
      <c r="D96" s="33">
        <v>10618</v>
      </c>
      <c r="E96" s="34">
        <f t="shared" si="11"/>
        <v>10000.081371256358</v>
      </c>
      <c r="F96" s="35">
        <f t="shared" si="12"/>
        <v>0.87215881337588197</v>
      </c>
      <c r="G96" s="69">
        <f t="shared" si="13"/>
        <v>879.48817295607216</v>
      </c>
      <c r="H96" s="36">
        <f t="shared" si="14"/>
        <v>111.72844280796552</v>
      </c>
      <c r="I96" s="69">
        <f t="shared" si="15"/>
        <v>991.21661576403767</v>
      </c>
      <c r="J96" s="67">
        <f t="shared" si="16"/>
        <v>-134.22586371811002</v>
      </c>
      <c r="K96" s="34">
        <f t="shared" si="17"/>
        <v>856.99075204592759</v>
      </c>
      <c r="L96" s="34">
        <f t="shared" si="18"/>
        <v>10524738.026182553</v>
      </c>
      <c r="M96" s="34">
        <f t="shared" si="19"/>
        <v>9099527.8052236587</v>
      </c>
      <c r="N96" s="38">
        <f>'jan-mar'!M96</f>
        <v>7130424.4351154529</v>
      </c>
      <c r="O96" s="38">
        <f t="shared" si="20"/>
        <v>1969103.3701082058</v>
      </c>
    </row>
    <row r="97" spans="1:15" s="31" customFormat="1" x14ac:dyDescent="0.2">
      <c r="A97" s="30">
        <v>1871</v>
      </c>
      <c r="B97" s="31" t="s">
        <v>309</v>
      </c>
      <c r="C97" s="33">
        <v>44798321</v>
      </c>
      <c r="D97" s="33">
        <v>4553</v>
      </c>
      <c r="E97" s="34">
        <f t="shared" si="11"/>
        <v>9839.2973863386778</v>
      </c>
      <c r="F97" s="35">
        <f t="shared" si="12"/>
        <v>0.85813601053162547</v>
      </c>
      <c r="G97" s="69">
        <f t="shared" si="13"/>
        <v>975.95856390668007</v>
      </c>
      <c r="H97" s="36">
        <f t="shared" si="14"/>
        <v>168.00283752915345</v>
      </c>
      <c r="I97" s="69">
        <f t="shared" si="15"/>
        <v>1143.9614014358335</v>
      </c>
      <c r="J97" s="67">
        <f t="shared" si="16"/>
        <v>-134.22586371811002</v>
      </c>
      <c r="K97" s="34">
        <f t="shared" si="17"/>
        <v>1009.7355377177234</v>
      </c>
      <c r="L97" s="34">
        <f t="shared" si="18"/>
        <v>5208456.2607373502</v>
      </c>
      <c r="M97" s="34">
        <f t="shared" si="19"/>
        <v>4597325.9032287952</v>
      </c>
      <c r="N97" s="38">
        <f>'jan-mar'!M97</f>
        <v>3892277.6923319525</v>
      </c>
      <c r="O97" s="38">
        <f t="shared" si="20"/>
        <v>705048.21089684265</v>
      </c>
    </row>
    <row r="98" spans="1:15" s="31" customFormat="1" x14ac:dyDescent="0.2">
      <c r="A98" s="30">
        <v>1874</v>
      </c>
      <c r="B98" s="31" t="s">
        <v>310</v>
      </c>
      <c r="C98" s="33">
        <v>12328206</v>
      </c>
      <c r="D98" s="33">
        <v>954</v>
      </c>
      <c r="E98" s="34">
        <f t="shared" si="11"/>
        <v>12922.647798742139</v>
      </c>
      <c r="F98" s="35">
        <f t="shared" si="12"/>
        <v>1.1270509460273939</v>
      </c>
      <c r="G98" s="69">
        <f t="shared" si="13"/>
        <v>-874.05168353539625</v>
      </c>
      <c r="H98" s="36">
        <f t="shared" si="14"/>
        <v>0</v>
      </c>
      <c r="I98" s="69">
        <f t="shared" si="15"/>
        <v>-874.05168353539625</v>
      </c>
      <c r="J98" s="67">
        <f t="shared" si="16"/>
        <v>-134.22586371811002</v>
      </c>
      <c r="K98" s="34">
        <f t="shared" si="17"/>
        <v>-1008.2775472535063</v>
      </c>
      <c r="L98" s="34">
        <f t="shared" si="18"/>
        <v>-833845.30609276798</v>
      </c>
      <c r="M98" s="34">
        <f t="shared" si="19"/>
        <v>-961896.78007984499</v>
      </c>
      <c r="N98" s="38">
        <f>'jan-mar'!M98</f>
        <v>436299.97599648067</v>
      </c>
      <c r="O98" s="38">
        <f t="shared" si="20"/>
        <v>-1398196.7560763257</v>
      </c>
    </row>
    <row r="99" spans="1:15" s="31" customFormat="1" x14ac:dyDescent="0.2">
      <c r="A99" s="30">
        <v>1875</v>
      </c>
      <c r="B99" s="31" t="s">
        <v>371</v>
      </c>
      <c r="C99" s="33">
        <v>32148118</v>
      </c>
      <c r="D99" s="33">
        <v>2729</v>
      </c>
      <c r="E99" s="34">
        <f t="shared" si="11"/>
        <v>11780.18248442653</v>
      </c>
      <c r="F99" s="35">
        <f t="shared" si="12"/>
        <v>1.0274106375274421</v>
      </c>
      <c r="G99" s="69">
        <f t="shared" si="13"/>
        <v>-188.5724949460313</v>
      </c>
      <c r="H99" s="36">
        <f t="shared" si="14"/>
        <v>0</v>
      </c>
      <c r="I99" s="69">
        <f t="shared" si="15"/>
        <v>-188.5724949460313</v>
      </c>
      <c r="J99" s="67">
        <f t="shared" si="16"/>
        <v>-134.22586371811002</v>
      </c>
      <c r="K99" s="34">
        <f t="shared" si="17"/>
        <v>-322.79835866414135</v>
      </c>
      <c r="L99" s="34">
        <f t="shared" si="18"/>
        <v>-514614.33870771941</v>
      </c>
      <c r="M99" s="34">
        <f t="shared" si="19"/>
        <v>-880916.72079444176</v>
      </c>
      <c r="N99" s="38">
        <f>'jan-mar'!M99</f>
        <v>1480150.8296586955</v>
      </c>
      <c r="O99" s="38">
        <f t="shared" si="20"/>
        <v>-2361067.5504531371</v>
      </c>
    </row>
    <row r="100" spans="1:15" s="31" customFormat="1" x14ac:dyDescent="0.2">
      <c r="A100" s="30">
        <v>3101</v>
      </c>
      <c r="B100" s="31" t="s">
        <v>54</v>
      </c>
      <c r="C100" s="33">
        <v>279953269</v>
      </c>
      <c r="D100" s="33">
        <v>31935</v>
      </c>
      <c r="E100" s="34">
        <f t="shared" si="11"/>
        <v>8766.3462971661193</v>
      </c>
      <c r="F100" s="35">
        <f t="shared" si="12"/>
        <v>0.76455839711011275</v>
      </c>
      <c r="G100" s="69">
        <f t="shared" si="13"/>
        <v>1619.7292174102151</v>
      </c>
      <c r="H100" s="36">
        <f t="shared" si="14"/>
        <v>543.53571873954888</v>
      </c>
      <c r="I100" s="69">
        <f t="shared" si="15"/>
        <v>2163.2649361497643</v>
      </c>
      <c r="J100" s="67">
        <f t="shared" si="16"/>
        <v>-134.22586371811002</v>
      </c>
      <c r="K100" s="34">
        <f t="shared" si="17"/>
        <v>2029.0390724316542</v>
      </c>
      <c r="L100" s="34">
        <f t="shared" si="18"/>
        <v>69083865.735942721</v>
      </c>
      <c r="M100" s="34">
        <f t="shared" si="19"/>
        <v>64797362.778104879</v>
      </c>
      <c r="N100" s="38">
        <f>'jan-mar'!M100</f>
        <v>60906010.124120541</v>
      </c>
      <c r="O100" s="38">
        <f t="shared" si="20"/>
        <v>3891352.653984338</v>
      </c>
    </row>
    <row r="101" spans="1:15" s="31" customFormat="1" x14ac:dyDescent="0.2">
      <c r="A101" s="30">
        <v>3103</v>
      </c>
      <c r="B101" s="31" t="s">
        <v>55</v>
      </c>
      <c r="C101" s="33">
        <v>533946250</v>
      </c>
      <c r="D101" s="33">
        <v>52051</v>
      </c>
      <c r="E101" s="34">
        <f t="shared" si="11"/>
        <v>10258.136250984611</v>
      </c>
      <c r="F101" s="35">
        <f t="shared" si="12"/>
        <v>0.89466511400825099</v>
      </c>
      <c r="G101" s="69">
        <f t="shared" si="13"/>
        <v>724.65524511912008</v>
      </c>
      <c r="H101" s="36">
        <f t="shared" si="14"/>
        <v>21.409234903076776</v>
      </c>
      <c r="I101" s="69">
        <f t="shared" si="15"/>
        <v>746.0644800221969</v>
      </c>
      <c r="J101" s="67">
        <f t="shared" si="16"/>
        <v>-134.22586371811002</v>
      </c>
      <c r="K101" s="34">
        <f t="shared" si="17"/>
        <v>611.83861630408683</v>
      </c>
      <c r="L101" s="34">
        <f t="shared" si="18"/>
        <v>38833402.249635369</v>
      </c>
      <c r="M101" s="34">
        <f t="shared" si="19"/>
        <v>31846811.817244023</v>
      </c>
      <c r="N101" s="38">
        <f>'jan-mar'!M101</f>
        <v>26748952.673787039</v>
      </c>
      <c r="O101" s="38">
        <f t="shared" si="20"/>
        <v>5097859.1434569843</v>
      </c>
    </row>
    <row r="102" spans="1:15" s="31" customFormat="1" x14ac:dyDescent="0.2">
      <c r="A102" s="30">
        <v>3105</v>
      </c>
      <c r="B102" s="31" t="s">
        <v>56</v>
      </c>
      <c r="C102" s="33">
        <v>532374169</v>
      </c>
      <c r="D102" s="33">
        <v>59771</v>
      </c>
      <c r="E102" s="34">
        <f t="shared" si="11"/>
        <v>8906.897475364307</v>
      </c>
      <c r="F102" s="35">
        <f t="shared" si="12"/>
        <v>0.77681659224323019</v>
      </c>
      <c r="G102" s="69">
        <f t="shared" si="13"/>
        <v>1535.3985104913027</v>
      </c>
      <c r="H102" s="36">
        <f t="shared" si="14"/>
        <v>494.34280637018327</v>
      </c>
      <c r="I102" s="69">
        <f t="shared" si="15"/>
        <v>2029.741316861486</v>
      </c>
      <c r="J102" s="67">
        <f t="shared" si="16"/>
        <v>-134.22586371811002</v>
      </c>
      <c r="K102" s="34">
        <f t="shared" si="17"/>
        <v>1895.5154531433759</v>
      </c>
      <c r="L102" s="34">
        <f t="shared" si="18"/>
        <v>121319668.25012788</v>
      </c>
      <c r="M102" s="34">
        <f t="shared" si="19"/>
        <v>113296854.14983273</v>
      </c>
      <c r="N102" s="38">
        <f>'jan-mar'!M102</f>
        <v>110066425.5296559</v>
      </c>
      <c r="O102" s="38">
        <f t="shared" si="20"/>
        <v>3230428.6201768219</v>
      </c>
    </row>
    <row r="103" spans="1:15" s="31" customFormat="1" x14ac:dyDescent="0.2">
      <c r="A103" s="30">
        <v>3107</v>
      </c>
      <c r="B103" s="31" t="s">
        <v>57</v>
      </c>
      <c r="C103" s="33">
        <v>803146592</v>
      </c>
      <c r="D103" s="33">
        <v>85230</v>
      </c>
      <c r="E103" s="34">
        <f t="shared" si="11"/>
        <v>9423.2851343423681</v>
      </c>
      <c r="F103" s="35">
        <f t="shared" si="12"/>
        <v>0.82185343056244409</v>
      </c>
      <c r="G103" s="69">
        <f t="shared" si="13"/>
        <v>1225.5659151044658</v>
      </c>
      <c r="H103" s="36">
        <f t="shared" si="14"/>
        <v>313.60712572786184</v>
      </c>
      <c r="I103" s="69">
        <f t="shared" si="15"/>
        <v>1539.1730408323276</v>
      </c>
      <c r="J103" s="67">
        <f t="shared" si="16"/>
        <v>-134.22586371811002</v>
      </c>
      <c r="K103" s="34">
        <f t="shared" si="17"/>
        <v>1404.9471771142175</v>
      </c>
      <c r="L103" s="34">
        <f t="shared" si="18"/>
        <v>131183718.27013928</v>
      </c>
      <c r="M103" s="34">
        <f t="shared" si="19"/>
        <v>119743647.90544476</v>
      </c>
      <c r="N103" s="38">
        <f>'jan-mar'!M103</f>
        <v>109221071.38795358</v>
      </c>
      <c r="O103" s="38">
        <f t="shared" si="20"/>
        <v>10522576.517491177</v>
      </c>
    </row>
    <row r="104" spans="1:15" s="31" customFormat="1" x14ac:dyDescent="0.2">
      <c r="A104" s="30">
        <v>3110</v>
      </c>
      <c r="B104" s="31" t="s">
        <v>58</v>
      </c>
      <c r="C104" s="33">
        <v>55800469</v>
      </c>
      <c r="D104" s="33">
        <v>4787</v>
      </c>
      <c r="E104" s="34">
        <f t="shared" si="11"/>
        <v>11656.667850428243</v>
      </c>
      <c r="F104" s="35">
        <f t="shared" si="12"/>
        <v>1.0166382875211573</v>
      </c>
      <c r="G104" s="69">
        <f t="shared" si="13"/>
        <v>-114.46371454705877</v>
      </c>
      <c r="H104" s="36">
        <f t="shared" si="14"/>
        <v>0</v>
      </c>
      <c r="I104" s="69">
        <f t="shared" si="15"/>
        <v>-114.46371454705877</v>
      </c>
      <c r="J104" s="67">
        <f t="shared" si="16"/>
        <v>-134.22586371811002</v>
      </c>
      <c r="K104" s="34">
        <f t="shared" si="17"/>
        <v>-248.68957826516879</v>
      </c>
      <c r="L104" s="34">
        <f t="shared" si="18"/>
        <v>-547937.8015367703</v>
      </c>
      <c r="M104" s="34">
        <f t="shared" si="19"/>
        <v>-1190477.0111553629</v>
      </c>
      <c r="N104" s="38">
        <f>'jan-mar'!M104</f>
        <v>-1261152.7856444935</v>
      </c>
      <c r="O104" s="38">
        <f t="shared" si="20"/>
        <v>70675.774489130592</v>
      </c>
    </row>
    <row r="105" spans="1:15" s="31" customFormat="1" x14ac:dyDescent="0.2">
      <c r="A105" s="30">
        <v>3112</v>
      </c>
      <c r="B105" s="31" t="s">
        <v>63</v>
      </c>
      <c r="C105" s="33">
        <v>75223190</v>
      </c>
      <c r="D105" s="33">
        <v>7883</v>
      </c>
      <c r="E105" s="34">
        <f t="shared" si="11"/>
        <v>9542.4571863503734</v>
      </c>
      <c r="F105" s="35">
        <f t="shared" si="12"/>
        <v>0.83224704153501294</v>
      </c>
      <c r="G105" s="69">
        <f t="shared" si="13"/>
        <v>1154.0626838996627</v>
      </c>
      <c r="H105" s="36">
        <f t="shared" si="14"/>
        <v>271.89690752505999</v>
      </c>
      <c r="I105" s="69">
        <f t="shared" si="15"/>
        <v>1425.9595914247227</v>
      </c>
      <c r="J105" s="67">
        <f t="shared" si="16"/>
        <v>-134.22586371811002</v>
      </c>
      <c r="K105" s="34">
        <f t="shared" si="17"/>
        <v>1291.7337277066126</v>
      </c>
      <c r="L105" s="34">
        <f t="shared" si="18"/>
        <v>11240839.459201088</v>
      </c>
      <c r="M105" s="34">
        <f t="shared" si="19"/>
        <v>10182736.975511227</v>
      </c>
      <c r="N105" s="38">
        <f>'jan-mar'!M105</f>
        <v>9057152.1308264453</v>
      </c>
      <c r="O105" s="38">
        <f t="shared" si="20"/>
        <v>1125584.8446847815</v>
      </c>
    </row>
    <row r="106" spans="1:15" s="31" customFormat="1" x14ac:dyDescent="0.2">
      <c r="A106" s="30">
        <v>3114</v>
      </c>
      <c r="B106" s="31" t="s">
        <v>427</v>
      </c>
      <c r="C106" s="33">
        <v>55756837</v>
      </c>
      <c r="D106" s="33">
        <v>6145</v>
      </c>
      <c r="E106" s="34">
        <f t="shared" si="11"/>
        <v>9073.5292107404402</v>
      </c>
      <c r="F106" s="35">
        <f t="shared" si="12"/>
        <v>0.7913494076475267</v>
      </c>
      <c r="G106" s="69">
        <f t="shared" si="13"/>
        <v>1435.4194692656226</v>
      </c>
      <c r="H106" s="36">
        <f t="shared" si="14"/>
        <v>436.02169898853663</v>
      </c>
      <c r="I106" s="69">
        <f t="shared" si="15"/>
        <v>1871.4411682541593</v>
      </c>
      <c r="J106" s="67">
        <f t="shared" si="16"/>
        <v>-134.22586371811002</v>
      </c>
      <c r="K106" s="34">
        <f t="shared" si="17"/>
        <v>1737.2153045360492</v>
      </c>
      <c r="L106" s="34">
        <f t="shared" si="18"/>
        <v>11500005.978921808</v>
      </c>
      <c r="M106" s="34">
        <f t="shared" si="19"/>
        <v>10675188.046374023</v>
      </c>
      <c r="N106" s="38">
        <f>'jan-mar'!M106</f>
        <v>9972111.9150296189</v>
      </c>
      <c r="O106" s="38">
        <f t="shared" si="20"/>
        <v>703076.13134440407</v>
      </c>
    </row>
    <row r="107" spans="1:15" s="31" customFormat="1" x14ac:dyDescent="0.2">
      <c r="A107" s="30">
        <v>3116</v>
      </c>
      <c r="B107" s="31" t="s">
        <v>61</v>
      </c>
      <c r="C107" s="33">
        <v>36709362</v>
      </c>
      <c r="D107" s="33">
        <v>3919</v>
      </c>
      <c r="E107" s="34">
        <f t="shared" si="11"/>
        <v>9367.0227098749674</v>
      </c>
      <c r="F107" s="35">
        <f t="shared" si="12"/>
        <v>0.81694649355469318</v>
      </c>
      <c r="G107" s="69">
        <f t="shared" si="13"/>
        <v>1259.3233697849064</v>
      </c>
      <c r="H107" s="36">
        <f t="shared" si="14"/>
        <v>333.29897429145211</v>
      </c>
      <c r="I107" s="69">
        <f t="shared" si="15"/>
        <v>1592.6223440763586</v>
      </c>
      <c r="J107" s="67">
        <f t="shared" si="16"/>
        <v>-134.22586371811002</v>
      </c>
      <c r="K107" s="34">
        <f t="shared" si="17"/>
        <v>1458.3964803582485</v>
      </c>
      <c r="L107" s="34">
        <f t="shared" si="18"/>
        <v>6241486.966435249</v>
      </c>
      <c r="M107" s="34">
        <f t="shared" si="19"/>
        <v>5715455.8065239759</v>
      </c>
      <c r="N107" s="38">
        <f>'jan-mar'!M107</f>
        <v>6359797.5935315015</v>
      </c>
      <c r="O107" s="38">
        <f t="shared" si="20"/>
        <v>-644341.78700752556</v>
      </c>
    </row>
    <row r="108" spans="1:15" s="31" customFormat="1" x14ac:dyDescent="0.2">
      <c r="A108" s="30">
        <v>3118</v>
      </c>
      <c r="B108" s="31" t="s">
        <v>382</v>
      </c>
      <c r="C108" s="33">
        <v>452131673</v>
      </c>
      <c r="D108" s="33">
        <v>47006</v>
      </c>
      <c r="E108" s="34">
        <f t="shared" si="11"/>
        <v>9618.5949240522496</v>
      </c>
      <c r="F108" s="35">
        <f t="shared" si="12"/>
        <v>0.83888740739824086</v>
      </c>
      <c r="G108" s="69">
        <f t="shared" si="13"/>
        <v>1108.380041278537</v>
      </c>
      <c r="H108" s="36">
        <f t="shared" si="14"/>
        <v>245.24869932940337</v>
      </c>
      <c r="I108" s="69">
        <f t="shared" si="15"/>
        <v>1353.6287406079402</v>
      </c>
      <c r="J108" s="67">
        <f t="shared" si="16"/>
        <v>-134.22586371811002</v>
      </c>
      <c r="K108" s="34">
        <f t="shared" si="17"/>
        <v>1219.4028768898302</v>
      </c>
      <c r="L108" s="34">
        <f t="shared" si="18"/>
        <v>63628672.581016839</v>
      </c>
      <c r="M108" s="34">
        <f t="shared" si="19"/>
        <v>57319251.631083354</v>
      </c>
      <c r="N108" s="38">
        <f>'jan-mar'!M108</f>
        <v>67093916.448760375</v>
      </c>
      <c r="O108" s="38">
        <f t="shared" si="20"/>
        <v>-9774664.817677021</v>
      </c>
    </row>
    <row r="109" spans="1:15" s="31" customFormat="1" x14ac:dyDescent="0.2">
      <c r="A109" s="30">
        <v>3120</v>
      </c>
      <c r="B109" s="31" t="s">
        <v>62</v>
      </c>
      <c r="C109" s="33">
        <v>75301436</v>
      </c>
      <c r="D109" s="33">
        <v>8420</v>
      </c>
      <c r="E109" s="34">
        <f t="shared" si="11"/>
        <v>8943.1634204275542</v>
      </c>
      <c r="F109" s="35">
        <f t="shared" si="12"/>
        <v>0.77997953286721666</v>
      </c>
      <c r="G109" s="69">
        <f t="shared" si="13"/>
        <v>1513.6389434533542</v>
      </c>
      <c r="H109" s="36">
        <f t="shared" si="14"/>
        <v>481.6497255980467</v>
      </c>
      <c r="I109" s="69">
        <f t="shared" si="15"/>
        <v>1995.2886690514008</v>
      </c>
      <c r="J109" s="67">
        <f t="shared" si="16"/>
        <v>-134.22586371811002</v>
      </c>
      <c r="K109" s="34">
        <f t="shared" si="17"/>
        <v>1861.0628053332907</v>
      </c>
      <c r="L109" s="34">
        <f t="shared" si="18"/>
        <v>16800330.593412794</v>
      </c>
      <c r="M109" s="34">
        <f t="shared" si="19"/>
        <v>15670148.820906308</v>
      </c>
      <c r="N109" s="38">
        <f>'jan-mar'!M109</f>
        <v>14979099.81640348</v>
      </c>
      <c r="O109" s="38">
        <f t="shared" si="20"/>
        <v>691049.0045028273</v>
      </c>
    </row>
    <row r="110" spans="1:15" s="31" customFormat="1" x14ac:dyDescent="0.2">
      <c r="A110" s="30">
        <v>3122</v>
      </c>
      <c r="B110" s="31" t="s">
        <v>60</v>
      </c>
      <c r="C110" s="33">
        <v>31478202</v>
      </c>
      <c r="D110" s="33">
        <v>3658</v>
      </c>
      <c r="E110" s="34">
        <f t="shared" si="11"/>
        <v>8605.3039912520508</v>
      </c>
      <c r="F110" s="35">
        <f t="shared" si="12"/>
        <v>0.7505130647558137</v>
      </c>
      <c r="G110" s="69">
        <f t="shared" si="13"/>
        <v>1716.3546009586564</v>
      </c>
      <c r="H110" s="36">
        <f t="shared" si="14"/>
        <v>599.90052580947292</v>
      </c>
      <c r="I110" s="69">
        <f t="shared" si="15"/>
        <v>2316.2551267681292</v>
      </c>
      <c r="J110" s="67">
        <f t="shared" si="16"/>
        <v>-134.22586371811002</v>
      </c>
      <c r="K110" s="34">
        <f t="shared" si="17"/>
        <v>2182.0292630500194</v>
      </c>
      <c r="L110" s="34">
        <f t="shared" si="18"/>
        <v>8472861.2537178174</v>
      </c>
      <c r="M110" s="34">
        <f t="shared" si="19"/>
        <v>7981863.0442369711</v>
      </c>
      <c r="N110" s="38">
        <f>'jan-mar'!M110</f>
        <v>7169354.3997035539</v>
      </c>
      <c r="O110" s="38">
        <f t="shared" si="20"/>
        <v>812508.64453341719</v>
      </c>
    </row>
    <row r="111" spans="1:15" s="31" customFormat="1" x14ac:dyDescent="0.2">
      <c r="A111" s="30">
        <v>3124</v>
      </c>
      <c r="B111" s="31" t="s">
        <v>59</v>
      </c>
      <c r="C111" s="33">
        <v>12085088</v>
      </c>
      <c r="D111" s="33">
        <v>1347</v>
      </c>
      <c r="E111" s="34">
        <f t="shared" si="11"/>
        <v>8971.854491462509</v>
      </c>
      <c r="F111" s="35">
        <f t="shared" si="12"/>
        <v>0.78248182955254708</v>
      </c>
      <c r="G111" s="69">
        <f t="shared" si="13"/>
        <v>1496.4243008323813</v>
      </c>
      <c r="H111" s="36">
        <f t="shared" si="14"/>
        <v>471.60785073581252</v>
      </c>
      <c r="I111" s="69">
        <f t="shared" si="15"/>
        <v>1968.0321515681937</v>
      </c>
      <c r="J111" s="67">
        <f t="shared" si="16"/>
        <v>-134.22586371811002</v>
      </c>
      <c r="K111" s="34">
        <f t="shared" si="17"/>
        <v>1833.8062878500837</v>
      </c>
      <c r="L111" s="34">
        <f t="shared" si="18"/>
        <v>2650939.3081623572</v>
      </c>
      <c r="M111" s="34">
        <f t="shared" si="19"/>
        <v>2470137.0697340625</v>
      </c>
      <c r="N111" s="38">
        <f>'jan-mar'!M111</f>
        <v>2209240.4233189421</v>
      </c>
      <c r="O111" s="38">
        <f t="shared" si="20"/>
        <v>260896.64641512046</v>
      </c>
    </row>
    <row r="112" spans="1:15" s="31" customFormat="1" x14ac:dyDescent="0.2">
      <c r="A112" s="30">
        <v>3201</v>
      </c>
      <c r="B112" s="31" t="s">
        <v>68</v>
      </c>
      <c r="C112" s="33">
        <v>2336966732</v>
      </c>
      <c r="D112" s="33">
        <v>130921</v>
      </c>
      <c r="E112" s="34">
        <f t="shared" si="11"/>
        <v>17850.205329931792</v>
      </c>
      <c r="F112" s="35">
        <f t="shared" si="12"/>
        <v>1.5568087219587541</v>
      </c>
      <c r="G112" s="69">
        <f t="shared" si="13"/>
        <v>-3830.5862022491883</v>
      </c>
      <c r="H112" s="36">
        <f t="shared" si="14"/>
        <v>0</v>
      </c>
      <c r="I112" s="69">
        <f t="shared" si="15"/>
        <v>-3830.5862022491883</v>
      </c>
      <c r="J112" s="67">
        <f t="shared" si="16"/>
        <v>-134.22586371811002</v>
      </c>
      <c r="K112" s="34">
        <f t="shared" si="17"/>
        <v>-3964.8120659672982</v>
      </c>
      <c r="L112" s="34">
        <f t="shared" si="18"/>
        <v>-501504176.18466598</v>
      </c>
      <c r="M112" s="34">
        <f t="shared" si="19"/>
        <v>-519077160.48850465</v>
      </c>
      <c r="N112" s="38">
        <f>'jan-mar'!M112</f>
        <v>-512810799.29052913</v>
      </c>
      <c r="O112" s="38">
        <f t="shared" si="20"/>
        <v>-6266361.1979755163</v>
      </c>
    </row>
    <row r="113" spans="1:15" s="31" customFormat="1" x14ac:dyDescent="0.2">
      <c r="A113" s="30">
        <v>3203</v>
      </c>
      <c r="B113" s="31" t="s">
        <v>69</v>
      </c>
      <c r="C113" s="33">
        <v>1433351640</v>
      </c>
      <c r="D113" s="33">
        <v>98815</v>
      </c>
      <c r="E113" s="34">
        <f t="shared" si="11"/>
        <v>14505.405454637454</v>
      </c>
      <c r="F113" s="35">
        <f t="shared" si="12"/>
        <v>1.2650914266773852</v>
      </c>
      <c r="G113" s="69">
        <f t="shared" si="13"/>
        <v>-1823.7062770725854</v>
      </c>
      <c r="H113" s="36">
        <f t="shared" si="14"/>
        <v>0</v>
      </c>
      <c r="I113" s="69">
        <f t="shared" si="15"/>
        <v>-1823.7062770725854</v>
      </c>
      <c r="J113" s="67">
        <f t="shared" si="16"/>
        <v>-134.22586371811002</v>
      </c>
      <c r="K113" s="34">
        <f t="shared" si="17"/>
        <v>-1957.9321407906955</v>
      </c>
      <c r="L113" s="34">
        <f t="shared" si="18"/>
        <v>-180209535.76892751</v>
      </c>
      <c r="M113" s="34">
        <f t="shared" si="19"/>
        <v>-193473064.49223256</v>
      </c>
      <c r="N113" s="38">
        <f>'jan-mar'!M113</f>
        <v>-195636400.64246094</v>
      </c>
      <c r="O113" s="38">
        <f t="shared" si="20"/>
        <v>2163336.1502283812</v>
      </c>
    </row>
    <row r="114" spans="1:15" s="31" customFormat="1" x14ac:dyDescent="0.2">
      <c r="A114" s="30">
        <v>3205</v>
      </c>
      <c r="B114" s="31" t="s">
        <v>384</v>
      </c>
      <c r="C114" s="33">
        <v>1039822405</v>
      </c>
      <c r="D114" s="33">
        <v>94201</v>
      </c>
      <c r="E114" s="34">
        <f t="shared" si="11"/>
        <v>11038.337225719471</v>
      </c>
      <c r="F114" s="35">
        <f t="shared" si="12"/>
        <v>0.96271047594653825</v>
      </c>
      <c r="G114" s="69">
        <f t="shared" si="13"/>
        <v>256.53466027820394</v>
      </c>
      <c r="H114" s="36">
        <f t="shared" si="14"/>
        <v>0</v>
      </c>
      <c r="I114" s="69">
        <f t="shared" si="15"/>
        <v>256.53466027820394</v>
      </c>
      <c r="J114" s="67">
        <f t="shared" si="16"/>
        <v>-134.22586371811002</v>
      </c>
      <c r="K114" s="34">
        <f t="shared" si="17"/>
        <v>122.30879656009392</v>
      </c>
      <c r="L114" s="34">
        <f t="shared" si="18"/>
        <v>24165821.532867089</v>
      </c>
      <c r="M114" s="34">
        <f t="shared" si="19"/>
        <v>11521610.944757408</v>
      </c>
      <c r="N114" s="38">
        <f>'jan-mar'!M114</f>
        <v>4969627.0635686219</v>
      </c>
      <c r="O114" s="38">
        <f t="shared" si="20"/>
        <v>6551983.8811887857</v>
      </c>
    </row>
    <row r="115" spans="1:15" s="31" customFormat="1" x14ac:dyDescent="0.2">
      <c r="A115" s="30">
        <v>3207</v>
      </c>
      <c r="B115" s="31" t="s">
        <v>383</v>
      </c>
      <c r="C115" s="33">
        <v>778207187</v>
      </c>
      <c r="D115" s="33">
        <v>63560</v>
      </c>
      <c r="E115" s="34">
        <f t="shared" si="11"/>
        <v>12243.662476400252</v>
      </c>
      <c r="F115" s="35">
        <f t="shared" si="12"/>
        <v>1.0678331245869128</v>
      </c>
      <c r="G115" s="69">
        <f t="shared" si="13"/>
        <v>-466.66049013026418</v>
      </c>
      <c r="H115" s="36">
        <f t="shared" si="14"/>
        <v>0</v>
      </c>
      <c r="I115" s="69">
        <f t="shared" si="15"/>
        <v>-466.66049013026418</v>
      </c>
      <c r="J115" s="67">
        <f t="shared" si="16"/>
        <v>-134.22586371811002</v>
      </c>
      <c r="K115" s="34">
        <f t="shared" si="17"/>
        <v>-600.88635384837426</v>
      </c>
      <c r="L115" s="34">
        <f t="shared" si="18"/>
        <v>-29660940.75267959</v>
      </c>
      <c r="M115" s="34">
        <f t="shared" si="19"/>
        <v>-38192336.650602669</v>
      </c>
      <c r="N115" s="38">
        <f>'jan-mar'!M115</f>
        <v>-42397892.355622321</v>
      </c>
      <c r="O115" s="38">
        <f t="shared" si="20"/>
        <v>4205555.7050196528</v>
      </c>
    </row>
    <row r="116" spans="1:15" s="31" customFormat="1" x14ac:dyDescent="0.2">
      <c r="A116" s="30">
        <v>3209</v>
      </c>
      <c r="B116" s="31" t="s">
        <v>76</v>
      </c>
      <c r="C116" s="33">
        <v>428576409</v>
      </c>
      <c r="D116" s="33">
        <v>43814</v>
      </c>
      <c r="E116" s="34">
        <f t="shared" si="11"/>
        <v>9781.7229424384896</v>
      </c>
      <c r="F116" s="35">
        <f t="shared" si="12"/>
        <v>0.85311464552382699</v>
      </c>
      <c r="G116" s="69">
        <f t="shared" si="13"/>
        <v>1010.503230246793</v>
      </c>
      <c r="H116" s="36">
        <f t="shared" si="14"/>
        <v>188.15389289421935</v>
      </c>
      <c r="I116" s="69">
        <f t="shared" si="15"/>
        <v>1198.6571231410123</v>
      </c>
      <c r="J116" s="67">
        <f t="shared" si="16"/>
        <v>-134.22586371811002</v>
      </c>
      <c r="K116" s="34">
        <f t="shared" si="17"/>
        <v>1064.4312594229023</v>
      </c>
      <c r="L116" s="34">
        <f t="shared" si="18"/>
        <v>52517963.193300314</v>
      </c>
      <c r="M116" s="34">
        <f t="shared" si="19"/>
        <v>46636991.200355038</v>
      </c>
      <c r="N116" s="38">
        <f>'jan-mar'!M116</f>
        <v>41564134.831140369</v>
      </c>
      <c r="O116" s="38">
        <f t="shared" si="20"/>
        <v>5072856.3692146689</v>
      </c>
    </row>
    <row r="117" spans="1:15" s="31" customFormat="1" x14ac:dyDescent="0.2">
      <c r="A117" s="30">
        <v>3212</v>
      </c>
      <c r="B117" s="31" t="s">
        <v>67</v>
      </c>
      <c r="C117" s="33">
        <v>235574078</v>
      </c>
      <c r="D117" s="33">
        <v>20521</v>
      </c>
      <c r="E117" s="34">
        <f t="shared" si="11"/>
        <v>11479.658788558063</v>
      </c>
      <c r="F117" s="35">
        <f t="shared" si="12"/>
        <v>1.0012004118053439</v>
      </c>
      <c r="G117" s="69">
        <f t="shared" si="13"/>
        <v>-8.2582774249509381</v>
      </c>
      <c r="H117" s="36">
        <f t="shared" si="14"/>
        <v>0</v>
      </c>
      <c r="I117" s="69">
        <f t="shared" si="15"/>
        <v>-8.2582774249509381</v>
      </c>
      <c r="J117" s="67">
        <f t="shared" si="16"/>
        <v>-134.22586371811002</v>
      </c>
      <c r="K117" s="34">
        <f t="shared" si="17"/>
        <v>-142.48414114306095</v>
      </c>
      <c r="L117" s="34">
        <f t="shared" si="18"/>
        <v>-169468.11103741819</v>
      </c>
      <c r="M117" s="34">
        <f t="shared" si="19"/>
        <v>-2923917.0603967537</v>
      </c>
      <c r="N117" s="38">
        <f>'jan-mar'!M117</f>
        <v>-4153450.7605620632</v>
      </c>
      <c r="O117" s="38">
        <f t="shared" si="20"/>
        <v>1229533.7001653095</v>
      </c>
    </row>
    <row r="118" spans="1:15" s="31" customFormat="1" x14ac:dyDescent="0.2">
      <c r="A118" s="30">
        <v>3214</v>
      </c>
      <c r="B118" s="31" t="s">
        <v>66</v>
      </c>
      <c r="C118" s="33">
        <v>219114811</v>
      </c>
      <c r="D118" s="33">
        <v>16244</v>
      </c>
      <c r="E118" s="34">
        <f t="shared" si="11"/>
        <v>13488.968911598129</v>
      </c>
      <c r="F118" s="35">
        <f t="shared" si="12"/>
        <v>1.1764427390979872</v>
      </c>
      <c r="G118" s="69">
        <f t="shared" si="13"/>
        <v>-1213.8443512489905</v>
      </c>
      <c r="H118" s="36">
        <f t="shared" si="14"/>
        <v>0</v>
      </c>
      <c r="I118" s="69">
        <f t="shared" si="15"/>
        <v>-1213.8443512489905</v>
      </c>
      <c r="J118" s="67">
        <f t="shared" si="16"/>
        <v>-134.22586371811002</v>
      </c>
      <c r="K118" s="34">
        <f t="shared" si="17"/>
        <v>-1348.0702149671006</v>
      </c>
      <c r="L118" s="34">
        <f t="shared" si="18"/>
        <v>-19717687.6416886</v>
      </c>
      <c r="M118" s="34">
        <f t="shared" si="19"/>
        <v>-21898052.571925581</v>
      </c>
      <c r="N118" s="38">
        <f>'jan-mar'!M118</f>
        <v>-22507187.943724491</v>
      </c>
      <c r="O118" s="38">
        <f t="shared" si="20"/>
        <v>609135.3717989102</v>
      </c>
    </row>
    <row r="119" spans="1:15" s="31" customFormat="1" x14ac:dyDescent="0.2">
      <c r="A119" s="30">
        <v>3216</v>
      </c>
      <c r="B119" s="31" t="s">
        <v>64</v>
      </c>
      <c r="C119" s="33">
        <v>202879568</v>
      </c>
      <c r="D119" s="33">
        <v>19493</v>
      </c>
      <c r="E119" s="34">
        <f t="shared" si="11"/>
        <v>10407.8165495306</v>
      </c>
      <c r="F119" s="35">
        <f t="shared" si="12"/>
        <v>0.90771950693957737</v>
      </c>
      <c r="G119" s="69">
        <f t="shared" si="13"/>
        <v>634.84706599152662</v>
      </c>
      <c r="H119" s="36">
        <f t="shared" si="14"/>
        <v>0</v>
      </c>
      <c r="I119" s="69">
        <f t="shared" si="15"/>
        <v>634.84706599152662</v>
      </c>
      <c r="J119" s="67">
        <f t="shared" si="16"/>
        <v>-134.22586371811002</v>
      </c>
      <c r="K119" s="34">
        <f t="shared" si="17"/>
        <v>500.6212022734166</v>
      </c>
      <c r="L119" s="34">
        <f t="shared" si="18"/>
        <v>12375073.857372828</v>
      </c>
      <c r="M119" s="34">
        <f t="shared" si="19"/>
        <v>9758609.0959157106</v>
      </c>
      <c r="N119" s="38">
        <f>'jan-mar'!M119</f>
        <v>8046435.5726408856</v>
      </c>
      <c r="O119" s="38">
        <f t="shared" si="20"/>
        <v>1712173.523274825</v>
      </c>
    </row>
    <row r="120" spans="1:15" s="31" customFormat="1" x14ac:dyDescent="0.2">
      <c r="A120" s="30">
        <v>3218</v>
      </c>
      <c r="B120" s="31" t="s">
        <v>65</v>
      </c>
      <c r="C120" s="33">
        <v>227812444</v>
      </c>
      <c r="D120" s="33">
        <v>22005</v>
      </c>
      <c r="E120" s="34">
        <f t="shared" si="11"/>
        <v>10352.758191320154</v>
      </c>
      <c r="F120" s="35">
        <f t="shared" si="12"/>
        <v>0.90291758277711287</v>
      </c>
      <c r="G120" s="69">
        <f t="shared" si="13"/>
        <v>667.8820809177945</v>
      </c>
      <c r="H120" s="36">
        <f t="shared" si="14"/>
        <v>0</v>
      </c>
      <c r="I120" s="69">
        <f t="shared" si="15"/>
        <v>667.8820809177945</v>
      </c>
      <c r="J120" s="67">
        <f t="shared" si="16"/>
        <v>-134.22586371811002</v>
      </c>
      <c r="K120" s="34">
        <f t="shared" si="17"/>
        <v>533.65621719968453</v>
      </c>
      <c r="L120" s="34">
        <f t="shared" si="18"/>
        <v>14696745.190596068</v>
      </c>
      <c r="M120" s="34">
        <f t="shared" si="19"/>
        <v>11743105.059479058</v>
      </c>
      <c r="N120" s="38">
        <f>'jan-mar'!M120</f>
        <v>9923610.9576546755</v>
      </c>
      <c r="O120" s="38">
        <f t="shared" si="20"/>
        <v>1819494.1018243823</v>
      </c>
    </row>
    <row r="121" spans="1:15" s="31" customFormat="1" x14ac:dyDescent="0.2">
      <c r="A121" s="30">
        <v>3220</v>
      </c>
      <c r="B121" s="31" t="s">
        <v>72</v>
      </c>
      <c r="C121" s="33">
        <v>106921346</v>
      </c>
      <c r="D121" s="33">
        <v>11482</v>
      </c>
      <c r="E121" s="34">
        <f t="shared" si="11"/>
        <v>9312.0837833130117</v>
      </c>
      <c r="F121" s="35">
        <f t="shared" si="12"/>
        <v>0.81215498564395305</v>
      </c>
      <c r="G121" s="69">
        <f t="shared" si="13"/>
        <v>1292.2867257220798</v>
      </c>
      <c r="H121" s="36">
        <f t="shared" si="14"/>
        <v>352.52759858813658</v>
      </c>
      <c r="I121" s="69">
        <f t="shared" si="15"/>
        <v>1644.8143243102163</v>
      </c>
      <c r="J121" s="67">
        <f t="shared" si="16"/>
        <v>-134.22586371811002</v>
      </c>
      <c r="K121" s="34">
        <f t="shared" si="17"/>
        <v>1510.5884605921062</v>
      </c>
      <c r="L121" s="34">
        <f t="shared" si="18"/>
        <v>18885758.071729902</v>
      </c>
      <c r="M121" s="34">
        <f t="shared" si="19"/>
        <v>17344576.704518564</v>
      </c>
      <c r="N121" s="38">
        <f>'jan-mar'!M121</f>
        <v>15832075.435373498</v>
      </c>
      <c r="O121" s="38">
        <f t="shared" si="20"/>
        <v>1512501.2691450659</v>
      </c>
    </row>
    <row r="122" spans="1:15" s="31" customFormat="1" x14ac:dyDescent="0.2">
      <c r="A122" s="30">
        <v>3222</v>
      </c>
      <c r="B122" s="31" t="s">
        <v>73</v>
      </c>
      <c r="C122" s="33">
        <v>532324203</v>
      </c>
      <c r="D122" s="33">
        <v>48188</v>
      </c>
      <c r="E122" s="34">
        <f t="shared" si="11"/>
        <v>11046.820847513904</v>
      </c>
      <c r="F122" s="35">
        <f t="shared" si="12"/>
        <v>0.96345037647761078</v>
      </c>
      <c r="G122" s="69">
        <f t="shared" si="13"/>
        <v>251.44448720154469</v>
      </c>
      <c r="H122" s="36">
        <f t="shared" si="14"/>
        <v>0</v>
      </c>
      <c r="I122" s="69">
        <f t="shared" si="15"/>
        <v>251.44448720154469</v>
      </c>
      <c r="J122" s="67">
        <f t="shared" si="16"/>
        <v>-134.22586371811002</v>
      </c>
      <c r="K122" s="34">
        <f t="shared" si="17"/>
        <v>117.21862348343467</v>
      </c>
      <c r="L122" s="34">
        <f t="shared" si="18"/>
        <v>12116606.949268036</v>
      </c>
      <c r="M122" s="34">
        <f t="shared" si="19"/>
        <v>5648531.0284197498</v>
      </c>
      <c r="N122" s="38">
        <f>'jan-mar'!M122</f>
        <v>2604752.6688872497</v>
      </c>
      <c r="O122" s="38">
        <f t="shared" si="20"/>
        <v>3043778.3595325002</v>
      </c>
    </row>
    <row r="123" spans="1:15" s="31" customFormat="1" x14ac:dyDescent="0.2">
      <c r="A123" s="30">
        <v>3224</v>
      </c>
      <c r="B123" s="31" t="s">
        <v>71</v>
      </c>
      <c r="C123" s="33">
        <v>216703623</v>
      </c>
      <c r="D123" s="33">
        <v>20099</v>
      </c>
      <c r="E123" s="34">
        <f t="shared" si="11"/>
        <v>10781.811184636052</v>
      </c>
      <c r="F123" s="35">
        <f t="shared" si="12"/>
        <v>0.94033751323901382</v>
      </c>
      <c r="G123" s="69">
        <f t="shared" si="13"/>
        <v>410.45028492825583</v>
      </c>
      <c r="H123" s="36">
        <f t="shared" si="14"/>
        <v>0</v>
      </c>
      <c r="I123" s="69">
        <f t="shared" si="15"/>
        <v>410.45028492825583</v>
      </c>
      <c r="J123" s="67">
        <f t="shared" si="16"/>
        <v>-134.22586371811002</v>
      </c>
      <c r="K123" s="34">
        <f t="shared" si="17"/>
        <v>276.22442121014581</v>
      </c>
      <c r="L123" s="34">
        <f t="shared" si="18"/>
        <v>8249640.2767730141</v>
      </c>
      <c r="M123" s="34">
        <f t="shared" si="19"/>
        <v>5551834.6419027206</v>
      </c>
      <c r="N123" s="38">
        <f>'jan-mar'!M123</f>
        <v>4579202.2567644436</v>
      </c>
      <c r="O123" s="38">
        <f t="shared" si="20"/>
        <v>972632.38513827696</v>
      </c>
    </row>
    <row r="124" spans="1:15" s="31" customFormat="1" x14ac:dyDescent="0.2">
      <c r="A124" s="30">
        <v>3226</v>
      </c>
      <c r="B124" s="31" t="s">
        <v>70</v>
      </c>
      <c r="C124" s="33">
        <v>157234539</v>
      </c>
      <c r="D124" s="33">
        <v>18058</v>
      </c>
      <c r="E124" s="34">
        <f t="shared" si="11"/>
        <v>8707.1956473585124</v>
      </c>
      <c r="F124" s="35">
        <f t="shared" si="12"/>
        <v>0.75939956303353229</v>
      </c>
      <c r="G124" s="69">
        <f t="shared" si="13"/>
        <v>1655.2196072947793</v>
      </c>
      <c r="H124" s="36">
        <f t="shared" si="14"/>
        <v>564.2384461722113</v>
      </c>
      <c r="I124" s="69">
        <f t="shared" si="15"/>
        <v>2219.4580534669903</v>
      </c>
      <c r="J124" s="67">
        <f t="shared" si="16"/>
        <v>-134.22586371811002</v>
      </c>
      <c r="K124" s="34">
        <f t="shared" si="17"/>
        <v>2085.2321897488805</v>
      </c>
      <c r="L124" s="34">
        <f t="shared" si="18"/>
        <v>40078973.529506914</v>
      </c>
      <c r="M124" s="34">
        <f t="shared" si="19"/>
        <v>37655122.882485285</v>
      </c>
      <c r="N124" s="38">
        <f>'jan-mar'!M124</f>
        <v>35460001.504004046</v>
      </c>
      <c r="O124" s="38">
        <f t="shared" si="20"/>
        <v>2195121.3784812391</v>
      </c>
    </row>
    <row r="125" spans="1:15" s="31" customFormat="1" x14ac:dyDescent="0.2">
      <c r="A125" s="30">
        <v>3228</v>
      </c>
      <c r="B125" s="31" t="s">
        <v>77</v>
      </c>
      <c r="C125" s="33">
        <v>230453571</v>
      </c>
      <c r="D125" s="33">
        <v>24645</v>
      </c>
      <c r="E125" s="34">
        <f t="shared" si="11"/>
        <v>9350.92598904443</v>
      </c>
      <c r="F125" s="35">
        <f t="shared" si="12"/>
        <v>0.81554261528434657</v>
      </c>
      <c r="G125" s="69">
        <f t="shared" si="13"/>
        <v>1268.9814022832288</v>
      </c>
      <c r="H125" s="36">
        <f t="shared" si="14"/>
        <v>338.93282658214019</v>
      </c>
      <c r="I125" s="69">
        <f t="shared" si="15"/>
        <v>1607.9142288653691</v>
      </c>
      <c r="J125" s="67">
        <f t="shared" si="16"/>
        <v>-134.22586371811002</v>
      </c>
      <c r="K125" s="34">
        <f t="shared" si="17"/>
        <v>1473.688365147259</v>
      </c>
      <c r="L125" s="34">
        <f t="shared" si="18"/>
        <v>39627046.170387022</v>
      </c>
      <c r="M125" s="34">
        <f t="shared" si="19"/>
        <v>36319049.759054199</v>
      </c>
      <c r="N125" s="38">
        <f>'jan-mar'!M125</f>
        <v>36016714.234443434</v>
      </c>
      <c r="O125" s="38">
        <f t="shared" si="20"/>
        <v>302335.52461076528</v>
      </c>
    </row>
    <row r="126" spans="1:15" s="31" customFormat="1" x14ac:dyDescent="0.2">
      <c r="A126" s="30">
        <v>3230</v>
      </c>
      <c r="B126" s="31" t="s">
        <v>75</v>
      </c>
      <c r="C126" s="33">
        <v>87121968</v>
      </c>
      <c r="D126" s="33">
        <v>7398</v>
      </c>
      <c r="E126" s="34">
        <f t="shared" si="11"/>
        <v>11776.421735604217</v>
      </c>
      <c r="F126" s="35">
        <f t="shared" si="12"/>
        <v>1.027082643173346</v>
      </c>
      <c r="G126" s="69">
        <f t="shared" si="13"/>
        <v>-186.31604565264351</v>
      </c>
      <c r="H126" s="36">
        <f t="shared" si="14"/>
        <v>0</v>
      </c>
      <c r="I126" s="69">
        <f t="shared" si="15"/>
        <v>-186.31604565264351</v>
      </c>
      <c r="J126" s="67">
        <f t="shared" si="16"/>
        <v>-134.22586371811002</v>
      </c>
      <c r="K126" s="34">
        <f t="shared" si="17"/>
        <v>-320.5419093707535</v>
      </c>
      <c r="L126" s="34">
        <f t="shared" si="18"/>
        <v>-1378366.1057382566</v>
      </c>
      <c r="M126" s="34">
        <f t="shared" si="19"/>
        <v>-2371369.0455248342</v>
      </c>
      <c r="N126" s="38">
        <f>'jan-mar'!M126</f>
        <v>-2803524.5710461535</v>
      </c>
      <c r="O126" s="38">
        <f t="shared" si="20"/>
        <v>432155.52552131936</v>
      </c>
    </row>
    <row r="127" spans="1:15" s="31" customFormat="1" x14ac:dyDescent="0.2">
      <c r="A127" s="30">
        <v>3232</v>
      </c>
      <c r="B127" s="31" t="s">
        <v>74</v>
      </c>
      <c r="C127" s="33">
        <v>297652206</v>
      </c>
      <c r="D127" s="33">
        <v>25882</v>
      </c>
      <c r="E127" s="34">
        <f t="shared" si="11"/>
        <v>11500.35569121397</v>
      </c>
      <c r="F127" s="35">
        <f t="shared" si="12"/>
        <v>1.0030054957232426</v>
      </c>
      <c r="G127" s="69">
        <f t="shared" si="13"/>
        <v>-20.676419018495288</v>
      </c>
      <c r="H127" s="36">
        <f t="shared" si="14"/>
        <v>0</v>
      </c>
      <c r="I127" s="69">
        <f t="shared" si="15"/>
        <v>-20.676419018495288</v>
      </c>
      <c r="J127" s="67">
        <f t="shared" si="16"/>
        <v>-134.22586371811002</v>
      </c>
      <c r="K127" s="34">
        <f t="shared" si="17"/>
        <v>-154.90228273660531</v>
      </c>
      <c r="L127" s="34">
        <f t="shared" si="18"/>
        <v>-535147.07703669509</v>
      </c>
      <c r="M127" s="34">
        <f t="shared" si="19"/>
        <v>-4009180.8817888186</v>
      </c>
      <c r="N127" s="38">
        <f>'jan-mar'!M127</f>
        <v>-6174033.079726507</v>
      </c>
      <c r="O127" s="38">
        <f t="shared" si="20"/>
        <v>2164852.1979376883</v>
      </c>
    </row>
    <row r="128" spans="1:15" s="31" customFormat="1" x14ac:dyDescent="0.2">
      <c r="A128" s="30">
        <v>3234</v>
      </c>
      <c r="B128" s="31" t="s">
        <v>119</v>
      </c>
      <c r="C128" s="33">
        <v>89868202</v>
      </c>
      <c r="D128" s="33">
        <v>9357</v>
      </c>
      <c r="E128" s="34">
        <f t="shared" si="11"/>
        <v>9604.3819600299248</v>
      </c>
      <c r="F128" s="35">
        <f t="shared" si="12"/>
        <v>0.83764782130128213</v>
      </c>
      <c r="G128" s="69">
        <f t="shared" si="13"/>
        <v>1116.907819691932</v>
      </c>
      <c r="H128" s="36">
        <f t="shared" si="14"/>
        <v>250.22323673721701</v>
      </c>
      <c r="I128" s="69">
        <f t="shared" si="15"/>
        <v>1367.1310564291489</v>
      </c>
      <c r="J128" s="67">
        <f t="shared" si="16"/>
        <v>-134.22586371811002</v>
      </c>
      <c r="K128" s="34">
        <f t="shared" si="17"/>
        <v>1232.9051927110388</v>
      </c>
      <c r="L128" s="34">
        <f t="shared" si="18"/>
        <v>12792245.295007546</v>
      </c>
      <c r="M128" s="34">
        <f t="shared" si="19"/>
        <v>11536293.888197189</v>
      </c>
      <c r="N128" s="38">
        <f>'jan-mar'!M128</f>
        <v>9988392.7132110875</v>
      </c>
      <c r="O128" s="38">
        <f t="shared" si="20"/>
        <v>1547901.1749861017</v>
      </c>
    </row>
    <row r="129" spans="1:15" s="31" customFormat="1" x14ac:dyDescent="0.2">
      <c r="A129" s="30">
        <v>3236</v>
      </c>
      <c r="B129" s="31" t="s">
        <v>118</v>
      </c>
      <c r="C129" s="33">
        <v>63635609</v>
      </c>
      <c r="D129" s="33">
        <v>7037</v>
      </c>
      <c r="E129" s="34">
        <f t="shared" si="11"/>
        <v>9043.0025579081994</v>
      </c>
      <c r="F129" s="35">
        <f t="shared" si="12"/>
        <v>0.78868702038065586</v>
      </c>
      <c r="G129" s="69">
        <f t="shared" si="13"/>
        <v>1453.7354609649672</v>
      </c>
      <c r="H129" s="36">
        <f t="shared" si="14"/>
        <v>446.70602747982093</v>
      </c>
      <c r="I129" s="69">
        <f t="shared" si="15"/>
        <v>1900.4414884447881</v>
      </c>
      <c r="J129" s="67">
        <f t="shared" si="16"/>
        <v>-134.22586371811002</v>
      </c>
      <c r="K129" s="34">
        <f t="shared" si="17"/>
        <v>1766.215624726678</v>
      </c>
      <c r="L129" s="34">
        <f t="shared" si="18"/>
        <v>13373406.754185975</v>
      </c>
      <c r="M129" s="34">
        <f t="shared" si="19"/>
        <v>12428859.351201633</v>
      </c>
      <c r="N129" s="38">
        <f>'jan-mar'!M129</f>
        <v>11014759.068073791</v>
      </c>
      <c r="O129" s="38">
        <f t="shared" si="20"/>
        <v>1414100.2831278425</v>
      </c>
    </row>
    <row r="130" spans="1:15" s="31" customFormat="1" x14ac:dyDescent="0.2">
      <c r="A130" s="30">
        <v>3238</v>
      </c>
      <c r="B130" s="31" t="s">
        <v>79</v>
      </c>
      <c r="C130" s="33">
        <v>143880741</v>
      </c>
      <c r="D130" s="33">
        <v>16126</v>
      </c>
      <c r="E130" s="34">
        <f t="shared" si="11"/>
        <v>8922.2833312662788</v>
      </c>
      <c r="F130" s="35">
        <f t="shared" si="12"/>
        <v>0.77815847230680713</v>
      </c>
      <c r="G130" s="69">
        <f t="shared" si="13"/>
        <v>1526.1669969501195</v>
      </c>
      <c r="H130" s="36">
        <f t="shared" si="14"/>
        <v>488.9577568044931</v>
      </c>
      <c r="I130" s="69">
        <f t="shared" si="15"/>
        <v>2015.1247537546126</v>
      </c>
      <c r="J130" s="67">
        <f t="shared" si="16"/>
        <v>-134.22586371811002</v>
      </c>
      <c r="K130" s="34">
        <f t="shared" si="17"/>
        <v>1880.8988900365025</v>
      </c>
      <c r="L130" s="34">
        <f t="shared" si="18"/>
        <v>32495901.779046882</v>
      </c>
      <c r="M130" s="34">
        <f t="shared" si="19"/>
        <v>30331375.500728641</v>
      </c>
      <c r="N130" s="38">
        <f>'jan-mar'!M130</f>
        <v>27441227.811760381</v>
      </c>
      <c r="O130" s="38">
        <f t="shared" si="20"/>
        <v>2890147.6889682598</v>
      </c>
    </row>
    <row r="131" spans="1:15" s="31" customFormat="1" x14ac:dyDescent="0.2">
      <c r="A131" s="30">
        <v>3240</v>
      </c>
      <c r="B131" s="31" t="s">
        <v>78</v>
      </c>
      <c r="C131" s="33">
        <v>249719064</v>
      </c>
      <c r="D131" s="33">
        <v>27916</v>
      </c>
      <c r="E131" s="34">
        <f t="shared" si="11"/>
        <v>8945.3741223671004</v>
      </c>
      <c r="F131" s="35">
        <f t="shared" si="12"/>
        <v>0.78017233961635613</v>
      </c>
      <c r="G131" s="69">
        <f t="shared" si="13"/>
        <v>1512.3125222896265</v>
      </c>
      <c r="H131" s="36">
        <f t="shared" si="14"/>
        <v>480.87597991920552</v>
      </c>
      <c r="I131" s="69">
        <f t="shared" si="15"/>
        <v>1993.188502208832</v>
      </c>
      <c r="J131" s="67">
        <f t="shared" si="16"/>
        <v>-134.22586371811002</v>
      </c>
      <c r="K131" s="34">
        <f t="shared" si="17"/>
        <v>1858.9626384907219</v>
      </c>
      <c r="L131" s="34">
        <f t="shared" si="18"/>
        <v>55641850.227661751</v>
      </c>
      <c r="M131" s="34">
        <f t="shared" si="19"/>
        <v>51894801.016106993</v>
      </c>
      <c r="N131" s="38">
        <f>'jan-mar'!M131</f>
        <v>48779601.627781443</v>
      </c>
      <c r="O131" s="38">
        <f t="shared" si="20"/>
        <v>3115199.3883255497</v>
      </c>
    </row>
    <row r="132" spans="1:15" s="31" customFormat="1" x14ac:dyDescent="0.2">
      <c r="A132" s="30">
        <v>3242</v>
      </c>
      <c r="B132" s="31" t="s">
        <v>80</v>
      </c>
      <c r="C132" s="33">
        <v>24727174</v>
      </c>
      <c r="D132" s="33">
        <v>3041</v>
      </c>
      <c r="E132" s="34">
        <f t="shared" si="11"/>
        <v>8131.2640578756991</v>
      </c>
      <c r="F132" s="35">
        <f t="shared" si="12"/>
        <v>0.70916959059422713</v>
      </c>
      <c r="G132" s="69">
        <f t="shared" si="13"/>
        <v>2000.7785609844673</v>
      </c>
      <c r="H132" s="36">
        <f t="shared" si="14"/>
        <v>765.81450249119598</v>
      </c>
      <c r="I132" s="69">
        <f t="shared" si="15"/>
        <v>2766.5930634756633</v>
      </c>
      <c r="J132" s="67">
        <f t="shared" si="16"/>
        <v>-134.22586371811002</v>
      </c>
      <c r="K132" s="34">
        <f t="shared" si="17"/>
        <v>2632.3671997575534</v>
      </c>
      <c r="L132" s="34">
        <f t="shared" si="18"/>
        <v>8413209.5060294922</v>
      </c>
      <c r="M132" s="34">
        <f t="shared" si="19"/>
        <v>8005028.6544627203</v>
      </c>
      <c r="N132" s="38">
        <f>'jan-mar'!M132</f>
        <v>7690237.9418804012</v>
      </c>
      <c r="O132" s="38">
        <f t="shared" si="20"/>
        <v>314790.71258231904</v>
      </c>
    </row>
    <row r="133" spans="1:15" s="31" customFormat="1" x14ac:dyDescent="0.2">
      <c r="A133" s="30">
        <v>3301</v>
      </c>
      <c r="B133" s="31" t="s">
        <v>129</v>
      </c>
      <c r="C133" s="33">
        <v>1066623616</v>
      </c>
      <c r="D133" s="33">
        <v>104487</v>
      </c>
      <c r="E133" s="34">
        <f t="shared" si="11"/>
        <v>10208.194473953698</v>
      </c>
      <c r="F133" s="35">
        <f t="shared" si="12"/>
        <v>0.89030943335165535</v>
      </c>
      <c r="G133" s="69">
        <f t="shared" si="13"/>
        <v>754.62031133766834</v>
      </c>
      <c r="H133" s="36">
        <f t="shared" si="14"/>
        <v>38.888856863896578</v>
      </c>
      <c r="I133" s="69">
        <f t="shared" si="15"/>
        <v>793.50916820156488</v>
      </c>
      <c r="J133" s="67">
        <f t="shared" si="16"/>
        <v>-134.22586371811002</v>
      </c>
      <c r="K133" s="34">
        <f t="shared" si="17"/>
        <v>659.28330448345491</v>
      </c>
      <c r="L133" s="34">
        <f t="shared" si="18"/>
        <v>82911392.457876906</v>
      </c>
      <c r="M133" s="34">
        <f t="shared" si="19"/>
        <v>68886534.635562748</v>
      </c>
      <c r="N133" s="38">
        <f>'jan-mar'!M133</f>
        <v>56146656.084847316</v>
      </c>
      <c r="O133" s="38">
        <f t="shared" si="20"/>
        <v>12739878.550715432</v>
      </c>
    </row>
    <row r="134" spans="1:15" s="31" customFormat="1" x14ac:dyDescent="0.2">
      <c r="A134" s="30">
        <v>3303</v>
      </c>
      <c r="B134" s="31" t="s">
        <v>130</v>
      </c>
      <c r="C134" s="33">
        <v>327124427</v>
      </c>
      <c r="D134" s="33">
        <v>28848</v>
      </c>
      <c r="E134" s="34">
        <f t="shared" si="11"/>
        <v>11339.587735718247</v>
      </c>
      <c r="F134" s="35">
        <f t="shared" si="12"/>
        <v>0.98898409088777373</v>
      </c>
      <c r="G134" s="69">
        <f t="shared" si="13"/>
        <v>75.784354278938551</v>
      </c>
      <c r="H134" s="36">
        <f t="shared" si="14"/>
        <v>0</v>
      </c>
      <c r="I134" s="69">
        <f t="shared" si="15"/>
        <v>75.784354278938551</v>
      </c>
      <c r="J134" s="67">
        <f t="shared" si="16"/>
        <v>-134.22586371811002</v>
      </c>
      <c r="K134" s="34">
        <f t="shared" si="17"/>
        <v>-58.441509439171469</v>
      </c>
      <c r="L134" s="34">
        <f t="shared" si="18"/>
        <v>2186227.0522388192</v>
      </c>
      <c r="M134" s="34">
        <f t="shared" si="19"/>
        <v>-1685920.6643012185</v>
      </c>
      <c r="N134" s="38">
        <f>'jan-mar'!M134</f>
        <v>-3764671.494395724</v>
      </c>
      <c r="O134" s="38">
        <f t="shared" si="20"/>
        <v>2078750.8300945056</v>
      </c>
    </row>
    <row r="135" spans="1:15" s="31" customFormat="1" x14ac:dyDescent="0.2">
      <c r="A135" s="30">
        <v>3305</v>
      </c>
      <c r="B135" s="31" t="s">
        <v>131</v>
      </c>
      <c r="C135" s="33">
        <v>306867474</v>
      </c>
      <c r="D135" s="33">
        <v>31581</v>
      </c>
      <c r="E135" s="34">
        <f t="shared" si="11"/>
        <v>9716.8384155029926</v>
      </c>
      <c r="F135" s="35">
        <f t="shared" si="12"/>
        <v>0.84745573036927868</v>
      </c>
      <c r="G135" s="69">
        <f t="shared" si="13"/>
        <v>1049.4339464080913</v>
      </c>
      <c r="H135" s="36">
        <f t="shared" si="14"/>
        <v>210.8634773216433</v>
      </c>
      <c r="I135" s="69">
        <f t="shared" si="15"/>
        <v>1260.2974237297346</v>
      </c>
      <c r="J135" s="67">
        <f t="shared" si="16"/>
        <v>-134.22586371811002</v>
      </c>
      <c r="K135" s="34">
        <f t="shared" si="17"/>
        <v>1126.0715600116246</v>
      </c>
      <c r="L135" s="34">
        <f t="shared" si="18"/>
        <v>39801452.938808747</v>
      </c>
      <c r="M135" s="34">
        <f t="shared" si="19"/>
        <v>35562465.936727114</v>
      </c>
      <c r="N135" s="38">
        <f>'jan-mar'!M135</f>
        <v>32295611.80318151</v>
      </c>
      <c r="O135" s="38">
        <f t="shared" si="20"/>
        <v>3266854.1335456036</v>
      </c>
    </row>
    <row r="136" spans="1:15" s="31" customFormat="1" x14ac:dyDescent="0.2">
      <c r="A136" s="30">
        <v>3310</v>
      </c>
      <c r="B136" s="31" t="s">
        <v>132</v>
      </c>
      <c r="C136" s="33">
        <v>83105546</v>
      </c>
      <c r="D136" s="33">
        <v>6989</v>
      </c>
      <c r="E136" s="34">
        <f t="shared" si="11"/>
        <v>11890.906567463157</v>
      </c>
      <c r="F136" s="35">
        <f t="shared" si="12"/>
        <v>1.0370674574360208</v>
      </c>
      <c r="G136" s="69">
        <f t="shared" si="13"/>
        <v>-255.00694476800709</v>
      </c>
      <c r="H136" s="36">
        <f t="shared" si="14"/>
        <v>0</v>
      </c>
      <c r="I136" s="69">
        <f t="shared" si="15"/>
        <v>-255.00694476800709</v>
      </c>
      <c r="J136" s="67">
        <f t="shared" si="16"/>
        <v>-134.22586371811002</v>
      </c>
      <c r="K136" s="34">
        <f t="shared" si="17"/>
        <v>-389.23280848611711</v>
      </c>
      <c r="L136" s="34">
        <f t="shared" si="18"/>
        <v>-1782243.5369836015</v>
      </c>
      <c r="M136" s="34">
        <f t="shared" si="19"/>
        <v>-2720348.0985094723</v>
      </c>
      <c r="N136" s="38">
        <f>'jan-mar'!M136</f>
        <v>-3252956.121551984</v>
      </c>
      <c r="O136" s="38">
        <f t="shared" si="20"/>
        <v>532608.02304251166</v>
      </c>
    </row>
    <row r="137" spans="1:15" s="31" customFormat="1" x14ac:dyDescent="0.2">
      <c r="A137" s="30">
        <v>3312</v>
      </c>
      <c r="B137" s="31" t="s">
        <v>142</v>
      </c>
      <c r="C137" s="33">
        <v>341243174</v>
      </c>
      <c r="D137" s="33">
        <v>28470</v>
      </c>
      <c r="E137" s="34">
        <f t="shared" ref="E137:E200" si="21">IF(ISNUMBER(C137),(C137)/D137,"")</f>
        <v>11986.061608710923</v>
      </c>
      <c r="F137" s="35">
        <f t="shared" ref="F137:F200" si="22">IF(ISNUMBER(C137),E137/E$366,"")</f>
        <v>1.0453664206924527</v>
      </c>
      <c r="G137" s="69">
        <f t="shared" ref="G137:G200" si="23">IF(ISNUMBER(D137),(E$366-E137)*0.6,"")</f>
        <v>-312.09996951666687</v>
      </c>
      <c r="H137" s="36">
        <f t="shared" ref="H137:H200" si="24">IF(ISNUMBER(D137),(IF(E137&gt;=E$366*0.9,0,IF(E137&lt;0.9*E$366,(E$366*0.9-E137)*0.35))),"")</f>
        <v>0</v>
      </c>
      <c r="I137" s="69">
        <f t="shared" ref="I137:I200" si="25">IF(ISNUMBER(C137),G137+H137,"")</f>
        <v>-312.09996951666687</v>
      </c>
      <c r="J137" s="67">
        <f t="shared" ref="J137:J200" si="26">IF(ISNUMBER(D137),I$368,"")</f>
        <v>-134.22586371811002</v>
      </c>
      <c r="K137" s="34">
        <f t="shared" ref="K137:K200" si="27">IF(ISNUMBER(I137),I137+J137,"")</f>
        <v>-446.32583323477689</v>
      </c>
      <c r="L137" s="34">
        <f t="shared" ref="L137:L200" si="28">IF(ISNUMBER(I137),(I137*D137),"")</f>
        <v>-8885486.1321395058</v>
      </c>
      <c r="M137" s="34">
        <f t="shared" ref="M137:M200" si="29">IF(ISNUMBER(K137),(K137*D137),"")</f>
        <v>-12706896.472194098</v>
      </c>
      <c r="N137" s="38">
        <f>'jan-mar'!M137</f>
        <v>-14181260.152809411</v>
      </c>
      <c r="O137" s="38">
        <f t="shared" ref="O137:O200" si="30">IF(ISNUMBER(M137),(M137-N137),"")</f>
        <v>1474363.6806153134</v>
      </c>
    </row>
    <row r="138" spans="1:15" s="31" customFormat="1" x14ac:dyDescent="0.2">
      <c r="A138" s="30">
        <v>3314</v>
      </c>
      <c r="B138" s="31" t="s">
        <v>141</v>
      </c>
      <c r="C138" s="33">
        <v>211524116</v>
      </c>
      <c r="D138" s="33">
        <v>20779</v>
      </c>
      <c r="E138" s="34">
        <f t="shared" si="21"/>
        <v>10179.706241878819</v>
      </c>
      <c r="F138" s="35">
        <f t="shared" si="22"/>
        <v>0.88782482730104662</v>
      </c>
      <c r="G138" s="69">
        <f t="shared" si="23"/>
        <v>771.71325058259538</v>
      </c>
      <c r="H138" s="36">
        <f t="shared" si="24"/>
        <v>48.859738090104017</v>
      </c>
      <c r="I138" s="69">
        <f t="shared" si="25"/>
        <v>820.57298867269935</v>
      </c>
      <c r="J138" s="67">
        <f t="shared" si="26"/>
        <v>-134.22586371811002</v>
      </c>
      <c r="K138" s="34">
        <f t="shared" si="27"/>
        <v>686.34712495458939</v>
      </c>
      <c r="L138" s="34">
        <f t="shared" si="28"/>
        <v>17050686.131630018</v>
      </c>
      <c r="M138" s="34">
        <f t="shared" si="29"/>
        <v>14261606.909431413</v>
      </c>
      <c r="N138" s="38">
        <f>'jan-mar'!M138</f>
        <v>11120667.631688548</v>
      </c>
      <c r="O138" s="38">
        <f t="shared" si="30"/>
        <v>3140939.2777428646</v>
      </c>
    </row>
    <row r="139" spans="1:15" s="31" customFormat="1" x14ac:dyDescent="0.2">
      <c r="A139" s="30">
        <v>3316</v>
      </c>
      <c r="B139" s="31" t="s">
        <v>140</v>
      </c>
      <c r="C139" s="33">
        <v>130134674</v>
      </c>
      <c r="D139" s="33">
        <v>14665</v>
      </c>
      <c r="E139" s="34">
        <f t="shared" si="21"/>
        <v>8873.8270712580979</v>
      </c>
      <c r="F139" s="35">
        <f t="shared" si="22"/>
        <v>0.77393235127234816</v>
      </c>
      <c r="G139" s="69">
        <f t="shared" si="23"/>
        <v>1555.240752955028</v>
      </c>
      <c r="H139" s="36">
        <f t="shared" si="24"/>
        <v>505.91744780735638</v>
      </c>
      <c r="I139" s="69">
        <f t="shared" si="25"/>
        <v>2061.1582007623842</v>
      </c>
      <c r="J139" s="67">
        <f t="shared" si="26"/>
        <v>-134.22586371811002</v>
      </c>
      <c r="K139" s="34">
        <f t="shared" si="27"/>
        <v>1926.9323370442742</v>
      </c>
      <c r="L139" s="34">
        <f t="shared" si="28"/>
        <v>30226885.014180366</v>
      </c>
      <c r="M139" s="34">
        <f t="shared" si="29"/>
        <v>28258462.722754281</v>
      </c>
      <c r="N139" s="38">
        <f>'jan-mar'!M139</f>
        <v>26671086.734240741</v>
      </c>
      <c r="O139" s="38">
        <f t="shared" si="30"/>
        <v>1587375.9885135405</v>
      </c>
    </row>
    <row r="140" spans="1:15" s="31" customFormat="1" x14ac:dyDescent="0.2">
      <c r="A140" s="30">
        <v>3318</v>
      </c>
      <c r="B140" s="31" t="s">
        <v>139</v>
      </c>
      <c r="C140" s="33">
        <v>25269562</v>
      </c>
      <c r="D140" s="33">
        <v>2241</v>
      </c>
      <c r="E140" s="34">
        <f t="shared" si="21"/>
        <v>11276.020526550647</v>
      </c>
      <c r="F140" s="35">
        <f t="shared" si="22"/>
        <v>0.98344006582847898</v>
      </c>
      <c r="G140" s="69">
        <f t="shared" si="23"/>
        <v>113.9246797794989</v>
      </c>
      <c r="H140" s="36">
        <f t="shared" si="24"/>
        <v>0</v>
      </c>
      <c r="I140" s="69">
        <f t="shared" si="25"/>
        <v>113.9246797794989</v>
      </c>
      <c r="J140" s="67">
        <f t="shared" si="26"/>
        <v>-134.22586371811002</v>
      </c>
      <c r="K140" s="34">
        <f t="shared" si="27"/>
        <v>-20.301183938611118</v>
      </c>
      <c r="L140" s="34">
        <f t="shared" si="28"/>
        <v>255305.20738585704</v>
      </c>
      <c r="M140" s="34">
        <f t="shared" si="29"/>
        <v>-45494.953206427512</v>
      </c>
      <c r="N140" s="38">
        <f>'jan-mar'!M140</f>
        <v>-325773.63940449385</v>
      </c>
      <c r="O140" s="38">
        <f t="shared" si="30"/>
        <v>280278.68619806634</v>
      </c>
    </row>
    <row r="141" spans="1:15" s="31" customFormat="1" x14ac:dyDescent="0.2">
      <c r="A141" s="30">
        <v>3320</v>
      </c>
      <c r="B141" s="31" t="s">
        <v>133</v>
      </c>
      <c r="C141" s="33">
        <v>13372766</v>
      </c>
      <c r="D141" s="33">
        <v>1115</v>
      </c>
      <c r="E141" s="34">
        <f t="shared" si="21"/>
        <v>11993.512107623319</v>
      </c>
      <c r="F141" s="35">
        <f t="shared" si="22"/>
        <v>1.0460162172340259</v>
      </c>
      <c r="G141" s="69">
        <f t="shared" si="23"/>
        <v>-316.57026886410455</v>
      </c>
      <c r="H141" s="36">
        <f t="shared" si="24"/>
        <v>0</v>
      </c>
      <c r="I141" s="69">
        <f t="shared" si="25"/>
        <v>-316.57026886410455</v>
      </c>
      <c r="J141" s="67">
        <f t="shared" si="26"/>
        <v>-134.22586371811002</v>
      </c>
      <c r="K141" s="34">
        <f t="shared" si="27"/>
        <v>-450.79613258221457</v>
      </c>
      <c r="L141" s="34">
        <f t="shared" si="28"/>
        <v>-352975.84978347656</v>
      </c>
      <c r="M141" s="34">
        <f t="shared" si="29"/>
        <v>-502637.68782916927</v>
      </c>
      <c r="N141" s="38">
        <f>'jan-mar'!M141</f>
        <v>-303609.41023472132</v>
      </c>
      <c r="O141" s="38">
        <f t="shared" si="30"/>
        <v>-199028.27759444795</v>
      </c>
    </row>
    <row r="142" spans="1:15" s="31" customFormat="1" x14ac:dyDescent="0.2">
      <c r="A142" s="30">
        <v>3322</v>
      </c>
      <c r="B142" s="31" t="s">
        <v>385</v>
      </c>
      <c r="C142" s="33">
        <v>43040967</v>
      </c>
      <c r="D142" s="33">
        <v>3301</v>
      </c>
      <c r="E142" s="34">
        <f t="shared" si="21"/>
        <v>13038.766131475311</v>
      </c>
      <c r="F142" s="35">
        <f t="shared" si="22"/>
        <v>1.1371782263492165</v>
      </c>
      <c r="G142" s="69">
        <f t="shared" si="23"/>
        <v>-943.72268317529995</v>
      </c>
      <c r="H142" s="36">
        <f t="shared" si="24"/>
        <v>0</v>
      </c>
      <c r="I142" s="69">
        <f t="shared" si="25"/>
        <v>-943.72268317529995</v>
      </c>
      <c r="J142" s="67">
        <f t="shared" si="26"/>
        <v>-134.22586371811002</v>
      </c>
      <c r="K142" s="34">
        <f t="shared" si="27"/>
        <v>-1077.9485468934099</v>
      </c>
      <c r="L142" s="34">
        <f t="shared" si="28"/>
        <v>-3115228.5771616651</v>
      </c>
      <c r="M142" s="34">
        <f t="shared" si="29"/>
        <v>-3558308.1532951463</v>
      </c>
      <c r="N142" s="38">
        <f>'jan-mar'!M142</f>
        <v>-2546337.7549639577</v>
      </c>
      <c r="O142" s="38">
        <f t="shared" si="30"/>
        <v>-1011970.3983311886</v>
      </c>
    </row>
    <row r="143" spans="1:15" s="31" customFormat="1" x14ac:dyDescent="0.2">
      <c r="A143" s="30">
        <v>3324</v>
      </c>
      <c r="B143" s="31" t="s">
        <v>134</v>
      </c>
      <c r="C143" s="33">
        <v>60097021</v>
      </c>
      <c r="D143" s="33">
        <v>4986</v>
      </c>
      <c r="E143" s="34">
        <f t="shared" si="21"/>
        <v>12053.153028479743</v>
      </c>
      <c r="F143" s="35">
        <f t="shared" si="22"/>
        <v>1.0512178103842873</v>
      </c>
      <c r="G143" s="69">
        <f t="shared" si="23"/>
        <v>-352.35482137795879</v>
      </c>
      <c r="H143" s="36">
        <f t="shared" si="24"/>
        <v>0</v>
      </c>
      <c r="I143" s="69">
        <f t="shared" si="25"/>
        <v>-352.35482137795879</v>
      </c>
      <c r="J143" s="67">
        <f t="shared" si="26"/>
        <v>-134.22586371811002</v>
      </c>
      <c r="K143" s="34">
        <f t="shared" si="27"/>
        <v>-486.58068509606881</v>
      </c>
      <c r="L143" s="34">
        <f t="shared" si="28"/>
        <v>-1756841.1393905026</v>
      </c>
      <c r="M143" s="34">
        <f t="shared" si="29"/>
        <v>-2426091.295888999</v>
      </c>
      <c r="N143" s="38">
        <f>'jan-mar'!M143</f>
        <v>-260567.20092405085</v>
      </c>
      <c r="O143" s="38">
        <f t="shared" si="30"/>
        <v>-2165524.094964948</v>
      </c>
    </row>
    <row r="144" spans="1:15" s="31" customFormat="1" x14ac:dyDescent="0.2">
      <c r="A144" s="30">
        <v>3326</v>
      </c>
      <c r="B144" s="31" t="s">
        <v>135</v>
      </c>
      <c r="C144" s="33">
        <v>37692085</v>
      </c>
      <c r="D144" s="33">
        <v>2666</v>
      </c>
      <c r="E144" s="34">
        <f t="shared" si="21"/>
        <v>14138.0663915979</v>
      </c>
      <c r="F144" s="35">
        <f t="shared" si="22"/>
        <v>1.23305388723815</v>
      </c>
      <c r="G144" s="69">
        <f t="shared" si="23"/>
        <v>-1603.3028392488534</v>
      </c>
      <c r="H144" s="36">
        <f t="shared" si="24"/>
        <v>0</v>
      </c>
      <c r="I144" s="69">
        <f t="shared" si="25"/>
        <v>-1603.3028392488534</v>
      </c>
      <c r="J144" s="67">
        <f t="shared" si="26"/>
        <v>-134.22586371811002</v>
      </c>
      <c r="K144" s="34">
        <f t="shared" si="27"/>
        <v>-1737.5287029669635</v>
      </c>
      <c r="L144" s="34">
        <f t="shared" si="28"/>
        <v>-4274405.3694374431</v>
      </c>
      <c r="M144" s="34">
        <f t="shared" si="29"/>
        <v>-4632251.5221099248</v>
      </c>
      <c r="N144" s="38">
        <f>'jan-mar'!M144</f>
        <v>-4097633.4800769193</v>
      </c>
      <c r="O144" s="38">
        <f t="shared" si="30"/>
        <v>-534618.04203300551</v>
      </c>
    </row>
    <row r="145" spans="1:15" s="31" customFormat="1" x14ac:dyDescent="0.2">
      <c r="A145" s="30">
        <v>3328</v>
      </c>
      <c r="B145" s="31" t="s">
        <v>136</v>
      </c>
      <c r="C145" s="33">
        <v>62581714</v>
      </c>
      <c r="D145" s="33">
        <v>5007</v>
      </c>
      <c r="E145" s="34">
        <f t="shared" si="21"/>
        <v>12498.844417815058</v>
      </c>
      <c r="F145" s="35">
        <f t="shared" si="22"/>
        <v>1.0900888614111153</v>
      </c>
      <c r="G145" s="69">
        <f t="shared" si="23"/>
        <v>-619.76965497914819</v>
      </c>
      <c r="H145" s="36">
        <f t="shared" si="24"/>
        <v>0</v>
      </c>
      <c r="I145" s="69">
        <f t="shared" si="25"/>
        <v>-619.76965497914819</v>
      </c>
      <c r="J145" s="67">
        <f t="shared" si="26"/>
        <v>-134.22586371811002</v>
      </c>
      <c r="K145" s="34">
        <f t="shared" si="27"/>
        <v>-753.99551869725815</v>
      </c>
      <c r="L145" s="34">
        <f t="shared" si="28"/>
        <v>-3103186.6624805951</v>
      </c>
      <c r="M145" s="34">
        <f t="shared" si="29"/>
        <v>-3775255.5621171715</v>
      </c>
      <c r="N145" s="38">
        <f>'jan-mar'!M145</f>
        <v>-594840.16434551543</v>
      </c>
      <c r="O145" s="38">
        <f t="shared" si="30"/>
        <v>-3180415.397771656</v>
      </c>
    </row>
    <row r="146" spans="1:15" s="31" customFormat="1" x14ac:dyDescent="0.2">
      <c r="A146" s="30">
        <v>3330</v>
      </c>
      <c r="B146" s="31" t="s">
        <v>137</v>
      </c>
      <c r="C146" s="33">
        <v>82753395</v>
      </c>
      <c r="D146" s="33">
        <v>4496</v>
      </c>
      <c r="E146" s="34">
        <f t="shared" si="21"/>
        <v>18406.004225978646</v>
      </c>
      <c r="F146" s="35">
        <f t="shared" si="22"/>
        <v>1.6052828180841288</v>
      </c>
      <c r="G146" s="69">
        <f t="shared" si="23"/>
        <v>-4164.0655398773006</v>
      </c>
      <c r="H146" s="36">
        <f t="shared" si="24"/>
        <v>0</v>
      </c>
      <c r="I146" s="69">
        <f t="shared" si="25"/>
        <v>-4164.0655398773006</v>
      </c>
      <c r="J146" s="67">
        <f t="shared" si="26"/>
        <v>-134.22586371811002</v>
      </c>
      <c r="K146" s="34">
        <f t="shared" si="27"/>
        <v>-4298.2914035954109</v>
      </c>
      <c r="L146" s="34">
        <f t="shared" si="28"/>
        <v>-18721638.667288344</v>
      </c>
      <c r="M146" s="34">
        <f t="shared" si="29"/>
        <v>-19325118.150564969</v>
      </c>
      <c r="N146" s="38">
        <f>'jan-mar'!M146</f>
        <v>-12675639.721089959</v>
      </c>
      <c r="O146" s="38">
        <f t="shared" si="30"/>
        <v>-6649478.4294750094</v>
      </c>
    </row>
    <row r="147" spans="1:15" s="31" customFormat="1" x14ac:dyDescent="0.2">
      <c r="A147" s="30">
        <v>3332</v>
      </c>
      <c r="B147" s="31" t="s">
        <v>138</v>
      </c>
      <c r="C147" s="33">
        <v>37060157</v>
      </c>
      <c r="D147" s="33">
        <v>3526</v>
      </c>
      <c r="E147" s="34">
        <f t="shared" si="21"/>
        <v>10510.53800340329</v>
      </c>
      <c r="F147" s="35">
        <f t="shared" si="22"/>
        <v>0.91667837617191794</v>
      </c>
      <c r="G147" s="69">
        <f t="shared" si="23"/>
        <v>573.21419366791304</v>
      </c>
      <c r="H147" s="36">
        <f t="shared" si="24"/>
        <v>0</v>
      </c>
      <c r="I147" s="69">
        <f t="shared" si="25"/>
        <v>573.21419366791304</v>
      </c>
      <c r="J147" s="67">
        <f t="shared" si="26"/>
        <v>-134.22586371811002</v>
      </c>
      <c r="K147" s="34">
        <f t="shared" si="27"/>
        <v>438.98832994980302</v>
      </c>
      <c r="L147" s="34">
        <f t="shared" si="28"/>
        <v>2021153.2468730614</v>
      </c>
      <c r="M147" s="34">
        <f t="shared" si="29"/>
        <v>1547872.8514030054</v>
      </c>
      <c r="N147" s="38">
        <f>'jan-mar'!M147</f>
        <v>1294325.8940918169</v>
      </c>
      <c r="O147" s="38">
        <f t="shared" si="30"/>
        <v>253546.95731118857</v>
      </c>
    </row>
    <row r="148" spans="1:15" s="31" customFormat="1" x14ac:dyDescent="0.2">
      <c r="A148" s="30">
        <v>3334</v>
      </c>
      <c r="B148" s="31" t="s">
        <v>143</v>
      </c>
      <c r="C148" s="33">
        <v>28746973</v>
      </c>
      <c r="D148" s="33">
        <v>2781</v>
      </c>
      <c r="E148" s="34">
        <f t="shared" si="21"/>
        <v>10336.919453434017</v>
      </c>
      <c r="F148" s="35">
        <f t="shared" si="22"/>
        <v>0.90153620453354677</v>
      </c>
      <c r="G148" s="69">
        <f t="shared" si="23"/>
        <v>677.38532364947673</v>
      </c>
      <c r="H148" s="36">
        <f t="shared" si="24"/>
        <v>0</v>
      </c>
      <c r="I148" s="69">
        <f t="shared" si="25"/>
        <v>677.38532364947673</v>
      </c>
      <c r="J148" s="67">
        <f t="shared" si="26"/>
        <v>-134.22586371811002</v>
      </c>
      <c r="K148" s="34">
        <f t="shared" si="27"/>
        <v>543.15945993136665</v>
      </c>
      <c r="L148" s="34">
        <f t="shared" si="28"/>
        <v>1883808.5850691949</v>
      </c>
      <c r="M148" s="34">
        <f t="shared" si="29"/>
        <v>1510526.4580691308</v>
      </c>
      <c r="N148" s="38">
        <f>'jan-mar'!M148</f>
        <v>1573928.4445805319</v>
      </c>
      <c r="O148" s="38">
        <f t="shared" si="30"/>
        <v>-63401.986511401134</v>
      </c>
    </row>
    <row r="149" spans="1:15" s="31" customFormat="1" x14ac:dyDescent="0.2">
      <c r="A149" s="30">
        <v>3336</v>
      </c>
      <c r="B149" s="31" t="s">
        <v>144</v>
      </c>
      <c r="C149" s="33">
        <v>12316417</v>
      </c>
      <c r="D149" s="33">
        <v>1395</v>
      </c>
      <c r="E149" s="34">
        <f t="shared" si="21"/>
        <v>8828.9727598566315</v>
      </c>
      <c r="F149" s="35">
        <f t="shared" si="22"/>
        <v>0.7700203748039226</v>
      </c>
      <c r="G149" s="69">
        <f t="shared" si="23"/>
        <v>1582.1533397959079</v>
      </c>
      <c r="H149" s="36">
        <f t="shared" si="24"/>
        <v>521.61645679786966</v>
      </c>
      <c r="I149" s="69">
        <f t="shared" si="25"/>
        <v>2103.7697965937778</v>
      </c>
      <c r="J149" s="67">
        <f t="shared" si="26"/>
        <v>-134.22586371811002</v>
      </c>
      <c r="K149" s="34">
        <f t="shared" si="27"/>
        <v>1969.5439328756677</v>
      </c>
      <c r="L149" s="34">
        <f t="shared" si="28"/>
        <v>2934758.8662483199</v>
      </c>
      <c r="M149" s="34">
        <f t="shared" si="29"/>
        <v>2747513.7863615565</v>
      </c>
      <c r="N149" s="38">
        <f>'jan-mar'!M149</f>
        <v>2573401.106666611</v>
      </c>
      <c r="O149" s="38">
        <f t="shared" si="30"/>
        <v>174112.67969494546</v>
      </c>
    </row>
    <row r="150" spans="1:15" s="31" customFormat="1" x14ac:dyDescent="0.2">
      <c r="A150" s="30">
        <v>3338</v>
      </c>
      <c r="B150" s="31" t="s">
        <v>145</v>
      </c>
      <c r="C150" s="33">
        <v>45853615</v>
      </c>
      <c r="D150" s="33">
        <v>2486</v>
      </c>
      <c r="E150" s="34">
        <f t="shared" si="21"/>
        <v>18444.736524537409</v>
      </c>
      <c r="F150" s="35">
        <f t="shared" si="22"/>
        <v>1.608660862151593</v>
      </c>
      <c r="G150" s="69">
        <f t="shared" si="23"/>
        <v>-4187.3049190125585</v>
      </c>
      <c r="H150" s="36">
        <f t="shared" si="24"/>
        <v>0</v>
      </c>
      <c r="I150" s="69">
        <f t="shared" si="25"/>
        <v>-4187.3049190125585</v>
      </c>
      <c r="J150" s="67">
        <f t="shared" si="26"/>
        <v>-134.22586371811002</v>
      </c>
      <c r="K150" s="34">
        <f t="shared" si="27"/>
        <v>-4321.5307827306688</v>
      </c>
      <c r="L150" s="34">
        <f t="shared" si="28"/>
        <v>-10409640.02866522</v>
      </c>
      <c r="M150" s="34">
        <f t="shared" si="29"/>
        <v>-10743325.525868442</v>
      </c>
      <c r="N150" s="38">
        <f>'jan-mar'!M150</f>
        <v>-4237370.8793215407</v>
      </c>
      <c r="O150" s="38">
        <f t="shared" si="30"/>
        <v>-6505954.6465469012</v>
      </c>
    </row>
    <row r="151" spans="1:15" s="31" customFormat="1" x14ac:dyDescent="0.2">
      <c r="A151" s="30">
        <v>3401</v>
      </c>
      <c r="B151" s="31" t="s">
        <v>82</v>
      </c>
      <c r="C151" s="33">
        <v>166430889</v>
      </c>
      <c r="D151" s="33">
        <v>18058</v>
      </c>
      <c r="E151" s="34">
        <f t="shared" si="21"/>
        <v>9216.4630080850584</v>
      </c>
      <c r="F151" s="35">
        <f t="shared" si="22"/>
        <v>0.80381540331849277</v>
      </c>
      <c r="G151" s="69">
        <f t="shared" si="23"/>
        <v>1349.6591908588518</v>
      </c>
      <c r="H151" s="36">
        <f t="shared" si="24"/>
        <v>385.99486991792025</v>
      </c>
      <c r="I151" s="69">
        <f t="shared" si="25"/>
        <v>1735.654060776772</v>
      </c>
      <c r="J151" s="67">
        <f t="shared" si="26"/>
        <v>-134.22586371811002</v>
      </c>
      <c r="K151" s="34">
        <f t="shared" si="27"/>
        <v>1601.4281970586619</v>
      </c>
      <c r="L151" s="34">
        <f t="shared" si="28"/>
        <v>31342441.029506948</v>
      </c>
      <c r="M151" s="34">
        <f t="shared" si="29"/>
        <v>28918590.382485315</v>
      </c>
      <c r="N151" s="38">
        <f>'jan-mar'!M151</f>
        <v>26852909.354004059</v>
      </c>
      <c r="O151" s="38">
        <f t="shared" si="30"/>
        <v>2065681.0284812562</v>
      </c>
    </row>
    <row r="152" spans="1:15" s="31" customFormat="1" x14ac:dyDescent="0.2">
      <c r="A152" s="30">
        <v>3403</v>
      </c>
      <c r="B152" s="31" t="s">
        <v>83</v>
      </c>
      <c r="C152" s="33">
        <v>341810778</v>
      </c>
      <c r="D152" s="33">
        <v>32879</v>
      </c>
      <c r="E152" s="34">
        <f t="shared" si="21"/>
        <v>10396.021107697923</v>
      </c>
      <c r="F152" s="35">
        <f t="shared" si="22"/>
        <v>0.90669076545537297</v>
      </c>
      <c r="G152" s="69">
        <f t="shared" si="23"/>
        <v>641.92433109113301</v>
      </c>
      <c r="H152" s="36">
        <f t="shared" si="24"/>
        <v>0</v>
      </c>
      <c r="I152" s="69">
        <f t="shared" si="25"/>
        <v>641.92433109113301</v>
      </c>
      <c r="J152" s="67">
        <f t="shared" si="26"/>
        <v>-134.22586371811002</v>
      </c>
      <c r="K152" s="34">
        <f t="shared" si="27"/>
        <v>507.69846737302299</v>
      </c>
      <c r="L152" s="34">
        <f t="shared" si="28"/>
        <v>21105830.081945363</v>
      </c>
      <c r="M152" s="34">
        <f t="shared" si="29"/>
        <v>16692617.908757623</v>
      </c>
      <c r="N152" s="38">
        <f>'jan-mar'!M152</f>
        <v>14104412.40313239</v>
      </c>
      <c r="O152" s="38">
        <f t="shared" si="30"/>
        <v>2588205.5056252331</v>
      </c>
    </row>
    <row r="153" spans="1:15" s="31" customFormat="1" x14ac:dyDescent="0.2">
      <c r="A153" s="30">
        <v>3405</v>
      </c>
      <c r="B153" s="31" t="s">
        <v>103</v>
      </c>
      <c r="C153" s="33">
        <v>304308519</v>
      </c>
      <c r="D153" s="33">
        <v>28768</v>
      </c>
      <c r="E153" s="34">
        <f t="shared" si="21"/>
        <v>10578.021377919911</v>
      </c>
      <c r="F153" s="35">
        <f t="shared" si="22"/>
        <v>0.92256395026436377</v>
      </c>
      <c r="G153" s="69">
        <f t="shared" si="23"/>
        <v>532.72416895794015</v>
      </c>
      <c r="H153" s="36">
        <f t="shared" si="24"/>
        <v>0</v>
      </c>
      <c r="I153" s="69">
        <f t="shared" si="25"/>
        <v>532.72416895794015</v>
      </c>
      <c r="J153" s="67">
        <f t="shared" si="26"/>
        <v>-134.22586371811002</v>
      </c>
      <c r="K153" s="34">
        <f t="shared" si="27"/>
        <v>398.49830523983013</v>
      </c>
      <c r="L153" s="34">
        <f t="shared" si="28"/>
        <v>15325408.892582022</v>
      </c>
      <c r="M153" s="34">
        <f t="shared" si="29"/>
        <v>11463999.245139433</v>
      </c>
      <c r="N153" s="38">
        <f>'jan-mar'!M153</f>
        <v>10235132.861495558</v>
      </c>
      <c r="O153" s="38">
        <f t="shared" si="30"/>
        <v>1228866.3836438749</v>
      </c>
    </row>
    <row r="154" spans="1:15" s="31" customFormat="1" x14ac:dyDescent="0.2">
      <c r="A154" s="30">
        <v>3407</v>
      </c>
      <c r="B154" s="31" t="s">
        <v>104</v>
      </c>
      <c r="C154" s="33">
        <v>288959762</v>
      </c>
      <c r="D154" s="33">
        <v>30903</v>
      </c>
      <c r="E154" s="34">
        <f t="shared" si="21"/>
        <v>9350.5407889201688</v>
      </c>
      <c r="F154" s="35">
        <f t="shared" si="22"/>
        <v>0.81550901998938696</v>
      </c>
      <c r="G154" s="69">
        <f t="shared" si="23"/>
        <v>1269.2125223577855</v>
      </c>
      <c r="H154" s="36">
        <f t="shared" si="24"/>
        <v>339.0676466256316</v>
      </c>
      <c r="I154" s="69">
        <f t="shared" si="25"/>
        <v>1608.2801689834171</v>
      </c>
      <c r="J154" s="67">
        <f t="shared" si="26"/>
        <v>-134.22586371811002</v>
      </c>
      <c r="K154" s="34">
        <f t="shared" si="27"/>
        <v>1474.054305265307</v>
      </c>
      <c r="L154" s="34">
        <f t="shared" si="28"/>
        <v>49700682.062094539</v>
      </c>
      <c r="M154" s="34">
        <f t="shared" si="29"/>
        <v>45552700.195613779</v>
      </c>
      <c r="N154" s="38">
        <f>'jan-mar'!M154</f>
        <v>41953377.357145719</v>
      </c>
      <c r="O154" s="38">
        <f t="shared" si="30"/>
        <v>3599322.8384680599</v>
      </c>
    </row>
    <row r="155" spans="1:15" s="31" customFormat="1" x14ac:dyDescent="0.2">
      <c r="A155" s="30">
        <v>3411</v>
      </c>
      <c r="B155" s="31" t="s">
        <v>84</v>
      </c>
      <c r="C155" s="33">
        <v>322932292</v>
      </c>
      <c r="D155" s="33">
        <v>35612</v>
      </c>
      <c r="E155" s="34">
        <f t="shared" si="21"/>
        <v>9068.0751432101533</v>
      </c>
      <c r="F155" s="35">
        <f t="shared" si="22"/>
        <v>0.79087373021164498</v>
      </c>
      <c r="G155" s="69">
        <f t="shared" si="23"/>
        <v>1438.6919097837947</v>
      </c>
      <c r="H155" s="36">
        <f t="shared" si="24"/>
        <v>437.93062262413702</v>
      </c>
      <c r="I155" s="69">
        <f t="shared" si="25"/>
        <v>1876.6225324079317</v>
      </c>
      <c r="J155" s="67">
        <f t="shared" si="26"/>
        <v>-134.22586371811002</v>
      </c>
      <c r="K155" s="34">
        <f t="shared" si="27"/>
        <v>1742.3966686898216</v>
      </c>
      <c r="L155" s="34">
        <f t="shared" si="28"/>
        <v>66830281.624111265</v>
      </c>
      <c r="M155" s="34">
        <f t="shared" si="29"/>
        <v>62050230.165381923</v>
      </c>
      <c r="N155" s="38">
        <f>'jan-mar'!M155</f>
        <v>56643133.807857573</v>
      </c>
      <c r="O155" s="38">
        <f t="shared" si="30"/>
        <v>5407096.3575243503</v>
      </c>
    </row>
    <row r="156" spans="1:15" s="31" customFormat="1" x14ac:dyDescent="0.2">
      <c r="A156" s="30">
        <v>3412</v>
      </c>
      <c r="B156" s="31" t="s">
        <v>85</v>
      </c>
      <c r="C156" s="33">
        <v>63221140</v>
      </c>
      <c r="D156" s="33">
        <v>7929</v>
      </c>
      <c r="E156" s="34">
        <f t="shared" si="21"/>
        <v>7973.4064825324758</v>
      </c>
      <c r="F156" s="35">
        <f t="shared" si="22"/>
        <v>0.69540201506334498</v>
      </c>
      <c r="G156" s="69">
        <f t="shared" si="23"/>
        <v>2095.4931061904012</v>
      </c>
      <c r="H156" s="36">
        <f t="shared" si="24"/>
        <v>821.06465386132413</v>
      </c>
      <c r="I156" s="69">
        <f t="shared" si="25"/>
        <v>2916.5577600517254</v>
      </c>
      <c r="J156" s="67">
        <f t="shared" si="26"/>
        <v>-134.22586371811002</v>
      </c>
      <c r="K156" s="34">
        <f t="shared" si="27"/>
        <v>2782.3318963336155</v>
      </c>
      <c r="L156" s="34">
        <f t="shared" si="28"/>
        <v>23125386.479450129</v>
      </c>
      <c r="M156" s="34">
        <f t="shared" si="29"/>
        <v>22061109.606029239</v>
      </c>
      <c r="N156" s="38">
        <f>'jan-mar'!M156</f>
        <v>20859220.821117956</v>
      </c>
      <c r="O156" s="38">
        <f t="shared" si="30"/>
        <v>1201888.7849112824</v>
      </c>
    </row>
    <row r="157" spans="1:15" s="31" customFormat="1" x14ac:dyDescent="0.2">
      <c r="A157" s="30">
        <v>3413</v>
      </c>
      <c r="B157" s="31" t="s">
        <v>86</v>
      </c>
      <c r="C157" s="33">
        <v>187584366</v>
      </c>
      <c r="D157" s="33">
        <v>21605</v>
      </c>
      <c r="E157" s="34">
        <f t="shared" si="21"/>
        <v>8682.4515621383944</v>
      </c>
      <c r="F157" s="35">
        <f t="shared" si="22"/>
        <v>0.75724150339356966</v>
      </c>
      <c r="G157" s="69">
        <f t="shared" si="23"/>
        <v>1670.0660584268501</v>
      </c>
      <c r="H157" s="36">
        <f t="shared" si="24"/>
        <v>572.8988759992526</v>
      </c>
      <c r="I157" s="69">
        <f t="shared" si="25"/>
        <v>2242.9649344261024</v>
      </c>
      <c r="J157" s="67">
        <f t="shared" si="26"/>
        <v>-134.22586371811002</v>
      </c>
      <c r="K157" s="34">
        <f t="shared" si="27"/>
        <v>2108.7390707079926</v>
      </c>
      <c r="L157" s="34">
        <f t="shared" si="28"/>
        <v>48459257.408275947</v>
      </c>
      <c r="M157" s="34">
        <f t="shared" si="29"/>
        <v>45559307.622646183</v>
      </c>
      <c r="N157" s="38">
        <f>'jan-mar'!M157</f>
        <v>41409316.189091101</v>
      </c>
      <c r="O157" s="38">
        <f t="shared" si="30"/>
        <v>4149991.4335550815</v>
      </c>
    </row>
    <row r="158" spans="1:15" s="31" customFormat="1" x14ac:dyDescent="0.2">
      <c r="A158" s="30">
        <v>3414</v>
      </c>
      <c r="B158" s="31" t="s">
        <v>87</v>
      </c>
      <c r="C158" s="33">
        <v>40496211</v>
      </c>
      <c r="D158" s="33">
        <v>4992</v>
      </c>
      <c r="E158" s="34">
        <f t="shared" si="21"/>
        <v>8112.2217548076924</v>
      </c>
      <c r="F158" s="35">
        <f t="shared" si="22"/>
        <v>0.7075088128634105</v>
      </c>
      <c r="G158" s="69">
        <f t="shared" si="23"/>
        <v>2012.2039428252713</v>
      </c>
      <c r="H158" s="36">
        <f t="shared" si="24"/>
        <v>772.47930856499829</v>
      </c>
      <c r="I158" s="69">
        <f t="shared" si="25"/>
        <v>2784.6832513902696</v>
      </c>
      <c r="J158" s="67">
        <f t="shared" si="26"/>
        <v>-134.22586371811002</v>
      </c>
      <c r="K158" s="34">
        <f t="shared" si="27"/>
        <v>2650.4573876721597</v>
      </c>
      <c r="L158" s="34">
        <f t="shared" si="28"/>
        <v>13901138.790940225</v>
      </c>
      <c r="M158" s="34">
        <f t="shared" si="29"/>
        <v>13231083.279259421</v>
      </c>
      <c r="N158" s="38">
        <f>'jan-mar'!M158</f>
        <v>12422667.068157502</v>
      </c>
      <c r="O158" s="38">
        <f t="shared" si="30"/>
        <v>808416.21110191941</v>
      </c>
    </row>
    <row r="159" spans="1:15" s="31" customFormat="1" x14ac:dyDescent="0.2">
      <c r="A159" s="30">
        <v>3415</v>
      </c>
      <c r="B159" s="31" t="s">
        <v>88</v>
      </c>
      <c r="C159" s="33">
        <v>72318742</v>
      </c>
      <c r="D159" s="33">
        <v>8112</v>
      </c>
      <c r="E159" s="34">
        <f t="shared" si="21"/>
        <v>8915.0322978303739</v>
      </c>
      <c r="F159" s="35">
        <f t="shared" si="22"/>
        <v>0.77752607218100567</v>
      </c>
      <c r="G159" s="69">
        <f t="shared" si="23"/>
        <v>1530.5176170116624</v>
      </c>
      <c r="H159" s="36">
        <f t="shared" si="24"/>
        <v>491.49561850705982</v>
      </c>
      <c r="I159" s="69">
        <f t="shared" si="25"/>
        <v>2022.0132355187222</v>
      </c>
      <c r="J159" s="67">
        <f t="shared" si="26"/>
        <v>-134.22586371811002</v>
      </c>
      <c r="K159" s="34">
        <f t="shared" si="27"/>
        <v>1887.7873718006122</v>
      </c>
      <c r="L159" s="34">
        <f t="shared" si="28"/>
        <v>16402571.366527874</v>
      </c>
      <c r="M159" s="34">
        <f t="shared" si="29"/>
        <v>15313731.160046566</v>
      </c>
      <c r="N159" s="38">
        <f>'jan-mar'!M159</f>
        <v>14192988.535755936</v>
      </c>
      <c r="O159" s="38">
        <f t="shared" si="30"/>
        <v>1120742.6242906302</v>
      </c>
    </row>
    <row r="160" spans="1:15" s="31" customFormat="1" x14ac:dyDescent="0.2">
      <c r="A160" s="30">
        <v>3416</v>
      </c>
      <c r="B160" s="31" t="s">
        <v>89</v>
      </c>
      <c r="C160" s="33">
        <v>47507904</v>
      </c>
      <c r="D160" s="33">
        <v>6040</v>
      </c>
      <c r="E160" s="34">
        <f t="shared" si="21"/>
        <v>7865.5470198675494</v>
      </c>
      <c r="F160" s="35">
        <f t="shared" si="22"/>
        <v>0.68599503351221547</v>
      </c>
      <c r="G160" s="69">
        <f t="shared" si="23"/>
        <v>2160.2087837893573</v>
      </c>
      <c r="H160" s="36">
        <f t="shared" si="24"/>
        <v>858.81546579404835</v>
      </c>
      <c r="I160" s="69">
        <f t="shared" si="25"/>
        <v>3019.0242495834054</v>
      </c>
      <c r="J160" s="67">
        <f t="shared" si="26"/>
        <v>-134.22586371811002</v>
      </c>
      <c r="K160" s="34">
        <f t="shared" si="27"/>
        <v>2884.7983858652956</v>
      </c>
      <c r="L160" s="34">
        <f t="shared" si="28"/>
        <v>18234906.46748377</v>
      </c>
      <c r="M160" s="34">
        <f t="shared" si="29"/>
        <v>17424182.250626385</v>
      </c>
      <c r="N160" s="38">
        <f>'jan-mar'!M160</f>
        <v>16692486.179581594</v>
      </c>
      <c r="O160" s="38">
        <f t="shared" si="30"/>
        <v>731696.07104479149</v>
      </c>
    </row>
    <row r="161" spans="1:15" s="31" customFormat="1" x14ac:dyDescent="0.2">
      <c r="A161" s="30">
        <v>3417</v>
      </c>
      <c r="B161" s="31" t="s">
        <v>90</v>
      </c>
      <c r="C161" s="33">
        <v>40487459</v>
      </c>
      <c r="D161" s="33">
        <v>4532</v>
      </c>
      <c r="E161" s="34">
        <f t="shared" si="21"/>
        <v>8933.68468667255</v>
      </c>
      <c r="F161" s="35">
        <f t="shared" si="22"/>
        <v>0.77915284347568503</v>
      </c>
      <c r="G161" s="69">
        <f t="shared" si="23"/>
        <v>1519.3261837063567</v>
      </c>
      <c r="H161" s="36">
        <f t="shared" si="24"/>
        <v>484.96728241229818</v>
      </c>
      <c r="I161" s="69">
        <f t="shared" si="25"/>
        <v>2004.2934661186548</v>
      </c>
      <c r="J161" s="67">
        <f t="shared" si="26"/>
        <v>-134.22586371811002</v>
      </c>
      <c r="K161" s="34">
        <f t="shared" si="27"/>
        <v>1870.0676024005447</v>
      </c>
      <c r="L161" s="34">
        <f t="shared" si="28"/>
        <v>9083457.988449743</v>
      </c>
      <c r="M161" s="34">
        <f t="shared" si="29"/>
        <v>8475146.3740792684</v>
      </c>
      <c r="N161" s="38">
        <f>'jan-mar'!M161</f>
        <v>7917071.6652423507</v>
      </c>
      <c r="O161" s="38">
        <f t="shared" si="30"/>
        <v>558074.70883691777</v>
      </c>
    </row>
    <row r="162" spans="1:15" s="31" customFormat="1" x14ac:dyDescent="0.2">
      <c r="A162" s="30">
        <v>3418</v>
      </c>
      <c r="B162" s="31" t="s">
        <v>91</v>
      </c>
      <c r="C162" s="33">
        <v>55576116</v>
      </c>
      <c r="D162" s="33">
        <v>7339</v>
      </c>
      <c r="E162" s="34">
        <f t="shared" si="21"/>
        <v>7572.7096334650496</v>
      </c>
      <c r="F162" s="35">
        <f t="shared" si="22"/>
        <v>0.66045517058959891</v>
      </c>
      <c r="G162" s="69">
        <f t="shared" si="23"/>
        <v>2335.911215630857</v>
      </c>
      <c r="H162" s="36">
        <f t="shared" si="24"/>
        <v>961.30855103492331</v>
      </c>
      <c r="I162" s="69">
        <f t="shared" si="25"/>
        <v>3297.2197666657803</v>
      </c>
      <c r="J162" s="67">
        <f t="shared" si="26"/>
        <v>-134.22586371811002</v>
      </c>
      <c r="K162" s="34">
        <f t="shared" si="27"/>
        <v>3162.9939029476704</v>
      </c>
      <c r="L162" s="34">
        <f t="shared" si="28"/>
        <v>24198295.867560163</v>
      </c>
      <c r="M162" s="34">
        <f t="shared" si="29"/>
        <v>23213212.253732953</v>
      </c>
      <c r="N162" s="38">
        <f>'jan-mar'!M162</f>
        <v>22041249.519552868</v>
      </c>
      <c r="O162" s="38">
        <f t="shared" si="30"/>
        <v>1171962.7341800854</v>
      </c>
    </row>
    <row r="163" spans="1:15" s="31" customFormat="1" x14ac:dyDescent="0.2">
      <c r="A163" s="30">
        <v>3419</v>
      </c>
      <c r="B163" s="31" t="s">
        <v>386</v>
      </c>
      <c r="C163" s="33">
        <v>29086050</v>
      </c>
      <c r="D163" s="33">
        <v>3615</v>
      </c>
      <c r="E163" s="34">
        <f t="shared" si="21"/>
        <v>8045.9336099585062</v>
      </c>
      <c r="F163" s="35">
        <f t="shared" si="22"/>
        <v>0.70172748093157922</v>
      </c>
      <c r="G163" s="69">
        <f t="shared" si="23"/>
        <v>2051.9768297347832</v>
      </c>
      <c r="H163" s="36">
        <f t="shared" si="24"/>
        <v>795.68015926221346</v>
      </c>
      <c r="I163" s="69">
        <f t="shared" si="25"/>
        <v>2847.6569889969969</v>
      </c>
      <c r="J163" s="67">
        <f t="shared" si="26"/>
        <v>-134.22586371811002</v>
      </c>
      <c r="K163" s="34">
        <f t="shared" si="27"/>
        <v>2713.4311252788871</v>
      </c>
      <c r="L163" s="34">
        <f t="shared" si="28"/>
        <v>10294280.015224144</v>
      </c>
      <c r="M163" s="34">
        <f t="shared" si="29"/>
        <v>9809053.517883176</v>
      </c>
      <c r="N163" s="38">
        <f>'jan-mar'!M163</f>
        <v>9764887.4489962682</v>
      </c>
      <c r="O163" s="38">
        <f t="shared" si="30"/>
        <v>44166.068886907771</v>
      </c>
    </row>
    <row r="164" spans="1:15" s="31" customFormat="1" x14ac:dyDescent="0.2">
      <c r="A164" s="30">
        <v>3420</v>
      </c>
      <c r="B164" s="31" t="s">
        <v>92</v>
      </c>
      <c r="C164" s="33">
        <v>196045265</v>
      </c>
      <c r="D164" s="33">
        <v>21761</v>
      </c>
      <c r="E164" s="34">
        <f t="shared" si="21"/>
        <v>9009.0191167685316</v>
      </c>
      <c r="F164" s="35">
        <f t="shared" si="22"/>
        <v>0.78572314872817173</v>
      </c>
      <c r="G164" s="69">
        <f t="shared" si="23"/>
        <v>1474.1255256487677</v>
      </c>
      <c r="H164" s="36">
        <f t="shared" si="24"/>
        <v>458.60023187870462</v>
      </c>
      <c r="I164" s="69">
        <f t="shared" si="25"/>
        <v>1932.7257575274723</v>
      </c>
      <c r="J164" s="67">
        <f t="shared" si="26"/>
        <v>-134.22586371811002</v>
      </c>
      <c r="K164" s="34">
        <f t="shared" si="27"/>
        <v>1798.4998938093622</v>
      </c>
      <c r="L164" s="34">
        <f t="shared" si="28"/>
        <v>42058045.209555328</v>
      </c>
      <c r="M164" s="34">
        <f t="shared" si="29"/>
        <v>39137156.18918553</v>
      </c>
      <c r="N164" s="38">
        <f>'jan-mar'!M164</f>
        <v>36920521.647471026</v>
      </c>
      <c r="O164" s="38">
        <f t="shared" si="30"/>
        <v>2216634.5417145044</v>
      </c>
    </row>
    <row r="165" spans="1:15" s="31" customFormat="1" x14ac:dyDescent="0.2">
      <c r="A165" s="30">
        <v>3421</v>
      </c>
      <c r="B165" s="31" t="s">
        <v>93</v>
      </c>
      <c r="C165" s="33">
        <v>60111736</v>
      </c>
      <c r="D165" s="33">
        <v>6566</v>
      </c>
      <c r="E165" s="34">
        <f t="shared" si="21"/>
        <v>9155.0009137983543</v>
      </c>
      <c r="F165" s="35">
        <f t="shared" si="22"/>
        <v>0.79845497621489281</v>
      </c>
      <c r="G165" s="69">
        <f t="shared" si="23"/>
        <v>1386.5364474308742</v>
      </c>
      <c r="H165" s="36">
        <f t="shared" si="24"/>
        <v>407.50660291826671</v>
      </c>
      <c r="I165" s="69">
        <f t="shared" si="25"/>
        <v>1794.0430503491409</v>
      </c>
      <c r="J165" s="67">
        <f t="shared" si="26"/>
        <v>-134.22586371811002</v>
      </c>
      <c r="K165" s="34">
        <f t="shared" si="27"/>
        <v>1659.8171866310308</v>
      </c>
      <c r="L165" s="34">
        <f t="shared" si="28"/>
        <v>11779686.668592459</v>
      </c>
      <c r="M165" s="34">
        <f t="shared" si="29"/>
        <v>10898359.647419348</v>
      </c>
      <c r="N165" s="38">
        <f>'jan-mar'!M165</f>
        <v>10345210.853349796</v>
      </c>
      <c r="O165" s="38">
        <f t="shared" si="30"/>
        <v>553148.79406955279</v>
      </c>
    </row>
    <row r="166" spans="1:15" s="31" customFormat="1" x14ac:dyDescent="0.2">
      <c r="A166" s="30">
        <v>3422</v>
      </c>
      <c r="B166" s="31" t="s">
        <v>94</v>
      </c>
      <c r="C166" s="33">
        <v>46014267</v>
      </c>
      <c r="D166" s="33">
        <v>4289</v>
      </c>
      <c r="E166" s="34">
        <f t="shared" si="21"/>
        <v>10728.437164840288</v>
      </c>
      <c r="F166" s="35">
        <f t="shared" si="22"/>
        <v>0.93568248894051398</v>
      </c>
      <c r="G166" s="69">
        <f t="shared" si="23"/>
        <v>442.47469680571373</v>
      </c>
      <c r="H166" s="36">
        <f t="shared" si="24"/>
        <v>0</v>
      </c>
      <c r="I166" s="69">
        <f t="shared" si="25"/>
        <v>442.47469680571373</v>
      </c>
      <c r="J166" s="67">
        <f t="shared" si="26"/>
        <v>-134.22586371811002</v>
      </c>
      <c r="K166" s="34">
        <f t="shared" si="27"/>
        <v>308.24883308760371</v>
      </c>
      <c r="L166" s="34">
        <f t="shared" si="28"/>
        <v>1897773.9745997062</v>
      </c>
      <c r="M166" s="34">
        <f t="shared" si="29"/>
        <v>1322079.2451127323</v>
      </c>
      <c r="N166" s="38">
        <f>'jan-mar'!M166</f>
        <v>3936628.2589197783</v>
      </c>
      <c r="O166" s="38">
        <f t="shared" si="30"/>
        <v>-2614549.0138070462</v>
      </c>
    </row>
    <row r="167" spans="1:15" s="31" customFormat="1" x14ac:dyDescent="0.2">
      <c r="A167" s="30">
        <v>3423</v>
      </c>
      <c r="B167" s="31" t="s">
        <v>95</v>
      </c>
      <c r="C167" s="33">
        <v>19041000</v>
      </c>
      <c r="D167" s="33">
        <v>2276</v>
      </c>
      <c r="E167" s="34">
        <f t="shared" si="21"/>
        <v>8365.992970123023</v>
      </c>
      <c r="F167" s="35">
        <f t="shared" si="22"/>
        <v>0.72964151296868651</v>
      </c>
      <c r="G167" s="69">
        <f t="shared" si="23"/>
        <v>1859.9412136360729</v>
      </c>
      <c r="H167" s="36">
        <f t="shared" si="24"/>
        <v>683.6593832046326</v>
      </c>
      <c r="I167" s="69">
        <f t="shared" si="25"/>
        <v>2543.6005968407053</v>
      </c>
      <c r="J167" s="67">
        <f t="shared" si="26"/>
        <v>-134.22586371811002</v>
      </c>
      <c r="K167" s="34">
        <f t="shared" si="27"/>
        <v>2409.3747331225954</v>
      </c>
      <c r="L167" s="34">
        <f t="shared" si="28"/>
        <v>5789234.9584094454</v>
      </c>
      <c r="M167" s="34">
        <f t="shared" si="29"/>
        <v>5483736.8925870275</v>
      </c>
      <c r="N167" s="38">
        <f>'jan-mar'!M167</f>
        <v>5460612.3479019385</v>
      </c>
      <c r="O167" s="38">
        <f t="shared" si="30"/>
        <v>23124.544685089029</v>
      </c>
    </row>
    <row r="168" spans="1:15" s="31" customFormat="1" x14ac:dyDescent="0.2">
      <c r="A168" s="30">
        <v>3424</v>
      </c>
      <c r="B168" s="31" t="s">
        <v>96</v>
      </c>
      <c r="C168" s="33">
        <v>18773709</v>
      </c>
      <c r="D168" s="33">
        <v>1837</v>
      </c>
      <c r="E168" s="34">
        <f t="shared" si="21"/>
        <v>10219.765378334241</v>
      </c>
      <c r="F168" s="35">
        <f t="shared" si="22"/>
        <v>0.89131859176342865</v>
      </c>
      <c r="G168" s="69">
        <f t="shared" si="23"/>
        <v>747.6777687093421</v>
      </c>
      <c r="H168" s="36">
        <f t="shared" si="24"/>
        <v>34.839040330706297</v>
      </c>
      <c r="I168" s="69">
        <f t="shared" si="25"/>
        <v>782.51680904004843</v>
      </c>
      <c r="J168" s="67">
        <f t="shared" si="26"/>
        <v>-134.22586371811002</v>
      </c>
      <c r="K168" s="34">
        <f t="shared" si="27"/>
        <v>648.29094532193835</v>
      </c>
      <c r="L168" s="34">
        <f t="shared" si="28"/>
        <v>1437483.378206569</v>
      </c>
      <c r="M168" s="34">
        <f t="shared" si="29"/>
        <v>1190910.4665564008</v>
      </c>
      <c r="N168" s="38">
        <f>'jan-mar'!M168</f>
        <v>3458478.5720763882</v>
      </c>
      <c r="O168" s="38">
        <f t="shared" si="30"/>
        <v>-2267568.1055199876</v>
      </c>
    </row>
    <row r="169" spans="1:15" s="31" customFormat="1" x14ac:dyDescent="0.2">
      <c r="A169" s="30">
        <v>3425</v>
      </c>
      <c r="B169" s="31" t="s">
        <v>97</v>
      </c>
      <c r="C169" s="33">
        <v>10100717</v>
      </c>
      <c r="D169" s="33">
        <v>1361</v>
      </c>
      <c r="E169" s="34">
        <f t="shared" si="21"/>
        <v>7421.5407788390885</v>
      </c>
      <c r="F169" s="35">
        <f t="shared" si="22"/>
        <v>0.64727095298423698</v>
      </c>
      <c r="G169" s="69">
        <f t="shared" si="23"/>
        <v>2426.6125284064337</v>
      </c>
      <c r="H169" s="36">
        <f t="shared" si="24"/>
        <v>1014.2176501540097</v>
      </c>
      <c r="I169" s="69">
        <f t="shared" si="25"/>
        <v>3440.8301785604435</v>
      </c>
      <c r="J169" s="67">
        <f t="shared" si="26"/>
        <v>-134.22586371811002</v>
      </c>
      <c r="K169" s="34">
        <f t="shared" si="27"/>
        <v>3306.6043148423337</v>
      </c>
      <c r="L169" s="34">
        <f t="shared" si="28"/>
        <v>4682969.8730207635</v>
      </c>
      <c r="M169" s="34">
        <f t="shared" si="29"/>
        <v>4500288.4725004165</v>
      </c>
      <c r="N169" s="38">
        <f>'jan-mar'!M169</f>
        <v>4216829.6747120116</v>
      </c>
      <c r="O169" s="38">
        <f t="shared" si="30"/>
        <v>283458.79778840486</v>
      </c>
    </row>
    <row r="170" spans="1:15" s="31" customFormat="1" x14ac:dyDescent="0.2">
      <c r="A170" s="30">
        <v>3426</v>
      </c>
      <c r="B170" s="31" t="s">
        <v>98</v>
      </c>
      <c r="C170" s="33">
        <v>12621740</v>
      </c>
      <c r="D170" s="33">
        <v>1604</v>
      </c>
      <c r="E170" s="34">
        <f t="shared" si="21"/>
        <v>7868.9152119700748</v>
      </c>
      <c r="F170" s="35">
        <f t="shared" si="22"/>
        <v>0.68628879096461015</v>
      </c>
      <c r="G170" s="69">
        <f t="shared" si="23"/>
        <v>2158.1878685278421</v>
      </c>
      <c r="H170" s="36">
        <f t="shared" si="24"/>
        <v>857.63659855816445</v>
      </c>
      <c r="I170" s="69">
        <f t="shared" si="25"/>
        <v>3015.8244670860067</v>
      </c>
      <c r="J170" s="67">
        <f t="shared" si="26"/>
        <v>-134.22586371811002</v>
      </c>
      <c r="K170" s="34">
        <f t="shared" si="27"/>
        <v>2881.5986033678969</v>
      </c>
      <c r="L170" s="34">
        <f t="shared" si="28"/>
        <v>4837382.4452059548</v>
      </c>
      <c r="M170" s="34">
        <f t="shared" si="29"/>
        <v>4622084.1598021062</v>
      </c>
      <c r="N170" s="38">
        <f>'jan-mar'!M170</f>
        <v>4827018.8810345829</v>
      </c>
      <c r="O170" s="38">
        <f t="shared" si="30"/>
        <v>-204934.72123247664</v>
      </c>
    </row>
    <row r="171" spans="1:15" s="31" customFormat="1" x14ac:dyDescent="0.2">
      <c r="A171" s="30">
        <v>3427</v>
      </c>
      <c r="B171" s="31" t="s">
        <v>99</v>
      </c>
      <c r="C171" s="33">
        <v>52803379</v>
      </c>
      <c r="D171" s="33">
        <v>5692</v>
      </c>
      <c r="E171" s="34">
        <f t="shared" si="21"/>
        <v>9276.7707308503159</v>
      </c>
      <c r="F171" s="35">
        <f t="shared" si="22"/>
        <v>0.8090751517116942</v>
      </c>
      <c r="G171" s="69">
        <f t="shared" si="23"/>
        <v>1313.4745571996973</v>
      </c>
      <c r="H171" s="36">
        <f t="shared" si="24"/>
        <v>364.88716695008014</v>
      </c>
      <c r="I171" s="69">
        <f t="shared" si="25"/>
        <v>1678.3617241497775</v>
      </c>
      <c r="J171" s="67">
        <f t="shared" si="26"/>
        <v>-134.22586371811002</v>
      </c>
      <c r="K171" s="34">
        <f t="shared" si="27"/>
        <v>1544.1358604316674</v>
      </c>
      <c r="L171" s="34">
        <f t="shared" si="28"/>
        <v>9553234.9338605329</v>
      </c>
      <c r="M171" s="34">
        <f t="shared" si="29"/>
        <v>8789221.317577051</v>
      </c>
      <c r="N171" s="38">
        <f>'jan-mar'!M171</f>
        <v>9468354.3878110014</v>
      </c>
      <c r="O171" s="38">
        <f t="shared" si="30"/>
        <v>-679133.07023395039</v>
      </c>
    </row>
    <row r="172" spans="1:15" s="31" customFormat="1" x14ac:dyDescent="0.2">
      <c r="A172" s="30">
        <v>3428</v>
      </c>
      <c r="B172" s="31" t="s">
        <v>100</v>
      </c>
      <c r="C172" s="33">
        <v>23747217</v>
      </c>
      <c r="D172" s="33">
        <v>2526</v>
      </c>
      <c r="E172" s="34">
        <f t="shared" si="21"/>
        <v>9401.1152019002384</v>
      </c>
      <c r="F172" s="35">
        <f t="shared" si="22"/>
        <v>0.81991987609888461</v>
      </c>
      <c r="G172" s="69">
        <f t="shared" si="23"/>
        <v>1238.8678745697437</v>
      </c>
      <c r="H172" s="36">
        <f t="shared" si="24"/>
        <v>321.36660208260724</v>
      </c>
      <c r="I172" s="69">
        <f t="shared" si="25"/>
        <v>1560.2344766523508</v>
      </c>
      <c r="J172" s="67">
        <f t="shared" si="26"/>
        <v>-134.22586371811002</v>
      </c>
      <c r="K172" s="34">
        <f t="shared" si="27"/>
        <v>1426.0086129342408</v>
      </c>
      <c r="L172" s="34">
        <f t="shared" si="28"/>
        <v>3941152.2880238383</v>
      </c>
      <c r="M172" s="34">
        <f t="shared" si="29"/>
        <v>3602097.7562718922</v>
      </c>
      <c r="N172" s="38">
        <f>'jan-mar'!M172</f>
        <v>4823719.3799210461</v>
      </c>
      <c r="O172" s="38">
        <f t="shared" si="30"/>
        <v>-1221621.6236491539</v>
      </c>
    </row>
    <row r="173" spans="1:15" s="31" customFormat="1" x14ac:dyDescent="0.2">
      <c r="A173" s="30">
        <v>3429</v>
      </c>
      <c r="B173" s="31" t="s">
        <v>101</v>
      </c>
      <c r="C173" s="33">
        <v>13184008</v>
      </c>
      <c r="D173" s="33">
        <v>1532</v>
      </c>
      <c r="E173" s="34">
        <f t="shared" si="21"/>
        <v>8605.7493472584865</v>
      </c>
      <c r="F173" s="35">
        <f t="shared" si="22"/>
        <v>0.75055190655636339</v>
      </c>
      <c r="G173" s="69">
        <f t="shared" si="23"/>
        <v>1716.0873873547948</v>
      </c>
      <c r="H173" s="36">
        <f t="shared" si="24"/>
        <v>599.74465120722039</v>
      </c>
      <c r="I173" s="69">
        <f t="shared" si="25"/>
        <v>2315.8320385620154</v>
      </c>
      <c r="J173" s="67">
        <f t="shared" si="26"/>
        <v>-134.22586371811002</v>
      </c>
      <c r="K173" s="34">
        <f t="shared" si="27"/>
        <v>2181.6061748439056</v>
      </c>
      <c r="L173" s="34">
        <f t="shared" si="28"/>
        <v>3547854.6830770075</v>
      </c>
      <c r="M173" s="34">
        <f t="shared" si="29"/>
        <v>3342220.6598608634</v>
      </c>
      <c r="N173" s="38">
        <f>'jan-mar'!M173</f>
        <v>3553572.3310130797</v>
      </c>
      <c r="O173" s="38">
        <f t="shared" si="30"/>
        <v>-211351.67115221638</v>
      </c>
    </row>
    <row r="174" spans="1:15" s="31" customFormat="1" x14ac:dyDescent="0.2">
      <c r="A174" s="30">
        <v>3430</v>
      </c>
      <c r="B174" s="31" t="s">
        <v>102</v>
      </c>
      <c r="C174" s="33">
        <v>15627007</v>
      </c>
      <c r="D174" s="33">
        <v>1891</v>
      </c>
      <c r="E174" s="34">
        <f t="shared" si="21"/>
        <v>8263.8852459016398</v>
      </c>
      <c r="F174" s="35">
        <f t="shared" si="22"/>
        <v>0.72073617027323544</v>
      </c>
      <c r="G174" s="69">
        <f t="shared" si="23"/>
        <v>1921.2058481689028</v>
      </c>
      <c r="H174" s="36">
        <f t="shared" si="24"/>
        <v>719.39708668211676</v>
      </c>
      <c r="I174" s="69">
        <f t="shared" si="25"/>
        <v>2640.6029348510197</v>
      </c>
      <c r="J174" s="67">
        <f t="shared" si="26"/>
        <v>-134.22586371811002</v>
      </c>
      <c r="K174" s="34">
        <f t="shared" si="27"/>
        <v>2506.3770711329098</v>
      </c>
      <c r="L174" s="34">
        <f t="shared" si="28"/>
        <v>4993380.149803278</v>
      </c>
      <c r="M174" s="34">
        <f t="shared" si="29"/>
        <v>4739559.0415123329</v>
      </c>
      <c r="N174" s="38">
        <f>'jan-mar'!M174</f>
        <v>4375820.9345925162</v>
      </c>
      <c r="O174" s="38">
        <f t="shared" si="30"/>
        <v>363738.1069198167</v>
      </c>
    </row>
    <row r="175" spans="1:15" s="31" customFormat="1" x14ac:dyDescent="0.2">
      <c r="A175" s="30">
        <v>3431</v>
      </c>
      <c r="B175" s="31" t="s">
        <v>105</v>
      </c>
      <c r="C175" s="33">
        <v>20365647</v>
      </c>
      <c r="D175" s="33">
        <v>2503</v>
      </c>
      <c r="E175" s="34">
        <f t="shared" si="21"/>
        <v>8136.4950059928087</v>
      </c>
      <c r="F175" s="35">
        <f t="shared" si="22"/>
        <v>0.70962580863218849</v>
      </c>
      <c r="G175" s="69">
        <f t="shared" si="23"/>
        <v>1997.6399921142015</v>
      </c>
      <c r="H175" s="36">
        <f t="shared" si="24"/>
        <v>763.98367065020761</v>
      </c>
      <c r="I175" s="69">
        <f t="shared" si="25"/>
        <v>2761.6236627644093</v>
      </c>
      <c r="J175" s="67">
        <f t="shared" si="26"/>
        <v>-134.22586371811002</v>
      </c>
      <c r="K175" s="34">
        <f t="shared" si="27"/>
        <v>2627.3977990462995</v>
      </c>
      <c r="L175" s="34">
        <f t="shared" si="28"/>
        <v>6912344.0278993165</v>
      </c>
      <c r="M175" s="34">
        <f t="shared" si="29"/>
        <v>6576376.6910128873</v>
      </c>
      <c r="N175" s="38">
        <f>'jan-mar'!M175</f>
        <v>6165989.9597752858</v>
      </c>
      <c r="O175" s="38">
        <f t="shared" si="30"/>
        <v>410386.73123760149</v>
      </c>
    </row>
    <row r="176" spans="1:15" s="31" customFormat="1" x14ac:dyDescent="0.2">
      <c r="A176" s="30">
        <v>3432</v>
      </c>
      <c r="B176" s="31" t="s">
        <v>106</v>
      </c>
      <c r="C176" s="33">
        <v>18775027</v>
      </c>
      <c r="D176" s="33">
        <v>1983</v>
      </c>
      <c r="E176" s="34">
        <f t="shared" si="21"/>
        <v>9467.9914271306097</v>
      </c>
      <c r="F176" s="35">
        <f t="shared" si="22"/>
        <v>0.82575249756210878</v>
      </c>
      <c r="G176" s="69">
        <f t="shared" si="23"/>
        <v>1198.7421394315209</v>
      </c>
      <c r="H176" s="36">
        <f t="shared" si="24"/>
        <v>297.95992325197727</v>
      </c>
      <c r="I176" s="69">
        <f t="shared" si="25"/>
        <v>1496.7020626834981</v>
      </c>
      <c r="J176" s="67">
        <f t="shared" si="26"/>
        <v>-134.22586371811002</v>
      </c>
      <c r="K176" s="34">
        <f t="shared" si="27"/>
        <v>1362.476198965388</v>
      </c>
      <c r="L176" s="34">
        <f t="shared" si="28"/>
        <v>2967960.1903013769</v>
      </c>
      <c r="M176" s="34">
        <f t="shared" si="29"/>
        <v>2701790.3025483643</v>
      </c>
      <c r="N176" s="38">
        <f>'jan-mar'!M176</f>
        <v>3480050.165175546</v>
      </c>
      <c r="O176" s="38">
        <f t="shared" si="30"/>
        <v>-778259.86262718169</v>
      </c>
    </row>
    <row r="177" spans="1:15" s="31" customFormat="1" x14ac:dyDescent="0.2">
      <c r="A177" s="30">
        <v>3433</v>
      </c>
      <c r="B177" s="31" t="s">
        <v>107</v>
      </c>
      <c r="C177" s="33">
        <v>30092235</v>
      </c>
      <c r="D177" s="33">
        <v>2141</v>
      </c>
      <c r="E177" s="34">
        <f t="shared" si="21"/>
        <v>14055.224194301729</v>
      </c>
      <c r="F177" s="35">
        <f t="shared" si="22"/>
        <v>1.2258287907805396</v>
      </c>
      <c r="G177" s="69">
        <f t="shared" si="23"/>
        <v>-1553.5975208711504</v>
      </c>
      <c r="H177" s="36">
        <f t="shared" si="24"/>
        <v>0</v>
      </c>
      <c r="I177" s="69">
        <f t="shared" si="25"/>
        <v>-1553.5975208711504</v>
      </c>
      <c r="J177" s="67">
        <f t="shared" si="26"/>
        <v>-134.22586371811002</v>
      </c>
      <c r="K177" s="34">
        <f t="shared" si="27"/>
        <v>-1687.8233845892605</v>
      </c>
      <c r="L177" s="34">
        <f t="shared" si="28"/>
        <v>-3326252.2921851329</v>
      </c>
      <c r="M177" s="34">
        <f t="shared" si="29"/>
        <v>-3613629.8664056067</v>
      </c>
      <c r="N177" s="38">
        <f>'jan-mar'!M177</f>
        <v>-202871.99454039271</v>
      </c>
      <c r="O177" s="38">
        <f t="shared" si="30"/>
        <v>-3410757.8718652138</v>
      </c>
    </row>
    <row r="178" spans="1:15" s="31" customFormat="1" x14ac:dyDescent="0.2">
      <c r="A178" s="30">
        <v>3434</v>
      </c>
      <c r="B178" s="31" t="s">
        <v>108</v>
      </c>
      <c r="C178" s="33">
        <v>21025190</v>
      </c>
      <c r="D178" s="33">
        <v>2212</v>
      </c>
      <c r="E178" s="34">
        <f t="shared" si="21"/>
        <v>9505.0587703435813</v>
      </c>
      <c r="F178" s="35">
        <f t="shared" si="22"/>
        <v>0.82898533226328885</v>
      </c>
      <c r="G178" s="69">
        <f t="shared" si="23"/>
        <v>1176.501733503738</v>
      </c>
      <c r="H178" s="36">
        <f t="shared" si="24"/>
        <v>284.98635312743727</v>
      </c>
      <c r="I178" s="69">
        <f t="shared" si="25"/>
        <v>1461.4880866311753</v>
      </c>
      <c r="J178" s="67">
        <f t="shared" si="26"/>
        <v>-134.22586371811002</v>
      </c>
      <c r="K178" s="34">
        <f t="shared" si="27"/>
        <v>1327.2622229130652</v>
      </c>
      <c r="L178" s="34">
        <f t="shared" si="28"/>
        <v>3232811.6476281597</v>
      </c>
      <c r="M178" s="34">
        <f t="shared" si="29"/>
        <v>2935904.0370837003</v>
      </c>
      <c r="N178" s="38">
        <f>'jan-mar'!M178</f>
        <v>3613452.5701050465</v>
      </c>
      <c r="O178" s="38">
        <f t="shared" si="30"/>
        <v>-677548.5330213462</v>
      </c>
    </row>
    <row r="179" spans="1:15" s="31" customFormat="1" x14ac:dyDescent="0.2">
      <c r="A179" s="30">
        <v>3435</v>
      </c>
      <c r="B179" s="31" t="s">
        <v>109</v>
      </c>
      <c r="C179" s="33">
        <v>31432461</v>
      </c>
      <c r="D179" s="33">
        <v>3531</v>
      </c>
      <c r="E179" s="34">
        <f t="shared" si="21"/>
        <v>8901.858113848768</v>
      </c>
      <c r="F179" s="35">
        <f t="shared" si="22"/>
        <v>0.77637708346361189</v>
      </c>
      <c r="G179" s="69">
        <f t="shared" si="23"/>
        <v>1538.4221274006261</v>
      </c>
      <c r="H179" s="36">
        <f t="shared" si="24"/>
        <v>496.1065829006219</v>
      </c>
      <c r="I179" s="69">
        <f t="shared" si="25"/>
        <v>2034.5287103012479</v>
      </c>
      <c r="J179" s="67">
        <f t="shared" si="26"/>
        <v>-134.22586371811002</v>
      </c>
      <c r="K179" s="34">
        <f t="shared" si="27"/>
        <v>1900.3028465831378</v>
      </c>
      <c r="L179" s="34">
        <f t="shared" si="28"/>
        <v>7183920.876073706</v>
      </c>
      <c r="M179" s="34">
        <f t="shared" si="29"/>
        <v>6709969.3512850599</v>
      </c>
      <c r="N179" s="38">
        <f>'jan-mar'!M179</f>
        <v>7678577.1906378474</v>
      </c>
      <c r="O179" s="38">
        <f t="shared" si="30"/>
        <v>-968607.83935278747</v>
      </c>
    </row>
    <row r="180" spans="1:15" s="31" customFormat="1" x14ac:dyDescent="0.2">
      <c r="A180" s="30">
        <v>3436</v>
      </c>
      <c r="B180" s="31" t="s">
        <v>110</v>
      </c>
      <c r="C180" s="33">
        <v>66930790</v>
      </c>
      <c r="D180" s="33">
        <v>5586</v>
      </c>
      <c r="E180" s="34">
        <f t="shared" si="21"/>
        <v>11981.881489437881</v>
      </c>
      <c r="F180" s="35">
        <f t="shared" si="22"/>
        <v>1.0450018508725085</v>
      </c>
      <c r="G180" s="69">
        <f t="shared" si="23"/>
        <v>-309.5918979528418</v>
      </c>
      <c r="H180" s="36">
        <f t="shared" si="24"/>
        <v>0</v>
      </c>
      <c r="I180" s="69">
        <f t="shared" si="25"/>
        <v>-309.5918979528418</v>
      </c>
      <c r="J180" s="67">
        <f t="shared" si="26"/>
        <v>-134.22586371811002</v>
      </c>
      <c r="K180" s="34">
        <f t="shared" si="27"/>
        <v>-443.81776167095182</v>
      </c>
      <c r="L180" s="34">
        <f t="shared" si="28"/>
        <v>-1729380.3419645743</v>
      </c>
      <c r="M180" s="34">
        <f t="shared" si="29"/>
        <v>-2479166.0166939367</v>
      </c>
      <c r="N180" s="38">
        <f>'jan-mar'!M180</f>
        <v>1959329.9298913451</v>
      </c>
      <c r="O180" s="38">
        <f t="shared" si="30"/>
        <v>-4438495.9465852818</v>
      </c>
    </row>
    <row r="181" spans="1:15" s="31" customFormat="1" x14ac:dyDescent="0.2">
      <c r="A181" s="30">
        <v>3437</v>
      </c>
      <c r="B181" s="31" t="s">
        <v>111</v>
      </c>
      <c r="C181" s="33">
        <v>45113519</v>
      </c>
      <c r="D181" s="33">
        <v>5756</v>
      </c>
      <c r="E181" s="34">
        <f t="shared" si="21"/>
        <v>7837.6509728978453</v>
      </c>
      <c r="F181" s="35">
        <f t="shared" si="22"/>
        <v>0.68356207498720711</v>
      </c>
      <c r="G181" s="69">
        <f t="shared" si="23"/>
        <v>2176.9464119711797</v>
      </c>
      <c r="H181" s="36">
        <f t="shared" si="24"/>
        <v>868.57908223344475</v>
      </c>
      <c r="I181" s="69">
        <f t="shared" si="25"/>
        <v>3045.5254942046245</v>
      </c>
      <c r="J181" s="67">
        <f t="shared" si="26"/>
        <v>-134.22586371811002</v>
      </c>
      <c r="K181" s="34">
        <f t="shared" si="27"/>
        <v>2911.2996304865146</v>
      </c>
      <c r="L181" s="34">
        <f t="shared" si="28"/>
        <v>17530044.744641818</v>
      </c>
      <c r="M181" s="34">
        <f t="shared" si="29"/>
        <v>16757440.673080377</v>
      </c>
      <c r="N181" s="38">
        <f>'jan-mar'!M181</f>
        <v>16833579.665607892</v>
      </c>
      <c r="O181" s="38">
        <f t="shared" si="30"/>
        <v>-76138.992527514696</v>
      </c>
    </row>
    <row r="182" spans="1:15" s="31" customFormat="1" x14ac:dyDescent="0.2">
      <c r="A182" s="30">
        <v>3438</v>
      </c>
      <c r="B182" s="31" t="s">
        <v>112</v>
      </c>
      <c r="C182" s="33">
        <v>35243081</v>
      </c>
      <c r="D182" s="33">
        <v>3119</v>
      </c>
      <c r="E182" s="34">
        <f t="shared" si="21"/>
        <v>11299.480923372876</v>
      </c>
      <c r="F182" s="35">
        <f t="shared" si="22"/>
        <v>0.9854861683644659</v>
      </c>
      <c r="G182" s="69">
        <f t="shared" si="23"/>
        <v>99.848441686161451</v>
      </c>
      <c r="H182" s="36">
        <f t="shared" si="24"/>
        <v>0</v>
      </c>
      <c r="I182" s="69">
        <f t="shared" si="25"/>
        <v>99.848441686161451</v>
      </c>
      <c r="J182" s="67">
        <f t="shared" si="26"/>
        <v>-134.22586371811002</v>
      </c>
      <c r="K182" s="34">
        <f t="shared" si="27"/>
        <v>-34.377422031948569</v>
      </c>
      <c r="L182" s="34">
        <f t="shared" si="28"/>
        <v>311427.28961913759</v>
      </c>
      <c r="M182" s="34">
        <f t="shared" si="29"/>
        <v>-107223.17931764759</v>
      </c>
      <c r="N182" s="38">
        <f>'jan-mar'!M182</f>
        <v>1545905.7946887033</v>
      </c>
      <c r="O182" s="38">
        <f t="shared" si="30"/>
        <v>-1653128.9740063509</v>
      </c>
    </row>
    <row r="183" spans="1:15" s="31" customFormat="1" x14ac:dyDescent="0.2">
      <c r="A183" s="30">
        <v>3439</v>
      </c>
      <c r="B183" s="31" t="s">
        <v>113</v>
      </c>
      <c r="C183" s="33">
        <v>41650021</v>
      </c>
      <c r="D183" s="33">
        <v>4413</v>
      </c>
      <c r="E183" s="34">
        <f t="shared" si="21"/>
        <v>9438.0287786086556</v>
      </c>
      <c r="F183" s="35">
        <f t="shared" si="22"/>
        <v>0.82313930002797486</v>
      </c>
      <c r="G183" s="69">
        <f t="shared" si="23"/>
        <v>1216.7197285446935</v>
      </c>
      <c r="H183" s="36">
        <f t="shared" si="24"/>
        <v>308.44685023466127</v>
      </c>
      <c r="I183" s="69">
        <f t="shared" si="25"/>
        <v>1525.1665787793547</v>
      </c>
      <c r="J183" s="67">
        <f t="shared" si="26"/>
        <v>-134.22586371811002</v>
      </c>
      <c r="K183" s="34">
        <f t="shared" si="27"/>
        <v>1390.9407150612446</v>
      </c>
      <c r="L183" s="34">
        <f t="shared" si="28"/>
        <v>6730560.1121532926</v>
      </c>
      <c r="M183" s="34">
        <f t="shared" si="29"/>
        <v>6138221.3755652728</v>
      </c>
      <c r="N183" s="38">
        <f>'jan-mar'!M183</f>
        <v>5420285.7784012556</v>
      </c>
      <c r="O183" s="38">
        <f t="shared" si="30"/>
        <v>717935.59716401715</v>
      </c>
    </row>
    <row r="184" spans="1:15" s="31" customFormat="1" x14ac:dyDescent="0.2">
      <c r="A184" s="30">
        <v>3440</v>
      </c>
      <c r="B184" s="31" t="s">
        <v>114</v>
      </c>
      <c r="C184" s="33">
        <v>54623262</v>
      </c>
      <c r="D184" s="33">
        <v>5124</v>
      </c>
      <c r="E184" s="34">
        <f t="shared" si="21"/>
        <v>10660.277517564402</v>
      </c>
      <c r="F184" s="35">
        <f t="shared" si="22"/>
        <v>0.92973793360328205</v>
      </c>
      <c r="G184" s="69">
        <f t="shared" si="23"/>
        <v>483.37048517124566</v>
      </c>
      <c r="H184" s="36">
        <f t="shared" si="24"/>
        <v>0</v>
      </c>
      <c r="I184" s="69">
        <f t="shared" si="25"/>
        <v>483.37048517124566</v>
      </c>
      <c r="J184" s="67">
        <f t="shared" si="26"/>
        <v>-134.22586371811002</v>
      </c>
      <c r="K184" s="34">
        <f t="shared" si="27"/>
        <v>349.14462145313564</v>
      </c>
      <c r="L184" s="34">
        <f t="shared" si="28"/>
        <v>2476790.3660174627</v>
      </c>
      <c r="M184" s="34">
        <f t="shared" si="29"/>
        <v>1789017.040325867</v>
      </c>
      <c r="N184" s="38">
        <f>'jan-mar'!M184</f>
        <v>2604065.5251634866</v>
      </c>
      <c r="O184" s="38">
        <f t="shared" si="30"/>
        <v>-815048.48483761959</v>
      </c>
    </row>
    <row r="185" spans="1:15" s="31" customFormat="1" x14ac:dyDescent="0.2">
      <c r="A185" s="30">
        <v>3441</v>
      </c>
      <c r="B185" s="31" t="s">
        <v>115</v>
      </c>
      <c r="C185" s="33">
        <v>59286621</v>
      </c>
      <c r="D185" s="33">
        <v>6177</v>
      </c>
      <c r="E185" s="34">
        <f t="shared" si="21"/>
        <v>9597.963574550753</v>
      </c>
      <c r="F185" s="35">
        <f t="shared" si="22"/>
        <v>0.83708804070995679</v>
      </c>
      <c r="G185" s="69">
        <f t="shared" si="23"/>
        <v>1120.758850979435</v>
      </c>
      <c r="H185" s="36">
        <f t="shared" si="24"/>
        <v>252.46967165492714</v>
      </c>
      <c r="I185" s="69">
        <f t="shared" si="25"/>
        <v>1373.2285226343622</v>
      </c>
      <c r="J185" s="67">
        <f t="shared" si="26"/>
        <v>-134.22586371811002</v>
      </c>
      <c r="K185" s="34">
        <f t="shared" si="27"/>
        <v>1239.0026589162521</v>
      </c>
      <c r="L185" s="34">
        <f t="shared" si="28"/>
        <v>8482432.5843124557</v>
      </c>
      <c r="M185" s="34">
        <f t="shared" si="29"/>
        <v>7653319.4241256891</v>
      </c>
      <c r="N185" s="38">
        <f>'jan-mar'!M185</f>
        <v>8016312.103928064</v>
      </c>
      <c r="O185" s="38">
        <f t="shared" si="30"/>
        <v>-362992.67980237491</v>
      </c>
    </row>
    <row r="186" spans="1:15" s="31" customFormat="1" x14ac:dyDescent="0.2">
      <c r="A186" s="30">
        <v>3442</v>
      </c>
      <c r="B186" s="31" t="s">
        <v>116</v>
      </c>
      <c r="C186" s="33">
        <v>131621846</v>
      </c>
      <c r="D186" s="33">
        <v>14840</v>
      </c>
      <c r="E186" s="34">
        <f t="shared" si="21"/>
        <v>8869.3966307277624</v>
      </c>
      <c r="F186" s="35">
        <f t="shared" si="22"/>
        <v>0.77354594964097978</v>
      </c>
      <c r="G186" s="69">
        <f t="shared" si="23"/>
        <v>1557.8990172732294</v>
      </c>
      <c r="H186" s="36">
        <f t="shared" si="24"/>
        <v>507.46810199297386</v>
      </c>
      <c r="I186" s="69">
        <f t="shared" si="25"/>
        <v>2065.3671192662032</v>
      </c>
      <c r="J186" s="67">
        <f t="shared" si="26"/>
        <v>-134.22586371811002</v>
      </c>
      <c r="K186" s="34">
        <f t="shared" si="27"/>
        <v>1931.1412555480931</v>
      </c>
      <c r="L186" s="34">
        <f t="shared" si="28"/>
        <v>30650048.049910456</v>
      </c>
      <c r="M186" s="34">
        <f t="shared" si="29"/>
        <v>28658136.232333701</v>
      </c>
      <c r="N186" s="38">
        <f>'jan-mar'!M186</f>
        <v>26802585.776654128</v>
      </c>
      <c r="O186" s="38">
        <f t="shared" si="30"/>
        <v>1855550.4556795731</v>
      </c>
    </row>
    <row r="187" spans="1:15" s="31" customFormat="1" x14ac:dyDescent="0.2">
      <c r="A187" s="30">
        <v>3443</v>
      </c>
      <c r="B187" s="31" t="s">
        <v>117</v>
      </c>
      <c r="C187" s="33">
        <v>116489373</v>
      </c>
      <c r="D187" s="33">
        <v>13691</v>
      </c>
      <c r="E187" s="34">
        <f t="shared" si="21"/>
        <v>8508.4634431378272</v>
      </c>
      <c r="F187" s="35">
        <f t="shared" si="22"/>
        <v>0.74206709972869511</v>
      </c>
      <c r="G187" s="69">
        <f t="shared" si="23"/>
        <v>1774.4589298271906</v>
      </c>
      <c r="H187" s="36">
        <f t="shared" si="24"/>
        <v>633.79471764945117</v>
      </c>
      <c r="I187" s="69">
        <f t="shared" si="25"/>
        <v>2408.2536474766416</v>
      </c>
      <c r="J187" s="67">
        <f t="shared" si="26"/>
        <v>-134.22586371811002</v>
      </c>
      <c r="K187" s="34">
        <f t="shared" si="27"/>
        <v>2274.0277837585318</v>
      </c>
      <c r="L187" s="34">
        <f t="shared" si="28"/>
        <v>32971400.687602699</v>
      </c>
      <c r="M187" s="34">
        <f t="shared" si="29"/>
        <v>31133714.387438059</v>
      </c>
      <c r="N187" s="38">
        <f>'jan-mar'!M187</f>
        <v>28257022.865894306</v>
      </c>
      <c r="O187" s="38">
        <f t="shared" si="30"/>
        <v>2876691.5215437524</v>
      </c>
    </row>
    <row r="188" spans="1:15" s="31" customFormat="1" x14ac:dyDescent="0.2">
      <c r="A188" s="30">
        <v>3446</v>
      </c>
      <c r="B188" s="31" t="s">
        <v>120</v>
      </c>
      <c r="C188" s="33">
        <v>128929962</v>
      </c>
      <c r="D188" s="33">
        <v>13593</v>
      </c>
      <c r="E188" s="34">
        <f t="shared" si="21"/>
        <v>9485.0262635179879</v>
      </c>
      <c r="F188" s="35">
        <f t="shared" si="22"/>
        <v>0.8272381937417792</v>
      </c>
      <c r="G188" s="69">
        <f t="shared" si="23"/>
        <v>1188.5212375990941</v>
      </c>
      <c r="H188" s="36">
        <f t="shared" si="24"/>
        <v>291.99773051639494</v>
      </c>
      <c r="I188" s="69">
        <f t="shared" si="25"/>
        <v>1480.5189681154891</v>
      </c>
      <c r="J188" s="67">
        <f t="shared" si="26"/>
        <v>-134.22586371811002</v>
      </c>
      <c r="K188" s="34">
        <f t="shared" si="27"/>
        <v>1346.293104397379</v>
      </c>
      <c r="L188" s="34">
        <f t="shared" si="28"/>
        <v>20124694.333593842</v>
      </c>
      <c r="M188" s="34">
        <f t="shared" si="29"/>
        <v>18300162.168073572</v>
      </c>
      <c r="N188" s="38">
        <f>'jan-mar'!M188</f>
        <v>15877297.456142828</v>
      </c>
      <c r="O188" s="38">
        <f t="shared" si="30"/>
        <v>2422864.7119307443</v>
      </c>
    </row>
    <row r="189" spans="1:15" s="31" customFormat="1" x14ac:dyDescent="0.2">
      <c r="A189" s="30">
        <v>3447</v>
      </c>
      <c r="B189" s="31" t="s">
        <v>121</v>
      </c>
      <c r="C189" s="33">
        <v>43023523</v>
      </c>
      <c r="D189" s="33">
        <v>5587</v>
      </c>
      <c r="E189" s="34">
        <f t="shared" si="21"/>
        <v>7700.6484696617144</v>
      </c>
      <c r="F189" s="35">
        <f t="shared" si="22"/>
        <v>0.6716133781500595</v>
      </c>
      <c r="G189" s="69">
        <f t="shared" si="23"/>
        <v>2259.1479139128583</v>
      </c>
      <c r="H189" s="36">
        <f t="shared" si="24"/>
        <v>916.52995836609057</v>
      </c>
      <c r="I189" s="69">
        <f t="shared" si="25"/>
        <v>3175.6778722789486</v>
      </c>
      <c r="J189" s="67">
        <f t="shared" si="26"/>
        <v>-134.22586371811002</v>
      </c>
      <c r="K189" s="34">
        <f t="shared" si="27"/>
        <v>3041.4520085608387</v>
      </c>
      <c r="L189" s="34">
        <f t="shared" si="28"/>
        <v>17742512.272422485</v>
      </c>
      <c r="M189" s="34">
        <f t="shared" si="29"/>
        <v>16992592.371829405</v>
      </c>
      <c r="N189" s="38">
        <f>'jan-mar'!M189</f>
        <v>15891384.352362977</v>
      </c>
      <c r="O189" s="38">
        <f t="shared" si="30"/>
        <v>1101208.0194664281</v>
      </c>
    </row>
    <row r="190" spans="1:15" s="31" customFormat="1" x14ac:dyDescent="0.2">
      <c r="A190" s="30">
        <v>3448</v>
      </c>
      <c r="B190" s="31" t="s">
        <v>122</v>
      </c>
      <c r="C190" s="33">
        <v>57460584</v>
      </c>
      <c r="D190" s="33">
        <v>6510</v>
      </c>
      <c r="E190" s="34">
        <f t="shared" si="21"/>
        <v>8826.5105990783413</v>
      </c>
      <c r="F190" s="35">
        <f t="shared" si="22"/>
        <v>0.76980563702899751</v>
      </c>
      <c r="G190" s="69">
        <f t="shared" si="23"/>
        <v>1583.630636262882</v>
      </c>
      <c r="H190" s="36">
        <f t="shared" si="24"/>
        <v>522.47821307027118</v>
      </c>
      <c r="I190" s="69">
        <f t="shared" si="25"/>
        <v>2106.1088493331531</v>
      </c>
      <c r="J190" s="67">
        <f t="shared" si="26"/>
        <v>-134.22586371811002</v>
      </c>
      <c r="K190" s="34">
        <f t="shared" si="27"/>
        <v>1971.882985615043</v>
      </c>
      <c r="L190" s="34">
        <f t="shared" si="28"/>
        <v>13710768.609158827</v>
      </c>
      <c r="M190" s="34">
        <f t="shared" si="29"/>
        <v>12836958.23635393</v>
      </c>
      <c r="N190" s="38">
        <f>'jan-mar'!M190</f>
        <v>14645211.647777511</v>
      </c>
      <c r="O190" s="38">
        <f t="shared" si="30"/>
        <v>-1808253.4114235807</v>
      </c>
    </row>
    <row r="191" spans="1:15" s="31" customFormat="1" x14ac:dyDescent="0.2">
      <c r="A191" s="30">
        <v>3449</v>
      </c>
      <c r="B191" s="31" t="s">
        <v>123</v>
      </c>
      <c r="C191" s="33">
        <v>28839604</v>
      </c>
      <c r="D191" s="33">
        <v>2836</v>
      </c>
      <c r="E191" s="34">
        <f t="shared" si="21"/>
        <v>10169.112834978843</v>
      </c>
      <c r="F191" s="35">
        <f t="shared" si="22"/>
        <v>0.88690092149983513</v>
      </c>
      <c r="G191" s="69">
        <f t="shared" si="23"/>
        <v>778.06929472258082</v>
      </c>
      <c r="H191" s="36">
        <f t="shared" si="24"/>
        <v>52.567430505095579</v>
      </c>
      <c r="I191" s="69">
        <f t="shared" si="25"/>
        <v>830.63672522767638</v>
      </c>
      <c r="J191" s="67">
        <f t="shared" si="26"/>
        <v>-134.22586371811002</v>
      </c>
      <c r="K191" s="34">
        <f t="shared" si="27"/>
        <v>696.4108615095663</v>
      </c>
      <c r="L191" s="34">
        <f t="shared" si="28"/>
        <v>2355685.7527456903</v>
      </c>
      <c r="M191" s="34">
        <f t="shared" si="29"/>
        <v>1975021.2032411301</v>
      </c>
      <c r="N191" s="38">
        <f>'jan-mar'!M191</f>
        <v>3065983.2036247342</v>
      </c>
      <c r="O191" s="38">
        <f t="shared" si="30"/>
        <v>-1090962.0003836041</v>
      </c>
    </row>
    <row r="192" spans="1:15" s="31" customFormat="1" x14ac:dyDescent="0.2">
      <c r="A192" s="30">
        <v>3450</v>
      </c>
      <c r="B192" s="31" t="s">
        <v>124</v>
      </c>
      <c r="C192" s="33">
        <v>10640347</v>
      </c>
      <c r="D192" s="33">
        <v>1366</v>
      </c>
      <c r="E192" s="34">
        <f t="shared" si="21"/>
        <v>7789.4194729136161</v>
      </c>
      <c r="F192" s="35">
        <f t="shared" si="22"/>
        <v>0.67935555643681866</v>
      </c>
      <c r="G192" s="69">
        <f t="shared" si="23"/>
        <v>2205.885311961717</v>
      </c>
      <c r="H192" s="36">
        <f t="shared" si="24"/>
        <v>885.46010722792505</v>
      </c>
      <c r="I192" s="69">
        <f t="shared" si="25"/>
        <v>3091.3454191896421</v>
      </c>
      <c r="J192" s="67">
        <f t="shared" si="26"/>
        <v>-134.22586371811002</v>
      </c>
      <c r="K192" s="34">
        <f t="shared" si="27"/>
        <v>2957.1195554715323</v>
      </c>
      <c r="L192" s="34">
        <f t="shared" si="28"/>
        <v>4222777.8426130507</v>
      </c>
      <c r="M192" s="34">
        <f t="shared" si="29"/>
        <v>4039425.3127741129</v>
      </c>
      <c r="N192" s="38">
        <f>'jan-mar'!M192</f>
        <v>3978688.5073523931</v>
      </c>
      <c r="O192" s="38">
        <f t="shared" si="30"/>
        <v>60736.805421719793</v>
      </c>
    </row>
    <row r="193" spans="1:15" s="31" customFormat="1" x14ac:dyDescent="0.2">
      <c r="A193" s="30">
        <v>3451</v>
      </c>
      <c r="B193" s="31" t="s">
        <v>125</v>
      </c>
      <c r="C193" s="33">
        <v>66126844</v>
      </c>
      <c r="D193" s="33">
        <v>6562</v>
      </c>
      <c r="E193" s="34">
        <f t="shared" si="21"/>
        <v>10077.239256324292</v>
      </c>
      <c r="F193" s="35">
        <f t="shared" si="22"/>
        <v>0.87888815156675582</v>
      </c>
      <c r="G193" s="69">
        <f t="shared" si="23"/>
        <v>833.19344191531161</v>
      </c>
      <c r="H193" s="36">
        <f t="shared" si="24"/>
        <v>84.723183034188509</v>
      </c>
      <c r="I193" s="69">
        <f t="shared" si="25"/>
        <v>917.91662494950015</v>
      </c>
      <c r="J193" s="67">
        <f t="shared" si="26"/>
        <v>-134.22586371811002</v>
      </c>
      <c r="K193" s="34">
        <f t="shared" si="27"/>
        <v>783.69076123139007</v>
      </c>
      <c r="L193" s="34">
        <f t="shared" si="28"/>
        <v>6023368.8929186203</v>
      </c>
      <c r="M193" s="34">
        <f t="shared" si="29"/>
        <v>5142578.7752003819</v>
      </c>
      <c r="N193" s="38">
        <f>'jan-mar'!M193</f>
        <v>7047334.6172374887</v>
      </c>
      <c r="O193" s="38">
        <f t="shared" si="30"/>
        <v>-1904755.8420371069</v>
      </c>
    </row>
    <row r="194" spans="1:15" s="31" customFormat="1" x14ac:dyDescent="0.2">
      <c r="A194" s="30">
        <v>3452</v>
      </c>
      <c r="B194" s="31" t="s">
        <v>126</v>
      </c>
      <c r="C194" s="33">
        <v>22667637</v>
      </c>
      <c r="D194" s="33">
        <v>2112</v>
      </c>
      <c r="E194" s="34">
        <f t="shared" si="21"/>
        <v>10732.782670454546</v>
      </c>
      <c r="F194" s="35">
        <f t="shared" si="22"/>
        <v>0.93606148295859692</v>
      </c>
      <c r="G194" s="69">
        <f t="shared" si="23"/>
        <v>439.86739343715925</v>
      </c>
      <c r="H194" s="36">
        <f t="shared" si="24"/>
        <v>0</v>
      </c>
      <c r="I194" s="69">
        <f t="shared" si="25"/>
        <v>439.86739343715925</v>
      </c>
      <c r="J194" s="67">
        <f t="shared" si="26"/>
        <v>-134.22586371811002</v>
      </c>
      <c r="K194" s="34">
        <f t="shared" si="27"/>
        <v>305.64152971904923</v>
      </c>
      <c r="L194" s="34">
        <f t="shared" si="28"/>
        <v>928999.93493928039</v>
      </c>
      <c r="M194" s="34">
        <f t="shared" si="29"/>
        <v>645514.91076663195</v>
      </c>
      <c r="N194" s="38">
        <f>'jan-mar'!M194</f>
        <v>982643.36447019596</v>
      </c>
      <c r="O194" s="38">
        <f t="shared" si="30"/>
        <v>-337128.45370356401</v>
      </c>
    </row>
    <row r="195" spans="1:15" s="31" customFormat="1" x14ac:dyDescent="0.2">
      <c r="A195" s="30">
        <v>3453</v>
      </c>
      <c r="B195" s="31" t="s">
        <v>127</v>
      </c>
      <c r="C195" s="33">
        <v>36117598</v>
      </c>
      <c r="D195" s="33">
        <v>3298</v>
      </c>
      <c r="E195" s="34">
        <f t="shared" si="21"/>
        <v>10951.363856882959</v>
      </c>
      <c r="F195" s="35">
        <f t="shared" si="22"/>
        <v>0.9551250786538934</v>
      </c>
      <c r="G195" s="69">
        <f t="shared" si="23"/>
        <v>308.71868158011131</v>
      </c>
      <c r="H195" s="36">
        <f t="shared" si="24"/>
        <v>0</v>
      </c>
      <c r="I195" s="69">
        <f t="shared" si="25"/>
        <v>308.71868158011131</v>
      </c>
      <c r="J195" s="67">
        <f t="shared" si="26"/>
        <v>-134.22586371811002</v>
      </c>
      <c r="K195" s="34">
        <f t="shared" si="27"/>
        <v>174.49281786200129</v>
      </c>
      <c r="L195" s="34">
        <f t="shared" si="28"/>
        <v>1018154.2118512071</v>
      </c>
      <c r="M195" s="34">
        <f t="shared" si="29"/>
        <v>575477.3133088802</v>
      </c>
      <c r="N195" s="38">
        <f>'jan-mar'!M195</f>
        <v>743300.46838196623</v>
      </c>
      <c r="O195" s="38">
        <f t="shared" si="30"/>
        <v>-167823.15507308603</v>
      </c>
    </row>
    <row r="196" spans="1:15" s="31" customFormat="1" x14ac:dyDescent="0.2">
      <c r="A196" s="30">
        <v>3454</v>
      </c>
      <c r="B196" s="31" t="s">
        <v>128</v>
      </c>
      <c r="C196" s="33">
        <v>21244159</v>
      </c>
      <c r="D196" s="33">
        <v>1645</v>
      </c>
      <c r="E196" s="34">
        <f t="shared" si="21"/>
        <v>12914.382370820669</v>
      </c>
      <c r="F196" s="35">
        <f t="shared" si="22"/>
        <v>1.1263300753124061</v>
      </c>
      <c r="G196" s="69">
        <f t="shared" si="23"/>
        <v>-869.09242678251462</v>
      </c>
      <c r="H196" s="36">
        <f t="shared" si="24"/>
        <v>0</v>
      </c>
      <c r="I196" s="69">
        <f t="shared" si="25"/>
        <v>-869.09242678251462</v>
      </c>
      <c r="J196" s="67">
        <f t="shared" si="26"/>
        <v>-134.22586371811002</v>
      </c>
      <c r="K196" s="34">
        <f t="shared" si="27"/>
        <v>-1003.3182905006247</v>
      </c>
      <c r="L196" s="34">
        <f t="shared" si="28"/>
        <v>-1429657.0420572367</v>
      </c>
      <c r="M196" s="34">
        <f t="shared" si="29"/>
        <v>-1650458.5878735275</v>
      </c>
      <c r="N196" s="38">
        <f>'jan-mar'!M196</f>
        <v>-32101.06801445271</v>
      </c>
      <c r="O196" s="38">
        <f t="shared" si="30"/>
        <v>-1618357.5198590748</v>
      </c>
    </row>
    <row r="197" spans="1:15" s="31" customFormat="1" x14ac:dyDescent="0.2">
      <c r="A197" s="30">
        <v>3901</v>
      </c>
      <c r="B197" s="31" t="s">
        <v>146</v>
      </c>
      <c r="C197" s="33">
        <v>254469471</v>
      </c>
      <c r="D197" s="33">
        <v>27939</v>
      </c>
      <c r="E197" s="34">
        <f t="shared" si="21"/>
        <v>9108.0379040051539</v>
      </c>
      <c r="F197" s="35">
        <f t="shared" si="22"/>
        <v>0.7943590892542598</v>
      </c>
      <c r="G197" s="69">
        <f t="shared" si="23"/>
        <v>1414.7142533067945</v>
      </c>
      <c r="H197" s="36">
        <f t="shared" si="24"/>
        <v>423.94365634588684</v>
      </c>
      <c r="I197" s="69">
        <f t="shared" si="25"/>
        <v>1838.6579096526814</v>
      </c>
      <c r="J197" s="67">
        <f t="shared" si="26"/>
        <v>-134.22586371811002</v>
      </c>
      <c r="K197" s="34">
        <f t="shared" si="27"/>
        <v>1704.4320459345713</v>
      </c>
      <c r="L197" s="34">
        <f t="shared" si="28"/>
        <v>51370263.337786265</v>
      </c>
      <c r="M197" s="34">
        <f t="shared" si="29"/>
        <v>47620126.931365989</v>
      </c>
      <c r="N197" s="38">
        <f>'jan-mar'!M197</f>
        <v>44302440.297927164</v>
      </c>
      <c r="O197" s="38">
        <f t="shared" si="30"/>
        <v>3317686.6334388256</v>
      </c>
    </row>
    <row r="198" spans="1:15" s="31" customFormat="1" x14ac:dyDescent="0.2">
      <c r="A198" s="30">
        <v>3903</v>
      </c>
      <c r="B198" s="31" t="s">
        <v>150</v>
      </c>
      <c r="C198" s="33">
        <v>267176047</v>
      </c>
      <c r="D198" s="33">
        <v>26872</v>
      </c>
      <c r="E198" s="34">
        <f t="shared" si="21"/>
        <v>9942.5441723727308</v>
      </c>
      <c r="F198" s="35">
        <f t="shared" si="22"/>
        <v>0.86714069669859617</v>
      </c>
      <c r="G198" s="69">
        <f t="shared" si="23"/>
        <v>914.01049228624834</v>
      </c>
      <c r="H198" s="36">
        <f t="shared" si="24"/>
        <v>131.86646241723491</v>
      </c>
      <c r="I198" s="69">
        <f t="shared" si="25"/>
        <v>1045.8769547034833</v>
      </c>
      <c r="J198" s="67">
        <f t="shared" si="26"/>
        <v>-134.22586371811002</v>
      </c>
      <c r="K198" s="34">
        <f t="shared" si="27"/>
        <v>911.65109098537323</v>
      </c>
      <c r="L198" s="34">
        <f t="shared" si="28"/>
        <v>28104805.526792005</v>
      </c>
      <c r="M198" s="34">
        <f t="shared" si="29"/>
        <v>24497888.11695895</v>
      </c>
      <c r="N198" s="38">
        <f>'jan-mar'!M198</f>
        <v>20729914.202469628</v>
      </c>
      <c r="O198" s="38">
        <f t="shared" si="30"/>
        <v>3767973.9144893214</v>
      </c>
    </row>
    <row r="199" spans="1:15" s="31" customFormat="1" x14ac:dyDescent="0.2">
      <c r="A199" s="30">
        <v>3905</v>
      </c>
      <c r="B199" s="31" t="s">
        <v>147</v>
      </c>
      <c r="C199" s="33">
        <v>631162826</v>
      </c>
      <c r="D199" s="33">
        <v>59174</v>
      </c>
      <c r="E199" s="34">
        <f t="shared" si="21"/>
        <v>10666.218710920337</v>
      </c>
      <c r="F199" s="35">
        <f t="shared" si="22"/>
        <v>0.93025609580166602</v>
      </c>
      <c r="G199" s="69">
        <f t="shared" si="23"/>
        <v>479.80576915768467</v>
      </c>
      <c r="H199" s="36">
        <f t="shared" si="24"/>
        <v>0</v>
      </c>
      <c r="I199" s="69">
        <f t="shared" si="25"/>
        <v>479.80576915768467</v>
      </c>
      <c r="J199" s="67">
        <f t="shared" si="26"/>
        <v>-134.22586371811002</v>
      </c>
      <c r="K199" s="34">
        <f t="shared" si="27"/>
        <v>345.57990543957465</v>
      </c>
      <c r="L199" s="34">
        <f t="shared" si="28"/>
        <v>28392026.584136833</v>
      </c>
      <c r="M199" s="34">
        <f t="shared" si="29"/>
        <v>20449345.32448139</v>
      </c>
      <c r="N199" s="38">
        <f>'jan-mar'!M199</f>
        <v>17377760.576117147</v>
      </c>
      <c r="O199" s="38">
        <f t="shared" si="30"/>
        <v>3071584.7483642437</v>
      </c>
    </row>
    <row r="200" spans="1:15" s="31" customFormat="1" x14ac:dyDescent="0.2">
      <c r="A200" s="30">
        <v>3907</v>
      </c>
      <c r="B200" s="31" t="s">
        <v>148</v>
      </c>
      <c r="C200" s="33">
        <v>658426663</v>
      </c>
      <c r="D200" s="33">
        <v>66231</v>
      </c>
      <c r="E200" s="34">
        <f t="shared" si="21"/>
        <v>9941.3667768869564</v>
      </c>
      <c r="F200" s="35">
        <f t="shared" si="22"/>
        <v>0.86703800994919644</v>
      </c>
      <c r="G200" s="69">
        <f t="shared" si="23"/>
        <v>914.71692957771302</v>
      </c>
      <c r="H200" s="36">
        <f t="shared" si="24"/>
        <v>132.27855083725598</v>
      </c>
      <c r="I200" s="69">
        <f t="shared" si="25"/>
        <v>1046.9954804149691</v>
      </c>
      <c r="J200" s="67">
        <f t="shared" si="26"/>
        <v>-134.22586371811002</v>
      </c>
      <c r="K200" s="34">
        <f t="shared" si="27"/>
        <v>912.76961669685898</v>
      </c>
      <c r="L200" s="34">
        <f t="shared" si="28"/>
        <v>69343557.663363814</v>
      </c>
      <c r="M200" s="34">
        <f t="shared" si="29"/>
        <v>60453644.483449668</v>
      </c>
      <c r="N200" s="38">
        <f>'jan-mar'!M200</f>
        <v>55833221.10102959</v>
      </c>
      <c r="O200" s="38">
        <f t="shared" si="30"/>
        <v>4620423.3824200779</v>
      </c>
    </row>
    <row r="201" spans="1:15" s="31" customFormat="1" x14ac:dyDescent="0.2">
      <c r="A201" s="30">
        <v>3909</v>
      </c>
      <c r="B201" s="31" t="s">
        <v>149</v>
      </c>
      <c r="C201" s="33">
        <v>480496405</v>
      </c>
      <c r="D201" s="33">
        <v>48715</v>
      </c>
      <c r="E201" s="34">
        <f t="shared" ref="E201:E264" si="31">IF(ISNUMBER(C201),(C201)/D201,"")</f>
        <v>9863.4179410859069</v>
      </c>
      <c r="F201" s="35">
        <f t="shared" ref="F201:F264" si="32">IF(ISNUMBER(C201),E201/E$366,"")</f>
        <v>0.86023968885436186</v>
      </c>
      <c r="G201" s="69">
        <f t="shared" ref="G201:G264" si="33">IF(ISNUMBER(D201),(E$366-E201)*0.6,"")</f>
        <v>961.48623105834258</v>
      </c>
      <c r="H201" s="36">
        <f t="shared" ref="H201:H264" si="34">IF(ISNUMBER(D201),(IF(E201&gt;=E$366*0.9,0,IF(E201&lt;0.9*E$366,(E$366*0.9-E201)*0.35))),"")</f>
        <v>159.56064336762327</v>
      </c>
      <c r="I201" s="69">
        <f t="shared" ref="I201:I264" si="35">IF(ISNUMBER(C201),G201+H201,"")</f>
        <v>1121.0468744259658</v>
      </c>
      <c r="J201" s="67">
        <f t="shared" ref="J201:J264" si="36">IF(ISNUMBER(D201),I$368,"")</f>
        <v>-134.22586371811002</v>
      </c>
      <c r="K201" s="34">
        <f t="shared" ref="K201:K264" si="37">IF(ISNUMBER(I201),I201+J201,"")</f>
        <v>986.82101070785575</v>
      </c>
      <c r="L201" s="34">
        <f t="shared" ref="L201:L264" si="38">IF(ISNUMBER(I201),(I201*D201),"")</f>
        <v>54611798.487660922</v>
      </c>
      <c r="M201" s="34">
        <f t="shared" ref="M201:M264" si="39">IF(ISNUMBER(K201),(K201*D201),"")</f>
        <v>48072985.536633193</v>
      </c>
      <c r="N201" s="38">
        <f>'jan-mar'!M201</f>
        <v>43884136.16524291</v>
      </c>
      <c r="O201" s="38">
        <f t="shared" ref="O201:O264" si="40">IF(ISNUMBER(M201),(M201-N201),"")</f>
        <v>4188849.3713902831</v>
      </c>
    </row>
    <row r="202" spans="1:15" s="31" customFormat="1" x14ac:dyDescent="0.2">
      <c r="A202" s="30">
        <v>3911</v>
      </c>
      <c r="B202" s="31" t="s">
        <v>151</v>
      </c>
      <c r="C202" s="33">
        <v>304247220</v>
      </c>
      <c r="D202" s="33">
        <v>27501</v>
      </c>
      <c r="E202" s="34">
        <f t="shared" si="31"/>
        <v>11063.132976982655</v>
      </c>
      <c r="F202" s="35">
        <f t="shared" si="32"/>
        <v>0.96487304164931564</v>
      </c>
      <c r="G202" s="69">
        <f t="shared" si="33"/>
        <v>241.65720952029369</v>
      </c>
      <c r="H202" s="36">
        <f t="shared" si="34"/>
        <v>0</v>
      </c>
      <c r="I202" s="69">
        <f t="shared" si="35"/>
        <v>241.65720952029369</v>
      </c>
      <c r="J202" s="67">
        <f t="shared" si="36"/>
        <v>-134.22586371811002</v>
      </c>
      <c r="K202" s="34">
        <f t="shared" si="37"/>
        <v>107.43134580218367</v>
      </c>
      <c r="L202" s="34">
        <f t="shared" si="38"/>
        <v>6645814.9190175971</v>
      </c>
      <c r="M202" s="34">
        <f t="shared" si="39"/>
        <v>2954469.4409058532</v>
      </c>
      <c r="N202" s="38">
        <f>'jan-mar'!M202</f>
        <v>2062533.3879237254</v>
      </c>
      <c r="O202" s="38">
        <f t="shared" si="40"/>
        <v>891936.05298212776</v>
      </c>
    </row>
    <row r="203" spans="1:15" s="31" customFormat="1" x14ac:dyDescent="0.2">
      <c r="A203" s="30">
        <v>4001</v>
      </c>
      <c r="B203" s="31" t="s">
        <v>152</v>
      </c>
      <c r="C203" s="33">
        <v>371438587</v>
      </c>
      <c r="D203" s="33">
        <v>37193</v>
      </c>
      <c r="E203" s="34">
        <f t="shared" si="31"/>
        <v>9986.7874868926956</v>
      </c>
      <c r="F203" s="35">
        <f t="shared" si="32"/>
        <v>0.87099938496911977</v>
      </c>
      <c r="G203" s="69">
        <f t="shared" si="33"/>
        <v>887.46450357426943</v>
      </c>
      <c r="H203" s="36">
        <f t="shared" si="34"/>
        <v>116.38130233524724</v>
      </c>
      <c r="I203" s="69">
        <f t="shared" si="35"/>
        <v>1003.8458059095167</v>
      </c>
      <c r="J203" s="67">
        <f t="shared" si="36"/>
        <v>-134.22586371811002</v>
      </c>
      <c r="K203" s="34">
        <f t="shared" si="37"/>
        <v>869.61994219140661</v>
      </c>
      <c r="L203" s="34">
        <f t="shared" si="38"/>
        <v>37336037.059192657</v>
      </c>
      <c r="M203" s="34">
        <f t="shared" si="39"/>
        <v>32343774.509924985</v>
      </c>
      <c r="N203" s="38">
        <f>'jan-mar'!M203</f>
        <v>27178308.01874641</v>
      </c>
      <c r="O203" s="38">
        <f t="shared" si="40"/>
        <v>5165466.4911785759</v>
      </c>
    </row>
    <row r="204" spans="1:15" s="31" customFormat="1" x14ac:dyDescent="0.2">
      <c r="A204" s="30">
        <v>4003</v>
      </c>
      <c r="B204" s="31" t="s">
        <v>153</v>
      </c>
      <c r="C204" s="33">
        <v>519206718</v>
      </c>
      <c r="D204" s="33">
        <v>56619</v>
      </c>
      <c r="E204" s="34">
        <f t="shared" si="31"/>
        <v>9170.1852381709323</v>
      </c>
      <c r="F204" s="35">
        <f t="shared" si="32"/>
        <v>0.79977927967153939</v>
      </c>
      <c r="G204" s="69">
        <f t="shared" si="33"/>
        <v>1377.4258528073274</v>
      </c>
      <c r="H204" s="36">
        <f t="shared" si="34"/>
        <v>402.19208938786437</v>
      </c>
      <c r="I204" s="69">
        <f t="shared" si="35"/>
        <v>1779.6179421951917</v>
      </c>
      <c r="J204" s="67">
        <f t="shared" si="36"/>
        <v>-134.22586371811002</v>
      </c>
      <c r="K204" s="34">
        <f t="shared" si="37"/>
        <v>1645.3920784770817</v>
      </c>
      <c r="L204" s="34">
        <f t="shared" si="38"/>
        <v>100760188.26914956</v>
      </c>
      <c r="M204" s="34">
        <f t="shared" si="39"/>
        <v>93160454.091293886</v>
      </c>
      <c r="N204" s="38">
        <f>'jan-mar'!M204</f>
        <v>85361361.423159033</v>
      </c>
      <c r="O204" s="38">
        <f t="shared" si="40"/>
        <v>7799092.6681348532</v>
      </c>
    </row>
    <row r="205" spans="1:15" s="31" customFormat="1" x14ac:dyDescent="0.2">
      <c r="A205" s="30">
        <v>4005</v>
      </c>
      <c r="B205" s="31" t="s">
        <v>154</v>
      </c>
      <c r="C205" s="33">
        <v>127934270</v>
      </c>
      <c r="D205" s="33">
        <v>13266</v>
      </c>
      <c r="E205" s="34">
        <f t="shared" si="31"/>
        <v>9643.7712950399509</v>
      </c>
      <c r="F205" s="35">
        <f t="shared" si="32"/>
        <v>0.84108316891562795</v>
      </c>
      <c r="G205" s="69">
        <f t="shared" si="33"/>
        <v>1093.2742186859161</v>
      </c>
      <c r="H205" s="36">
        <f t="shared" si="34"/>
        <v>236.43696948370788</v>
      </c>
      <c r="I205" s="69">
        <f t="shared" si="35"/>
        <v>1329.7111881696239</v>
      </c>
      <c r="J205" s="67">
        <f t="shared" si="36"/>
        <v>-134.22586371811002</v>
      </c>
      <c r="K205" s="34">
        <f t="shared" si="37"/>
        <v>1195.4853244515139</v>
      </c>
      <c r="L205" s="34">
        <f t="shared" si="38"/>
        <v>17639948.622258231</v>
      </c>
      <c r="M205" s="34">
        <f t="shared" si="39"/>
        <v>15859308.314173782</v>
      </c>
      <c r="N205" s="38">
        <f>'jan-mar'!M205</f>
        <v>17374648.991461828</v>
      </c>
      <c r="O205" s="38">
        <f t="shared" si="40"/>
        <v>-1515340.6772880461</v>
      </c>
    </row>
    <row r="206" spans="1:15" s="31" customFormat="1" x14ac:dyDescent="0.2">
      <c r="A206" s="30">
        <v>4010</v>
      </c>
      <c r="B206" s="31" t="s">
        <v>155</v>
      </c>
      <c r="C206" s="33">
        <v>21812994</v>
      </c>
      <c r="D206" s="33">
        <v>2382</v>
      </c>
      <c r="E206" s="34">
        <f t="shared" si="31"/>
        <v>9157.4282115869009</v>
      </c>
      <c r="F206" s="35">
        <f t="shared" si="32"/>
        <v>0.79866667340818298</v>
      </c>
      <c r="G206" s="69">
        <f t="shared" si="33"/>
        <v>1385.0800687577462</v>
      </c>
      <c r="H206" s="36">
        <f t="shared" si="34"/>
        <v>406.65704869227534</v>
      </c>
      <c r="I206" s="69">
        <f t="shared" si="35"/>
        <v>1791.7371174500215</v>
      </c>
      <c r="J206" s="67">
        <f t="shared" si="36"/>
        <v>-134.22586371811002</v>
      </c>
      <c r="K206" s="34">
        <f t="shared" si="37"/>
        <v>1657.5112537319114</v>
      </c>
      <c r="L206" s="34">
        <f t="shared" si="38"/>
        <v>4267917.8137659514</v>
      </c>
      <c r="M206" s="34">
        <f t="shared" si="39"/>
        <v>3948191.8063894128</v>
      </c>
      <c r="N206" s="38">
        <f>'jan-mar'!M206</f>
        <v>3731741.7798780389</v>
      </c>
      <c r="O206" s="38">
        <f t="shared" si="40"/>
        <v>216450.02651137393</v>
      </c>
    </row>
    <row r="207" spans="1:15" s="31" customFormat="1" x14ac:dyDescent="0.2">
      <c r="A207" s="30">
        <v>4012</v>
      </c>
      <c r="B207" s="31" t="s">
        <v>156</v>
      </c>
      <c r="C207" s="33">
        <v>142911689</v>
      </c>
      <c r="D207" s="33">
        <v>14269</v>
      </c>
      <c r="E207" s="34">
        <f t="shared" si="31"/>
        <v>10015.536407596888</v>
      </c>
      <c r="F207" s="35">
        <f t="shared" si="32"/>
        <v>0.87350672702328302</v>
      </c>
      <c r="G207" s="69">
        <f t="shared" si="33"/>
        <v>870.21515115175384</v>
      </c>
      <c r="H207" s="36">
        <f t="shared" si="34"/>
        <v>106.31918008877983</v>
      </c>
      <c r="I207" s="69">
        <f t="shared" si="35"/>
        <v>976.53433124053367</v>
      </c>
      <c r="J207" s="67">
        <f t="shared" si="36"/>
        <v>-134.22586371811002</v>
      </c>
      <c r="K207" s="34">
        <f t="shared" si="37"/>
        <v>842.3084675224236</v>
      </c>
      <c r="L207" s="34">
        <f t="shared" si="38"/>
        <v>13934168.372471174</v>
      </c>
      <c r="M207" s="34">
        <f t="shared" si="39"/>
        <v>12018899.523077462</v>
      </c>
      <c r="N207" s="38">
        <f>'jan-mar'!M207</f>
        <v>9759717.5091224685</v>
      </c>
      <c r="O207" s="38">
        <f t="shared" si="40"/>
        <v>2259182.0139549933</v>
      </c>
    </row>
    <row r="208" spans="1:15" s="31" customFormat="1" x14ac:dyDescent="0.2">
      <c r="A208" s="30">
        <v>4014</v>
      </c>
      <c r="B208" s="31" t="s">
        <v>157</v>
      </c>
      <c r="C208" s="33">
        <v>100492834</v>
      </c>
      <c r="D208" s="33">
        <v>10445</v>
      </c>
      <c r="E208" s="34">
        <f t="shared" si="31"/>
        <v>9621.1425562470085</v>
      </c>
      <c r="F208" s="35">
        <f t="shared" si="32"/>
        <v>0.83910959957742504</v>
      </c>
      <c r="G208" s="69">
        <f t="shared" si="33"/>
        <v>1106.8514619616817</v>
      </c>
      <c r="H208" s="36">
        <f t="shared" si="34"/>
        <v>244.35702806123771</v>
      </c>
      <c r="I208" s="69">
        <f t="shared" si="35"/>
        <v>1351.2084900229195</v>
      </c>
      <c r="J208" s="67">
        <f t="shared" si="36"/>
        <v>-134.22586371811002</v>
      </c>
      <c r="K208" s="34">
        <f t="shared" si="37"/>
        <v>1216.9826263048094</v>
      </c>
      <c r="L208" s="34">
        <f t="shared" si="38"/>
        <v>14113372.678289395</v>
      </c>
      <c r="M208" s="34">
        <f t="shared" si="39"/>
        <v>12711383.531753734</v>
      </c>
      <c r="N208" s="38">
        <f>'jan-mar'!M208</f>
        <v>19490162.685758237</v>
      </c>
      <c r="O208" s="38">
        <f t="shared" si="40"/>
        <v>-6778779.154004503</v>
      </c>
    </row>
    <row r="209" spans="1:15" s="31" customFormat="1" x14ac:dyDescent="0.2">
      <c r="A209" s="30">
        <v>4016</v>
      </c>
      <c r="B209" s="31" t="s">
        <v>158</v>
      </c>
      <c r="C209" s="33">
        <v>33802127</v>
      </c>
      <c r="D209" s="33">
        <v>4086</v>
      </c>
      <c r="E209" s="34">
        <f t="shared" si="31"/>
        <v>8272.6693587860991</v>
      </c>
      <c r="F209" s="35">
        <f t="shared" si="32"/>
        <v>0.72150227818630608</v>
      </c>
      <c r="G209" s="69">
        <f t="shared" si="33"/>
        <v>1915.9353804382272</v>
      </c>
      <c r="H209" s="36">
        <f t="shared" si="34"/>
        <v>716.322647172556</v>
      </c>
      <c r="I209" s="69">
        <f t="shared" si="35"/>
        <v>2632.2580276107833</v>
      </c>
      <c r="J209" s="67">
        <f t="shared" si="36"/>
        <v>-134.22586371811002</v>
      </c>
      <c r="K209" s="34">
        <f t="shared" si="37"/>
        <v>2498.0321638926735</v>
      </c>
      <c r="L209" s="34">
        <f t="shared" si="38"/>
        <v>10755406.300817661</v>
      </c>
      <c r="M209" s="34">
        <f t="shared" si="39"/>
        <v>10206959.421665464</v>
      </c>
      <c r="N209" s="38">
        <f>'jan-mar'!M209</f>
        <v>9934674.8637202643</v>
      </c>
      <c r="O209" s="38">
        <f t="shared" si="40"/>
        <v>272284.55794519931</v>
      </c>
    </row>
    <row r="210" spans="1:15" s="31" customFormat="1" x14ac:dyDescent="0.2">
      <c r="A210" s="30">
        <v>4018</v>
      </c>
      <c r="B210" s="31" t="s">
        <v>159</v>
      </c>
      <c r="C210" s="33">
        <v>62369279</v>
      </c>
      <c r="D210" s="33">
        <v>6539</v>
      </c>
      <c r="E210" s="34">
        <f t="shared" si="31"/>
        <v>9538.0454197889594</v>
      </c>
      <c r="F210" s="35">
        <f t="shared" si="32"/>
        <v>0.83186226855704959</v>
      </c>
      <c r="G210" s="69">
        <f t="shared" si="33"/>
        <v>1156.7097438365111</v>
      </c>
      <c r="H210" s="36">
        <f t="shared" si="34"/>
        <v>273.44102582155489</v>
      </c>
      <c r="I210" s="69">
        <f t="shared" si="35"/>
        <v>1430.1507696580659</v>
      </c>
      <c r="J210" s="67">
        <f t="shared" si="36"/>
        <v>-134.22586371811002</v>
      </c>
      <c r="K210" s="34">
        <f t="shared" si="37"/>
        <v>1295.9249059399558</v>
      </c>
      <c r="L210" s="34">
        <f t="shared" si="38"/>
        <v>9351755.8827940933</v>
      </c>
      <c r="M210" s="34">
        <f t="shared" si="39"/>
        <v>8474052.9599413704</v>
      </c>
      <c r="N210" s="38">
        <f>'jan-mar'!M210</f>
        <v>8883092.1970917303</v>
      </c>
      <c r="O210" s="38">
        <f t="shared" si="40"/>
        <v>-409039.2371503599</v>
      </c>
    </row>
    <row r="211" spans="1:15" s="31" customFormat="1" x14ac:dyDescent="0.2">
      <c r="A211" s="30">
        <v>4020</v>
      </c>
      <c r="B211" s="31" t="s">
        <v>387</v>
      </c>
      <c r="C211" s="33">
        <v>90346859</v>
      </c>
      <c r="D211" s="33">
        <v>10904</v>
      </c>
      <c r="E211" s="34">
        <f t="shared" si="31"/>
        <v>8285.662050623625</v>
      </c>
      <c r="F211" s="35">
        <f t="shared" si="32"/>
        <v>0.72263543803519958</v>
      </c>
      <c r="G211" s="69">
        <f t="shared" si="33"/>
        <v>1908.1397653357117</v>
      </c>
      <c r="H211" s="36">
        <f t="shared" si="34"/>
        <v>711.77520502942195</v>
      </c>
      <c r="I211" s="69">
        <f t="shared" si="35"/>
        <v>2619.9149703651337</v>
      </c>
      <c r="J211" s="67">
        <f t="shared" si="36"/>
        <v>-134.22586371811002</v>
      </c>
      <c r="K211" s="34">
        <f t="shared" si="37"/>
        <v>2485.6891066470239</v>
      </c>
      <c r="L211" s="34">
        <f t="shared" si="38"/>
        <v>28567552.836861417</v>
      </c>
      <c r="M211" s="34">
        <f t="shared" si="39"/>
        <v>27103954.018879149</v>
      </c>
      <c r="N211" s="38">
        <f>'jan-mar'!M211</f>
        <v>25556328.392145324</v>
      </c>
      <c r="O211" s="38">
        <f t="shared" si="40"/>
        <v>1547625.6267338246</v>
      </c>
    </row>
    <row r="212" spans="1:15" s="31" customFormat="1" x14ac:dyDescent="0.2">
      <c r="A212" s="30">
        <v>4022</v>
      </c>
      <c r="B212" s="31" t="s">
        <v>162</v>
      </c>
      <c r="C212" s="33">
        <v>33181109</v>
      </c>
      <c r="D212" s="33">
        <v>2979</v>
      </c>
      <c r="E212" s="34">
        <f t="shared" si="31"/>
        <v>11138.338032896945</v>
      </c>
      <c r="F212" s="35">
        <f t="shared" si="32"/>
        <v>0.97143206351033806</v>
      </c>
      <c r="G212" s="69">
        <f t="shared" si="33"/>
        <v>196.53417597171975</v>
      </c>
      <c r="H212" s="36">
        <f t="shared" si="34"/>
        <v>0</v>
      </c>
      <c r="I212" s="69">
        <f t="shared" si="35"/>
        <v>196.53417597171975</v>
      </c>
      <c r="J212" s="67">
        <f t="shared" si="36"/>
        <v>-134.22586371811002</v>
      </c>
      <c r="K212" s="34">
        <f t="shared" si="37"/>
        <v>62.308312253609728</v>
      </c>
      <c r="L212" s="34">
        <f t="shared" si="38"/>
        <v>585475.31021975318</v>
      </c>
      <c r="M212" s="34">
        <f t="shared" si="39"/>
        <v>185616.46220350338</v>
      </c>
      <c r="N212" s="38">
        <f>'jan-mar'!M212</f>
        <v>1497375.2174984443</v>
      </c>
      <c r="O212" s="38">
        <f t="shared" si="40"/>
        <v>-1311758.7552949409</v>
      </c>
    </row>
    <row r="213" spans="1:15" s="31" customFormat="1" x14ac:dyDescent="0.2">
      <c r="A213" s="30">
        <v>4024</v>
      </c>
      <c r="B213" s="31" t="s">
        <v>161</v>
      </c>
      <c r="C213" s="33">
        <v>20815089</v>
      </c>
      <c r="D213" s="33">
        <v>1630</v>
      </c>
      <c r="E213" s="34">
        <f t="shared" si="31"/>
        <v>12769.993251533742</v>
      </c>
      <c r="F213" s="35">
        <f t="shared" si="32"/>
        <v>1.1137371534884257</v>
      </c>
      <c r="G213" s="69">
        <f t="shared" si="33"/>
        <v>-782.45895521035857</v>
      </c>
      <c r="H213" s="36">
        <f t="shared" si="34"/>
        <v>0</v>
      </c>
      <c r="I213" s="69">
        <f t="shared" si="35"/>
        <v>-782.45895521035857</v>
      </c>
      <c r="J213" s="67">
        <f t="shared" si="36"/>
        <v>-134.22586371811002</v>
      </c>
      <c r="K213" s="34">
        <f t="shared" si="37"/>
        <v>-916.68481892846853</v>
      </c>
      <c r="L213" s="34">
        <f t="shared" si="38"/>
        <v>-1275408.0969928845</v>
      </c>
      <c r="M213" s="34">
        <f t="shared" si="39"/>
        <v>-1494196.2548534037</v>
      </c>
      <c r="N213" s="38">
        <f>'jan-mar'!M213</f>
        <v>-166979.35128483808</v>
      </c>
      <c r="O213" s="38">
        <f t="shared" si="40"/>
        <v>-1327216.9035685656</v>
      </c>
    </row>
    <row r="214" spans="1:15" s="31" customFormat="1" x14ac:dyDescent="0.2">
      <c r="A214" s="30">
        <v>4026</v>
      </c>
      <c r="B214" s="31" t="s">
        <v>160</v>
      </c>
      <c r="C214" s="33">
        <v>102207024</v>
      </c>
      <c r="D214" s="33">
        <v>5533</v>
      </c>
      <c r="E214" s="34">
        <f t="shared" si="31"/>
        <v>18472.261702512198</v>
      </c>
      <c r="F214" s="35">
        <f t="shared" si="32"/>
        <v>1.6110614752735475</v>
      </c>
      <c r="G214" s="69">
        <f t="shared" si="33"/>
        <v>-4203.8200257974322</v>
      </c>
      <c r="H214" s="36">
        <f t="shared" si="34"/>
        <v>0</v>
      </c>
      <c r="I214" s="69">
        <f t="shared" si="35"/>
        <v>-4203.8200257974322</v>
      </c>
      <c r="J214" s="67">
        <f t="shared" si="36"/>
        <v>-134.22586371811002</v>
      </c>
      <c r="K214" s="34">
        <f t="shared" si="37"/>
        <v>-4338.0458895155425</v>
      </c>
      <c r="L214" s="34">
        <f t="shared" si="38"/>
        <v>-23259736.202737194</v>
      </c>
      <c r="M214" s="34">
        <f t="shared" si="39"/>
        <v>-24002407.906689499</v>
      </c>
      <c r="N214" s="38">
        <f>'jan-mar'!M214</f>
        <v>-10458993.124330685</v>
      </c>
      <c r="O214" s="38">
        <f t="shared" si="40"/>
        <v>-13543414.782358814</v>
      </c>
    </row>
    <row r="215" spans="1:15" s="31" customFormat="1" x14ac:dyDescent="0.2">
      <c r="A215" s="30">
        <v>4028</v>
      </c>
      <c r="B215" s="31" t="s">
        <v>163</v>
      </c>
      <c r="C215" s="33">
        <v>27319000</v>
      </c>
      <c r="D215" s="33">
        <v>2458</v>
      </c>
      <c r="E215" s="34">
        <f t="shared" si="31"/>
        <v>11114.320585842148</v>
      </c>
      <c r="F215" s="35">
        <f t="shared" si="32"/>
        <v>0.96933737774269635</v>
      </c>
      <c r="G215" s="69">
        <f t="shared" si="33"/>
        <v>210.94464420459806</v>
      </c>
      <c r="H215" s="36">
        <f t="shared" si="34"/>
        <v>0</v>
      </c>
      <c r="I215" s="69">
        <f t="shared" si="35"/>
        <v>210.94464420459806</v>
      </c>
      <c r="J215" s="67">
        <f t="shared" si="36"/>
        <v>-134.22586371811002</v>
      </c>
      <c r="K215" s="34">
        <f t="shared" si="37"/>
        <v>76.718780486488043</v>
      </c>
      <c r="L215" s="34">
        <f t="shared" si="38"/>
        <v>518501.93545490206</v>
      </c>
      <c r="M215" s="34">
        <f t="shared" si="39"/>
        <v>188574.76243578762</v>
      </c>
      <c r="N215" s="38">
        <f>'jan-mar'!M215</f>
        <v>1215295.4052404091</v>
      </c>
      <c r="O215" s="38">
        <f t="shared" si="40"/>
        <v>-1026720.6428046215</v>
      </c>
    </row>
    <row r="216" spans="1:15" s="31" customFormat="1" x14ac:dyDescent="0.2">
      <c r="A216" s="30">
        <v>4030</v>
      </c>
      <c r="B216" s="31" t="s">
        <v>164</v>
      </c>
      <c r="C216" s="33">
        <v>20122757</v>
      </c>
      <c r="D216" s="33">
        <v>1471</v>
      </c>
      <c r="E216" s="34">
        <f t="shared" si="31"/>
        <v>13679.644459551326</v>
      </c>
      <c r="F216" s="35">
        <f t="shared" si="32"/>
        <v>1.1930725397434758</v>
      </c>
      <c r="G216" s="69">
        <f t="shared" si="33"/>
        <v>-1328.2496800209085</v>
      </c>
      <c r="H216" s="36">
        <f t="shared" si="34"/>
        <v>0</v>
      </c>
      <c r="I216" s="69">
        <f t="shared" si="35"/>
        <v>-1328.2496800209085</v>
      </c>
      <c r="J216" s="67">
        <f t="shared" si="36"/>
        <v>-134.22586371811002</v>
      </c>
      <c r="K216" s="34">
        <f t="shared" si="37"/>
        <v>-1462.4755437390186</v>
      </c>
      <c r="L216" s="34">
        <f t="shared" si="38"/>
        <v>-1953855.2793107564</v>
      </c>
      <c r="M216" s="34">
        <f t="shared" si="39"/>
        <v>-2151301.5248400965</v>
      </c>
      <c r="N216" s="38">
        <f>'jan-mar'!M216</f>
        <v>348425.28604908101</v>
      </c>
      <c r="O216" s="38">
        <f t="shared" si="40"/>
        <v>-2499726.8108891775</v>
      </c>
    </row>
    <row r="217" spans="1:15" s="31" customFormat="1" x14ac:dyDescent="0.2">
      <c r="A217" s="30">
        <v>4032</v>
      </c>
      <c r="B217" s="31" t="s">
        <v>165</v>
      </c>
      <c r="C217" s="33">
        <v>15774997</v>
      </c>
      <c r="D217" s="33">
        <v>1256</v>
      </c>
      <c r="E217" s="34">
        <f t="shared" si="31"/>
        <v>12559.710987261147</v>
      </c>
      <c r="F217" s="35">
        <f t="shared" si="32"/>
        <v>1.0953973497135152</v>
      </c>
      <c r="G217" s="69">
        <f t="shared" si="33"/>
        <v>-656.28959664680144</v>
      </c>
      <c r="H217" s="36">
        <f t="shared" si="34"/>
        <v>0</v>
      </c>
      <c r="I217" s="69">
        <f t="shared" si="35"/>
        <v>-656.28959664680144</v>
      </c>
      <c r="J217" s="67">
        <f t="shared" si="36"/>
        <v>-134.22586371811002</v>
      </c>
      <c r="K217" s="34">
        <f t="shared" si="37"/>
        <v>-790.51546036491141</v>
      </c>
      <c r="L217" s="34">
        <f t="shared" si="38"/>
        <v>-824299.73338838259</v>
      </c>
      <c r="M217" s="34">
        <f t="shared" si="39"/>
        <v>-992887.41821832873</v>
      </c>
      <c r="N217" s="38">
        <f>'jan-mar'!M217</f>
        <v>497335.09250689764</v>
      </c>
      <c r="O217" s="38">
        <f t="shared" si="40"/>
        <v>-1490222.5107252263</v>
      </c>
    </row>
    <row r="218" spans="1:15" s="31" customFormat="1" x14ac:dyDescent="0.2">
      <c r="A218" s="30">
        <v>4034</v>
      </c>
      <c r="B218" s="31" t="s">
        <v>166</v>
      </c>
      <c r="C218" s="33">
        <v>43315376</v>
      </c>
      <c r="D218" s="33">
        <v>2212</v>
      </c>
      <c r="E218" s="34">
        <f t="shared" si="31"/>
        <v>19581.996383363472</v>
      </c>
      <c r="F218" s="35">
        <f t="shared" si="32"/>
        <v>1.7078471759574723</v>
      </c>
      <c r="G218" s="69">
        <f t="shared" si="33"/>
        <v>-4869.6608343081962</v>
      </c>
      <c r="H218" s="36">
        <f t="shared" si="34"/>
        <v>0</v>
      </c>
      <c r="I218" s="69">
        <f t="shared" si="35"/>
        <v>-4869.6608343081962</v>
      </c>
      <c r="J218" s="67">
        <f t="shared" si="36"/>
        <v>-134.22586371811002</v>
      </c>
      <c r="K218" s="34">
        <f t="shared" si="37"/>
        <v>-5003.8866980263065</v>
      </c>
      <c r="L218" s="34">
        <f t="shared" si="38"/>
        <v>-10771689.765489729</v>
      </c>
      <c r="M218" s="34">
        <f t="shared" si="39"/>
        <v>-11068597.376034189</v>
      </c>
      <c r="N218" s="38">
        <f>'jan-mar'!M218</f>
        <v>-4635340.8803939028</v>
      </c>
      <c r="O218" s="38">
        <f t="shared" si="40"/>
        <v>-6433256.4956402862</v>
      </c>
    </row>
    <row r="219" spans="1:15" s="31" customFormat="1" x14ac:dyDescent="0.2">
      <c r="A219" s="30">
        <v>4036</v>
      </c>
      <c r="B219" s="31" t="s">
        <v>167</v>
      </c>
      <c r="C219" s="33">
        <v>79337756</v>
      </c>
      <c r="D219" s="33">
        <v>3851</v>
      </c>
      <c r="E219" s="34">
        <f t="shared" si="31"/>
        <v>20601.858218644509</v>
      </c>
      <c r="F219" s="35">
        <f t="shared" si="32"/>
        <v>1.7967946009877056</v>
      </c>
      <c r="G219" s="69">
        <f t="shared" si="33"/>
        <v>-5481.5779354768183</v>
      </c>
      <c r="H219" s="36">
        <f t="shared" si="34"/>
        <v>0</v>
      </c>
      <c r="I219" s="69">
        <f t="shared" si="35"/>
        <v>-5481.5779354768183</v>
      </c>
      <c r="J219" s="67">
        <f t="shared" si="36"/>
        <v>-134.22586371811002</v>
      </c>
      <c r="K219" s="34">
        <f t="shared" si="37"/>
        <v>-5615.8037991949286</v>
      </c>
      <c r="L219" s="34">
        <f t="shared" si="38"/>
        <v>-21109556.629521228</v>
      </c>
      <c r="M219" s="34">
        <f t="shared" si="39"/>
        <v>-21626460.430699669</v>
      </c>
      <c r="N219" s="38">
        <f>'jan-mar'!M219</f>
        <v>-10547388.101716513</v>
      </c>
      <c r="O219" s="38">
        <f t="shared" si="40"/>
        <v>-11079072.328983156</v>
      </c>
    </row>
    <row r="220" spans="1:15" s="31" customFormat="1" x14ac:dyDescent="0.2">
      <c r="A220" s="30">
        <v>4201</v>
      </c>
      <c r="B220" s="31" t="s">
        <v>168</v>
      </c>
      <c r="C220" s="33">
        <v>60739158</v>
      </c>
      <c r="D220" s="33">
        <v>6825</v>
      </c>
      <c r="E220" s="34">
        <f t="shared" si="31"/>
        <v>8899.5103296703292</v>
      </c>
      <c r="F220" s="35">
        <f t="shared" si="32"/>
        <v>0.77617232106347633</v>
      </c>
      <c r="G220" s="69">
        <f t="shared" si="33"/>
        <v>1539.8307979076892</v>
      </c>
      <c r="H220" s="36">
        <f t="shared" si="34"/>
        <v>496.92830736307548</v>
      </c>
      <c r="I220" s="69">
        <f t="shared" si="35"/>
        <v>2036.7591052707646</v>
      </c>
      <c r="J220" s="67">
        <f t="shared" si="36"/>
        <v>-134.22586371811002</v>
      </c>
      <c r="K220" s="34">
        <f t="shared" si="37"/>
        <v>1902.5332415526545</v>
      </c>
      <c r="L220" s="34">
        <f t="shared" si="38"/>
        <v>13900880.893472968</v>
      </c>
      <c r="M220" s="34">
        <f t="shared" si="39"/>
        <v>12984789.373596868</v>
      </c>
      <c r="N220" s="38">
        <f>'jan-mar'!M220</f>
        <v>11925579.654121583</v>
      </c>
      <c r="O220" s="38">
        <f t="shared" si="40"/>
        <v>1059209.7194752842</v>
      </c>
    </row>
    <row r="221" spans="1:15" s="31" customFormat="1" x14ac:dyDescent="0.2">
      <c r="A221" s="30">
        <v>4202</v>
      </c>
      <c r="B221" s="31" t="s">
        <v>169</v>
      </c>
      <c r="C221" s="33">
        <v>241904430</v>
      </c>
      <c r="D221" s="33">
        <v>24969</v>
      </c>
      <c r="E221" s="34">
        <f t="shared" si="31"/>
        <v>9688.1905562897991</v>
      </c>
      <c r="F221" s="35">
        <f t="shared" si="32"/>
        <v>0.84495720241040084</v>
      </c>
      <c r="G221" s="69">
        <f t="shared" si="33"/>
        <v>1066.6226619360073</v>
      </c>
      <c r="H221" s="36">
        <f t="shared" si="34"/>
        <v>220.890228046261</v>
      </c>
      <c r="I221" s="69">
        <f t="shared" si="35"/>
        <v>1287.5128899822682</v>
      </c>
      <c r="J221" s="67">
        <f t="shared" si="36"/>
        <v>-134.22586371811002</v>
      </c>
      <c r="K221" s="34">
        <f t="shared" si="37"/>
        <v>1153.2870262641582</v>
      </c>
      <c r="L221" s="34">
        <f t="shared" si="38"/>
        <v>32147909.349967256</v>
      </c>
      <c r="M221" s="34">
        <f t="shared" si="39"/>
        <v>28796423.758789767</v>
      </c>
      <c r="N221" s="38">
        <f>'jan-mar'!M221</f>
        <v>27306484.609540209</v>
      </c>
      <c r="O221" s="38">
        <f t="shared" si="40"/>
        <v>1489939.1492495574</v>
      </c>
    </row>
    <row r="222" spans="1:15" s="31" customFormat="1" x14ac:dyDescent="0.2">
      <c r="A222" s="30">
        <v>4203</v>
      </c>
      <c r="B222" s="31" t="s">
        <v>170</v>
      </c>
      <c r="C222" s="33">
        <v>437875631</v>
      </c>
      <c r="D222" s="33">
        <v>46355</v>
      </c>
      <c r="E222" s="34">
        <f t="shared" si="31"/>
        <v>9446.1359292417219</v>
      </c>
      <c r="F222" s="35">
        <f t="shared" si="32"/>
        <v>0.8238463665620851</v>
      </c>
      <c r="G222" s="69">
        <f t="shared" si="33"/>
        <v>1211.8554381648537</v>
      </c>
      <c r="H222" s="36">
        <f t="shared" si="34"/>
        <v>305.60934751308804</v>
      </c>
      <c r="I222" s="69">
        <f t="shared" si="35"/>
        <v>1517.4647856779418</v>
      </c>
      <c r="J222" s="67">
        <f t="shared" si="36"/>
        <v>-134.22586371811002</v>
      </c>
      <c r="K222" s="34">
        <f t="shared" si="37"/>
        <v>1383.2389219598317</v>
      </c>
      <c r="L222" s="34">
        <f t="shared" si="38"/>
        <v>70342080.140100986</v>
      </c>
      <c r="M222" s="34">
        <f t="shared" si="39"/>
        <v>64120040.227448002</v>
      </c>
      <c r="N222" s="38">
        <f>'jan-mar'!M222</f>
        <v>57713619.558982544</v>
      </c>
      <c r="O222" s="38">
        <f t="shared" si="40"/>
        <v>6406420.6684654579</v>
      </c>
    </row>
    <row r="223" spans="1:15" s="31" customFormat="1" x14ac:dyDescent="0.2">
      <c r="A223" s="30">
        <v>4204</v>
      </c>
      <c r="B223" s="31" t="s">
        <v>183</v>
      </c>
      <c r="C223" s="33">
        <v>1139230062</v>
      </c>
      <c r="D223" s="33">
        <v>116986</v>
      </c>
      <c r="E223" s="34">
        <f t="shared" si="31"/>
        <v>9738.1743285521352</v>
      </c>
      <c r="F223" s="35">
        <f t="shared" si="32"/>
        <v>0.84931654568831383</v>
      </c>
      <c r="G223" s="69">
        <f t="shared" si="33"/>
        <v>1036.6323985786057</v>
      </c>
      <c r="H223" s="36">
        <f t="shared" si="34"/>
        <v>203.39590775444339</v>
      </c>
      <c r="I223" s="69">
        <f t="shared" si="35"/>
        <v>1240.0283063330492</v>
      </c>
      <c r="J223" s="67">
        <f t="shared" si="36"/>
        <v>-134.22586371811002</v>
      </c>
      <c r="K223" s="34">
        <f t="shared" si="37"/>
        <v>1105.8024426149391</v>
      </c>
      <c r="L223" s="34">
        <f t="shared" si="38"/>
        <v>145065951.4446781</v>
      </c>
      <c r="M223" s="34">
        <f t="shared" si="39"/>
        <v>129363404.55175127</v>
      </c>
      <c r="N223" s="38">
        <f>'jan-mar'!M223</f>
        <v>112214016.83354843</v>
      </c>
      <c r="O223" s="38">
        <f t="shared" si="40"/>
        <v>17149387.718202844</v>
      </c>
    </row>
    <row r="224" spans="1:15" s="31" customFormat="1" x14ac:dyDescent="0.2">
      <c r="A224" s="30">
        <v>4205</v>
      </c>
      <c r="B224" s="31" t="s">
        <v>188</v>
      </c>
      <c r="C224" s="33">
        <v>214066290</v>
      </c>
      <c r="D224" s="33">
        <v>23690</v>
      </c>
      <c r="E224" s="34">
        <f t="shared" si="31"/>
        <v>9036.1456310679605</v>
      </c>
      <c r="F224" s="35">
        <f t="shared" si="32"/>
        <v>0.78808899232924645</v>
      </c>
      <c r="G224" s="69">
        <f t="shared" si="33"/>
        <v>1457.8496170691105</v>
      </c>
      <c r="H224" s="36">
        <f t="shared" si="34"/>
        <v>449.10595187390453</v>
      </c>
      <c r="I224" s="69">
        <f t="shared" si="35"/>
        <v>1906.9555689430151</v>
      </c>
      <c r="J224" s="67">
        <f t="shared" si="36"/>
        <v>-134.22586371811002</v>
      </c>
      <c r="K224" s="34">
        <f t="shared" si="37"/>
        <v>1772.729705224905</v>
      </c>
      <c r="L224" s="34">
        <f t="shared" si="38"/>
        <v>45175777.428260028</v>
      </c>
      <c r="M224" s="34">
        <f t="shared" si="39"/>
        <v>41995966.716778003</v>
      </c>
      <c r="N224" s="38">
        <f>'jan-mar'!M224</f>
        <v>39640817.350130439</v>
      </c>
      <c r="O224" s="38">
        <f t="shared" si="40"/>
        <v>2355149.3666475639</v>
      </c>
    </row>
    <row r="225" spans="1:15" s="31" customFormat="1" x14ac:dyDescent="0.2">
      <c r="A225" s="30">
        <v>4206</v>
      </c>
      <c r="B225" s="31" t="s">
        <v>184</v>
      </c>
      <c r="C225" s="33">
        <v>90268107</v>
      </c>
      <c r="D225" s="33">
        <v>9876</v>
      </c>
      <c r="E225" s="34">
        <f t="shared" si="31"/>
        <v>9140.1485419198052</v>
      </c>
      <c r="F225" s="35">
        <f t="shared" si="32"/>
        <v>0.79715962405199481</v>
      </c>
      <c r="G225" s="69">
        <f t="shared" si="33"/>
        <v>1395.4478705580036</v>
      </c>
      <c r="H225" s="36">
        <f t="shared" si="34"/>
        <v>412.70493307575885</v>
      </c>
      <c r="I225" s="69">
        <f t="shared" si="35"/>
        <v>1808.1528036337625</v>
      </c>
      <c r="J225" s="67">
        <f t="shared" si="36"/>
        <v>-134.22586371811002</v>
      </c>
      <c r="K225" s="34">
        <f t="shared" si="37"/>
        <v>1673.9269399156524</v>
      </c>
      <c r="L225" s="34">
        <f t="shared" si="38"/>
        <v>17857317.08868704</v>
      </c>
      <c r="M225" s="34">
        <f t="shared" si="39"/>
        <v>16531702.458606983</v>
      </c>
      <c r="N225" s="38">
        <f>'jan-mar'!M225</f>
        <v>14652132.361282757</v>
      </c>
      <c r="O225" s="38">
        <f t="shared" si="40"/>
        <v>1879570.0973242261</v>
      </c>
    </row>
    <row r="226" spans="1:15" s="31" customFormat="1" x14ac:dyDescent="0.2">
      <c r="A226" s="30">
        <v>4207</v>
      </c>
      <c r="B226" s="31" t="s">
        <v>185</v>
      </c>
      <c r="C226" s="33">
        <v>90145044</v>
      </c>
      <c r="D226" s="33">
        <v>9279</v>
      </c>
      <c r="E226" s="34">
        <f t="shared" si="31"/>
        <v>9714.9524733268663</v>
      </c>
      <c r="F226" s="35">
        <f t="shared" si="32"/>
        <v>0.84729124759865304</v>
      </c>
      <c r="G226" s="69">
        <f t="shared" si="33"/>
        <v>1050.5655117137669</v>
      </c>
      <c r="H226" s="36">
        <f t="shared" si="34"/>
        <v>211.5235570832875</v>
      </c>
      <c r="I226" s="69">
        <f t="shared" si="35"/>
        <v>1262.0890687970543</v>
      </c>
      <c r="J226" s="67">
        <f t="shared" si="36"/>
        <v>-134.22586371811002</v>
      </c>
      <c r="K226" s="34">
        <f t="shared" si="37"/>
        <v>1127.8632050789442</v>
      </c>
      <c r="L226" s="34">
        <f t="shared" si="38"/>
        <v>11710924.469367867</v>
      </c>
      <c r="M226" s="34">
        <f t="shared" si="39"/>
        <v>10465442.679927524</v>
      </c>
      <c r="N226" s="38">
        <f>'jan-mar'!M226</f>
        <v>10703202.584021132</v>
      </c>
      <c r="O226" s="38">
        <f t="shared" si="40"/>
        <v>-237759.90409360826</v>
      </c>
    </row>
    <row r="227" spans="1:15" s="31" customFormat="1" x14ac:dyDescent="0.2">
      <c r="A227" s="30">
        <v>4211</v>
      </c>
      <c r="B227" s="31" t="s">
        <v>171</v>
      </c>
      <c r="C227" s="33">
        <v>18835807</v>
      </c>
      <c r="D227" s="33">
        <v>2444</v>
      </c>
      <c r="E227" s="34">
        <f t="shared" si="31"/>
        <v>7706.9586743044192</v>
      </c>
      <c r="F227" s="35">
        <f t="shared" si="32"/>
        <v>0.6721637237311624</v>
      </c>
      <c r="G227" s="69">
        <f t="shared" si="33"/>
        <v>2255.3617911272354</v>
      </c>
      <c r="H227" s="36">
        <f t="shared" si="34"/>
        <v>914.3213867411439</v>
      </c>
      <c r="I227" s="69">
        <f t="shared" si="35"/>
        <v>3169.6831778683791</v>
      </c>
      <c r="J227" s="67">
        <f t="shared" si="36"/>
        <v>-134.22586371811002</v>
      </c>
      <c r="K227" s="34">
        <f t="shared" si="37"/>
        <v>3035.4573141502692</v>
      </c>
      <c r="L227" s="34">
        <f t="shared" si="38"/>
        <v>7746705.6867103186</v>
      </c>
      <c r="M227" s="34">
        <f t="shared" si="39"/>
        <v>7418657.6757832579</v>
      </c>
      <c r="N227" s="38">
        <f>'jan-mar'!M227</f>
        <v>7150954.1146187764</v>
      </c>
      <c r="O227" s="38">
        <f t="shared" si="40"/>
        <v>267703.56116448157</v>
      </c>
    </row>
    <row r="228" spans="1:15" s="31" customFormat="1" x14ac:dyDescent="0.2">
      <c r="A228" s="30">
        <v>4212</v>
      </c>
      <c r="B228" s="31" t="s">
        <v>172</v>
      </c>
      <c r="C228" s="33">
        <v>17770612</v>
      </c>
      <c r="D228" s="33">
        <v>2268</v>
      </c>
      <c r="E228" s="34">
        <f t="shared" si="31"/>
        <v>7835.3668430335101</v>
      </c>
      <c r="F228" s="35">
        <f t="shared" si="32"/>
        <v>0.68336286420900272</v>
      </c>
      <c r="G228" s="69">
        <f t="shared" si="33"/>
        <v>2178.3168898897807</v>
      </c>
      <c r="H228" s="36">
        <f t="shared" si="34"/>
        <v>869.37852768596213</v>
      </c>
      <c r="I228" s="69">
        <f t="shared" si="35"/>
        <v>3047.6954175757428</v>
      </c>
      <c r="J228" s="67">
        <f t="shared" si="36"/>
        <v>-134.22586371811002</v>
      </c>
      <c r="K228" s="34">
        <f t="shared" si="37"/>
        <v>2913.4695538576329</v>
      </c>
      <c r="L228" s="34">
        <f t="shared" si="38"/>
        <v>6912173.2070617843</v>
      </c>
      <c r="M228" s="34">
        <f t="shared" si="39"/>
        <v>6607748.9481491111</v>
      </c>
      <c r="N228" s="38">
        <f>'jan-mar'!M228</f>
        <v>6206316.4256773265</v>
      </c>
      <c r="O228" s="38">
        <f t="shared" si="40"/>
        <v>401432.52247178461</v>
      </c>
    </row>
    <row r="229" spans="1:15" s="31" customFormat="1" x14ac:dyDescent="0.2">
      <c r="A229" s="30">
        <v>4213</v>
      </c>
      <c r="B229" s="31" t="s">
        <v>173</v>
      </c>
      <c r="C229" s="33">
        <v>57081112</v>
      </c>
      <c r="D229" s="33">
        <v>6323</v>
      </c>
      <c r="E229" s="34">
        <f t="shared" si="31"/>
        <v>9027.536296061995</v>
      </c>
      <c r="F229" s="35">
        <f t="shared" si="32"/>
        <v>0.78733812769885048</v>
      </c>
      <c r="G229" s="69">
        <f t="shared" si="33"/>
        <v>1463.0152180726898</v>
      </c>
      <c r="H229" s="36">
        <f t="shared" si="34"/>
        <v>452.1192191259924</v>
      </c>
      <c r="I229" s="69">
        <f t="shared" si="35"/>
        <v>1915.1344371986822</v>
      </c>
      <c r="J229" s="67">
        <f t="shared" si="36"/>
        <v>-134.22586371811002</v>
      </c>
      <c r="K229" s="34">
        <f t="shared" si="37"/>
        <v>1780.9085734805722</v>
      </c>
      <c r="L229" s="34">
        <f t="shared" si="38"/>
        <v>12109395.046407267</v>
      </c>
      <c r="M229" s="34">
        <f t="shared" si="39"/>
        <v>11260684.910117658</v>
      </c>
      <c r="N229" s="38">
        <f>'jan-mar'!M229</f>
        <v>10648682.24702722</v>
      </c>
      <c r="O229" s="38">
        <f t="shared" si="40"/>
        <v>612002.66309043765</v>
      </c>
    </row>
    <row r="230" spans="1:15" s="31" customFormat="1" x14ac:dyDescent="0.2">
      <c r="A230" s="30">
        <v>4214</v>
      </c>
      <c r="B230" s="31" t="s">
        <v>174</v>
      </c>
      <c r="C230" s="33">
        <v>56912007</v>
      </c>
      <c r="D230" s="33">
        <v>6236</v>
      </c>
      <c r="E230" s="34">
        <f t="shared" si="31"/>
        <v>9126.364175753688</v>
      </c>
      <c r="F230" s="35">
        <f t="shared" si="32"/>
        <v>0.79595741819063703</v>
      </c>
      <c r="G230" s="69">
        <f t="shared" si="33"/>
        <v>1403.7184902576739</v>
      </c>
      <c r="H230" s="36">
        <f t="shared" si="34"/>
        <v>417.52946123389989</v>
      </c>
      <c r="I230" s="69">
        <f t="shared" si="35"/>
        <v>1821.2479514915738</v>
      </c>
      <c r="J230" s="67">
        <f t="shared" si="36"/>
        <v>-134.22586371811002</v>
      </c>
      <c r="K230" s="34">
        <f t="shared" si="37"/>
        <v>1687.0220877734637</v>
      </c>
      <c r="L230" s="34">
        <f t="shared" si="38"/>
        <v>11357302.225501454</v>
      </c>
      <c r="M230" s="34">
        <f t="shared" si="39"/>
        <v>10520269.73935532</v>
      </c>
      <c r="N230" s="38">
        <f>'jan-mar'!M230</f>
        <v>11888015.849084573</v>
      </c>
      <c r="O230" s="38">
        <f t="shared" si="40"/>
        <v>-1367746.1097292528</v>
      </c>
    </row>
    <row r="231" spans="1:15" s="31" customFormat="1" x14ac:dyDescent="0.2">
      <c r="A231" s="30">
        <v>4215</v>
      </c>
      <c r="B231" s="31" t="s">
        <v>175</v>
      </c>
      <c r="C231" s="33">
        <v>117527933</v>
      </c>
      <c r="D231" s="33">
        <v>11523</v>
      </c>
      <c r="E231" s="34">
        <f t="shared" si="31"/>
        <v>10199.421418033498</v>
      </c>
      <c r="F231" s="35">
        <f t="shared" si="32"/>
        <v>0.88954428977362066</v>
      </c>
      <c r="G231" s="69">
        <f t="shared" si="33"/>
        <v>759.88414488978776</v>
      </c>
      <c r="H231" s="36">
        <f t="shared" si="34"/>
        <v>41.959426435966265</v>
      </c>
      <c r="I231" s="69">
        <f t="shared" si="35"/>
        <v>801.84357132575406</v>
      </c>
      <c r="J231" s="67">
        <f t="shared" si="36"/>
        <v>-134.22586371811002</v>
      </c>
      <c r="K231" s="34">
        <f t="shared" si="37"/>
        <v>667.61770760764398</v>
      </c>
      <c r="L231" s="34">
        <f t="shared" si="38"/>
        <v>9239643.4723866638</v>
      </c>
      <c r="M231" s="34">
        <f t="shared" si="39"/>
        <v>7692958.8447628813</v>
      </c>
      <c r="N231" s="38">
        <f>'jan-mar'!M231</f>
        <v>6279738.1283096932</v>
      </c>
      <c r="O231" s="38">
        <f t="shared" si="40"/>
        <v>1413220.7164531881</v>
      </c>
    </row>
    <row r="232" spans="1:15" s="31" customFormat="1" x14ac:dyDescent="0.2">
      <c r="A232" s="30">
        <v>4216</v>
      </c>
      <c r="B232" s="31" t="s">
        <v>176</v>
      </c>
      <c r="C232" s="33">
        <v>44286431</v>
      </c>
      <c r="D232" s="33">
        <v>5480</v>
      </c>
      <c r="E232" s="34">
        <f t="shared" si="31"/>
        <v>8081.4655109489049</v>
      </c>
      <c r="F232" s="35">
        <f t="shared" si="32"/>
        <v>0.70482640177574862</v>
      </c>
      <c r="G232" s="69">
        <f t="shared" si="33"/>
        <v>2030.6576891405439</v>
      </c>
      <c r="H232" s="36">
        <f t="shared" si="34"/>
        <v>783.24399391557392</v>
      </c>
      <c r="I232" s="69">
        <f t="shared" si="35"/>
        <v>2813.9016830561177</v>
      </c>
      <c r="J232" s="67">
        <f t="shared" si="36"/>
        <v>-134.22586371811002</v>
      </c>
      <c r="K232" s="34">
        <f t="shared" si="37"/>
        <v>2679.6758193380078</v>
      </c>
      <c r="L232" s="34">
        <f t="shared" si="38"/>
        <v>15420181.223147525</v>
      </c>
      <c r="M232" s="34">
        <f t="shared" si="39"/>
        <v>14684623.489972282</v>
      </c>
      <c r="N232" s="38">
        <f>'jan-mar'!M232</f>
        <v>14026724.673858799</v>
      </c>
      <c r="O232" s="38">
        <f t="shared" si="40"/>
        <v>657898.81611348316</v>
      </c>
    </row>
    <row r="233" spans="1:15" s="31" customFormat="1" x14ac:dyDescent="0.2">
      <c r="A233" s="30">
        <v>4217</v>
      </c>
      <c r="B233" s="31" t="s">
        <v>177</v>
      </c>
      <c r="C233" s="33">
        <v>18224113</v>
      </c>
      <c r="D233" s="33">
        <v>1802</v>
      </c>
      <c r="E233" s="34">
        <f t="shared" si="31"/>
        <v>10113.27025527192</v>
      </c>
      <c r="F233" s="35">
        <f t="shared" si="32"/>
        <v>0.88203060132493849</v>
      </c>
      <c r="G233" s="69">
        <f t="shared" si="33"/>
        <v>811.57484254673466</v>
      </c>
      <c r="H233" s="36">
        <f t="shared" si="34"/>
        <v>72.112333402518644</v>
      </c>
      <c r="I233" s="69">
        <f t="shared" si="35"/>
        <v>883.68717594925329</v>
      </c>
      <c r="J233" s="67">
        <f t="shared" si="36"/>
        <v>-134.22586371811002</v>
      </c>
      <c r="K233" s="34">
        <f t="shared" si="37"/>
        <v>749.46131223114321</v>
      </c>
      <c r="L233" s="34">
        <f t="shared" si="38"/>
        <v>1592404.2910605543</v>
      </c>
      <c r="M233" s="34">
        <f t="shared" si="39"/>
        <v>1350529.2846405201</v>
      </c>
      <c r="N233" s="38">
        <f>'jan-mar'!M233</f>
        <v>2689829.1935937144</v>
      </c>
      <c r="O233" s="38">
        <f t="shared" si="40"/>
        <v>-1339299.9089531943</v>
      </c>
    </row>
    <row r="234" spans="1:15" s="31" customFormat="1" x14ac:dyDescent="0.2">
      <c r="A234" s="30">
        <v>4218</v>
      </c>
      <c r="B234" s="31" t="s">
        <v>178</v>
      </c>
      <c r="C234" s="33">
        <v>15208887</v>
      </c>
      <c r="D234" s="33">
        <v>1380</v>
      </c>
      <c r="E234" s="34">
        <f t="shared" si="31"/>
        <v>11020.932608695652</v>
      </c>
      <c r="F234" s="35">
        <f t="shared" si="32"/>
        <v>0.96119252928518528</v>
      </c>
      <c r="G234" s="69">
        <f t="shared" si="33"/>
        <v>266.97743049249584</v>
      </c>
      <c r="H234" s="36">
        <f t="shared" si="34"/>
        <v>0</v>
      </c>
      <c r="I234" s="69">
        <f t="shared" si="35"/>
        <v>266.97743049249584</v>
      </c>
      <c r="J234" s="67">
        <f t="shared" si="36"/>
        <v>-134.22586371811002</v>
      </c>
      <c r="K234" s="34">
        <f t="shared" si="37"/>
        <v>132.75156677438582</v>
      </c>
      <c r="L234" s="34">
        <f t="shared" si="38"/>
        <v>368428.85407964425</v>
      </c>
      <c r="M234" s="34">
        <f t="shared" si="39"/>
        <v>183197.16214865242</v>
      </c>
      <c r="N234" s="38">
        <f>'jan-mar'!M234</f>
        <v>2064578.0087454643</v>
      </c>
      <c r="O234" s="38">
        <f t="shared" si="40"/>
        <v>-1881380.8465968119</v>
      </c>
    </row>
    <row r="235" spans="1:15" s="31" customFormat="1" x14ac:dyDescent="0.2">
      <c r="A235" s="30">
        <v>4219</v>
      </c>
      <c r="B235" s="31" t="s">
        <v>179</v>
      </c>
      <c r="C235" s="33">
        <v>32395348</v>
      </c>
      <c r="D235" s="33">
        <v>3967</v>
      </c>
      <c r="E235" s="34">
        <f t="shared" si="31"/>
        <v>8166.2082177968241</v>
      </c>
      <c r="F235" s="35">
        <f t="shared" si="32"/>
        <v>0.71221725150014992</v>
      </c>
      <c r="G235" s="69">
        <f t="shared" si="33"/>
        <v>1979.8120650317924</v>
      </c>
      <c r="H235" s="36">
        <f t="shared" si="34"/>
        <v>753.58404651880221</v>
      </c>
      <c r="I235" s="69">
        <f t="shared" si="35"/>
        <v>2733.3961115505945</v>
      </c>
      <c r="J235" s="67">
        <f t="shared" si="36"/>
        <v>-134.22586371811002</v>
      </c>
      <c r="K235" s="34">
        <f t="shared" si="37"/>
        <v>2599.1702478324846</v>
      </c>
      <c r="L235" s="34">
        <f t="shared" si="38"/>
        <v>10843382.374521209</v>
      </c>
      <c r="M235" s="34">
        <f t="shared" si="39"/>
        <v>10310908.373151466</v>
      </c>
      <c r="N235" s="38">
        <f>'jan-mar'!M235</f>
        <v>10486149.226879172</v>
      </c>
      <c r="O235" s="38">
        <f t="shared" si="40"/>
        <v>-175240.85372770578</v>
      </c>
    </row>
    <row r="236" spans="1:15" s="31" customFormat="1" x14ac:dyDescent="0.2">
      <c r="A236" s="30">
        <v>4220</v>
      </c>
      <c r="B236" s="31" t="s">
        <v>180</v>
      </c>
      <c r="C236" s="33">
        <v>13939355</v>
      </c>
      <c r="D236" s="33">
        <v>1180</v>
      </c>
      <c r="E236" s="34">
        <f t="shared" si="31"/>
        <v>11813.012711864407</v>
      </c>
      <c r="F236" s="35">
        <f t="shared" si="32"/>
        <v>1.0302739314489675</v>
      </c>
      <c r="G236" s="69">
        <f t="shared" si="33"/>
        <v>-208.27063140875725</v>
      </c>
      <c r="H236" s="36">
        <f t="shared" si="34"/>
        <v>0</v>
      </c>
      <c r="I236" s="69">
        <f t="shared" si="35"/>
        <v>-208.27063140875725</v>
      </c>
      <c r="J236" s="67">
        <f t="shared" si="36"/>
        <v>-134.22586371811002</v>
      </c>
      <c r="K236" s="34">
        <f t="shared" si="37"/>
        <v>-342.49649512686727</v>
      </c>
      <c r="L236" s="34">
        <f t="shared" si="38"/>
        <v>-245759.34506233357</v>
      </c>
      <c r="M236" s="34">
        <f t="shared" si="39"/>
        <v>-404145.86424970336</v>
      </c>
      <c r="N236" s="38">
        <f>'jan-mar'!M236</f>
        <v>685258.30313017871</v>
      </c>
      <c r="O236" s="38">
        <f t="shared" si="40"/>
        <v>-1089404.1673798822</v>
      </c>
    </row>
    <row r="237" spans="1:15" s="31" customFormat="1" x14ac:dyDescent="0.2">
      <c r="A237" s="30">
        <v>4221</v>
      </c>
      <c r="B237" s="31" t="s">
        <v>181</v>
      </c>
      <c r="C237" s="33">
        <v>27075782</v>
      </c>
      <c r="D237" s="33">
        <v>1205</v>
      </c>
      <c r="E237" s="34">
        <f t="shared" si="31"/>
        <v>22469.528630705394</v>
      </c>
      <c r="F237" s="35">
        <f t="shared" si="32"/>
        <v>1.9596837965738831</v>
      </c>
      <c r="G237" s="69">
        <f t="shared" si="33"/>
        <v>-6602.1801827133495</v>
      </c>
      <c r="H237" s="36">
        <f t="shared" si="34"/>
        <v>0</v>
      </c>
      <c r="I237" s="69">
        <f t="shared" si="35"/>
        <v>-6602.1801827133495</v>
      </c>
      <c r="J237" s="67">
        <f t="shared" si="36"/>
        <v>-134.22586371811002</v>
      </c>
      <c r="K237" s="34">
        <f t="shared" si="37"/>
        <v>-6736.4060464314598</v>
      </c>
      <c r="L237" s="34">
        <f t="shared" si="38"/>
        <v>-7955627.1201695865</v>
      </c>
      <c r="M237" s="34">
        <f t="shared" si="39"/>
        <v>-8117369.2859499091</v>
      </c>
      <c r="N237" s="38">
        <f>'jan-mar'!M237</f>
        <v>-3804751.7106124116</v>
      </c>
      <c r="O237" s="38">
        <f t="shared" si="40"/>
        <v>-4312617.5753374975</v>
      </c>
    </row>
    <row r="238" spans="1:15" s="31" customFormat="1" x14ac:dyDescent="0.2">
      <c r="A238" s="30">
        <v>4222</v>
      </c>
      <c r="B238" s="31" t="s">
        <v>182</v>
      </c>
      <c r="C238" s="33">
        <v>53177591</v>
      </c>
      <c r="D238" s="33">
        <v>1011</v>
      </c>
      <c r="E238" s="34">
        <f t="shared" si="31"/>
        <v>52599.001978239365</v>
      </c>
      <c r="F238" s="35">
        <f t="shared" si="32"/>
        <v>4.5874309865074085</v>
      </c>
      <c r="G238" s="69">
        <f t="shared" si="33"/>
        <v>-24679.86419123373</v>
      </c>
      <c r="H238" s="36">
        <f t="shared" si="34"/>
        <v>0</v>
      </c>
      <c r="I238" s="69">
        <f t="shared" si="35"/>
        <v>-24679.86419123373</v>
      </c>
      <c r="J238" s="67">
        <f t="shared" si="36"/>
        <v>-134.22586371811002</v>
      </c>
      <c r="K238" s="34">
        <f t="shared" si="37"/>
        <v>-24814.090054951841</v>
      </c>
      <c r="L238" s="34">
        <f t="shared" si="38"/>
        <v>-24951342.6973373</v>
      </c>
      <c r="M238" s="34">
        <f t="shared" si="39"/>
        <v>-25087045.045556311</v>
      </c>
      <c r="N238" s="38">
        <f>'jan-mar'!M238</f>
        <v>-13561548.267576054</v>
      </c>
      <c r="O238" s="38">
        <f t="shared" si="40"/>
        <v>-11525496.777980257</v>
      </c>
    </row>
    <row r="239" spans="1:15" s="31" customFormat="1" x14ac:dyDescent="0.2">
      <c r="A239" s="30">
        <v>4223</v>
      </c>
      <c r="B239" s="31" t="s">
        <v>186</v>
      </c>
      <c r="C239" s="33">
        <v>128699890</v>
      </c>
      <c r="D239" s="33">
        <v>15452</v>
      </c>
      <c r="E239" s="34">
        <f t="shared" si="31"/>
        <v>8329.0117784105623</v>
      </c>
      <c r="F239" s="35">
        <f t="shared" si="32"/>
        <v>0.72641619198541196</v>
      </c>
      <c r="G239" s="69">
        <f t="shared" si="33"/>
        <v>1882.1299286635494</v>
      </c>
      <c r="H239" s="36">
        <f t="shared" si="34"/>
        <v>696.60280030399383</v>
      </c>
      <c r="I239" s="69">
        <f t="shared" si="35"/>
        <v>2578.7327289675432</v>
      </c>
      <c r="J239" s="67">
        <f t="shared" si="36"/>
        <v>-134.22586371811002</v>
      </c>
      <c r="K239" s="34">
        <f t="shared" si="37"/>
        <v>2444.5068652494333</v>
      </c>
      <c r="L239" s="34">
        <f t="shared" si="38"/>
        <v>39846578.128006473</v>
      </c>
      <c r="M239" s="34">
        <f t="shared" si="39"/>
        <v>37772520.081834242</v>
      </c>
      <c r="N239" s="38">
        <f>'jan-mar'!M239</f>
        <v>39471484.101836883</v>
      </c>
      <c r="O239" s="38">
        <f t="shared" si="40"/>
        <v>-1698964.0200026408</v>
      </c>
    </row>
    <row r="240" spans="1:15" s="31" customFormat="1" x14ac:dyDescent="0.2">
      <c r="A240" s="30">
        <v>4224</v>
      </c>
      <c r="B240" s="31" t="s">
        <v>187</v>
      </c>
      <c r="C240" s="33">
        <v>23624299</v>
      </c>
      <c r="D240" s="33">
        <v>923</v>
      </c>
      <c r="E240" s="34">
        <f t="shared" si="31"/>
        <v>25595.123510292524</v>
      </c>
      <c r="F240" s="35">
        <f t="shared" si="32"/>
        <v>2.2322830905266242</v>
      </c>
      <c r="G240" s="69">
        <f t="shared" si="33"/>
        <v>-8477.5371104656278</v>
      </c>
      <c r="H240" s="36">
        <f t="shared" si="34"/>
        <v>0</v>
      </c>
      <c r="I240" s="69">
        <f t="shared" si="35"/>
        <v>-8477.5371104656278</v>
      </c>
      <c r="J240" s="67">
        <f t="shared" si="36"/>
        <v>-134.22586371811002</v>
      </c>
      <c r="K240" s="34">
        <f t="shared" si="37"/>
        <v>-8611.7629741837372</v>
      </c>
      <c r="L240" s="34">
        <f t="shared" si="38"/>
        <v>-7824766.7529597748</v>
      </c>
      <c r="M240" s="34">
        <f t="shared" si="39"/>
        <v>-7948657.2251715893</v>
      </c>
      <c r="N240" s="38">
        <f>'jan-mar'!M240</f>
        <v>-3795675.5160956471</v>
      </c>
      <c r="O240" s="38">
        <f t="shared" si="40"/>
        <v>-4152981.7090759422</v>
      </c>
    </row>
    <row r="241" spans="1:15" s="31" customFormat="1" x14ac:dyDescent="0.2">
      <c r="A241" s="30">
        <v>4225</v>
      </c>
      <c r="B241" s="31" t="s">
        <v>189</v>
      </c>
      <c r="C241" s="33">
        <v>90450153</v>
      </c>
      <c r="D241" s="33">
        <v>10835</v>
      </c>
      <c r="E241" s="34">
        <f t="shared" si="31"/>
        <v>8347.9605906783563</v>
      </c>
      <c r="F241" s="35">
        <f t="shared" si="32"/>
        <v>0.72806881590003969</v>
      </c>
      <c r="G241" s="69">
        <f t="shared" si="33"/>
        <v>1870.760641302873</v>
      </c>
      <c r="H241" s="36">
        <f t="shared" si="34"/>
        <v>689.97071601026596</v>
      </c>
      <c r="I241" s="69">
        <f t="shared" si="35"/>
        <v>2560.7313573131387</v>
      </c>
      <c r="J241" s="67">
        <f t="shared" si="36"/>
        <v>-134.22586371811002</v>
      </c>
      <c r="K241" s="34">
        <f t="shared" si="37"/>
        <v>2426.5054935950288</v>
      </c>
      <c r="L241" s="34">
        <f t="shared" si="38"/>
        <v>27745524.256487858</v>
      </c>
      <c r="M241" s="34">
        <f t="shared" si="39"/>
        <v>26291187.023102138</v>
      </c>
      <c r="N241" s="38">
        <f>'jan-mar'!M241</f>
        <v>24866373.981708042</v>
      </c>
      <c r="O241" s="38">
        <f t="shared" si="40"/>
        <v>1424813.0413940959</v>
      </c>
    </row>
    <row r="242" spans="1:15" s="31" customFormat="1" x14ac:dyDescent="0.2">
      <c r="A242" s="30">
        <v>4226</v>
      </c>
      <c r="B242" s="31" t="s">
        <v>190</v>
      </c>
      <c r="C242" s="33">
        <v>15847242</v>
      </c>
      <c r="D242" s="33">
        <v>1776</v>
      </c>
      <c r="E242" s="34">
        <f t="shared" si="31"/>
        <v>8922.9966216216217</v>
      </c>
      <c r="F242" s="35">
        <f t="shared" si="32"/>
        <v>0.77822068204758954</v>
      </c>
      <c r="G242" s="69">
        <f t="shared" si="33"/>
        <v>1525.7390227369137</v>
      </c>
      <c r="H242" s="36">
        <f t="shared" si="34"/>
        <v>488.70810518012308</v>
      </c>
      <c r="I242" s="69">
        <f t="shared" si="35"/>
        <v>2014.4471279170368</v>
      </c>
      <c r="J242" s="67">
        <f t="shared" si="36"/>
        <v>-134.22586371811002</v>
      </c>
      <c r="K242" s="34">
        <f t="shared" si="37"/>
        <v>1880.2212641989267</v>
      </c>
      <c r="L242" s="34">
        <f t="shared" si="38"/>
        <v>3577658.0991806574</v>
      </c>
      <c r="M242" s="34">
        <f t="shared" si="39"/>
        <v>3339272.9652172937</v>
      </c>
      <c r="N242" s="38">
        <f>'jan-mar'!M242</f>
        <v>3043650.1838637278</v>
      </c>
      <c r="O242" s="38">
        <f t="shared" si="40"/>
        <v>295622.78135356586</v>
      </c>
    </row>
    <row r="243" spans="1:15" s="31" customFormat="1" x14ac:dyDescent="0.2">
      <c r="A243" s="30">
        <v>4227</v>
      </c>
      <c r="B243" s="31" t="s">
        <v>191</v>
      </c>
      <c r="C243" s="33">
        <v>77247660</v>
      </c>
      <c r="D243" s="33">
        <v>6192</v>
      </c>
      <c r="E243" s="34">
        <f t="shared" si="31"/>
        <v>12475.397286821706</v>
      </c>
      <c r="F243" s="35">
        <f t="shared" si="32"/>
        <v>1.088043915856671</v>
      </c>
      <c r="G243" s="69">
        <f t="shared" si="33"/>
        <v>-605.70137638313679</v>
      </c>
      <c r="H243" s="36">
        <f t="shared" si="34"/>
        <v>0</v>
      </c>
      <c r="I243" s="69">
        <f t="shared" si="35"/>
        <v>-605.70137638313679</v>
      </c>
      <c r="J243" s="67">
        <f t="shared" si="36"/>
        <v>-134.22586371811002</v>
      </c>
      <c r="K243" s="34">
        <f t="shared" si="37"/>
        <v>-739.92724010124675</v>
      </c>
      <c r="L243" s="34">
        <f t="shared" si="38"/>
        <v>-3750502.9225643831</v>
      </c>
      <c r="M243" s="34">
        <f t="shared" si="39"/>
        <v>-4581629.4707069201</v>
      </c>
      <c r="N243" s="38">
        <f>'jan-mar'!M243</f>
        <v>1998332.2140148985</v>
      </c>
      <c r="O243" s="38">
        <f t="shared" si="40"/>
        <v>-6579961.6847218182</v>
      </c>
    </row>
    <row r="244" spans="1:15" s="31" customFormat="1" x14ac:dyDescent="0.2">
      <c r="A244" s="30">
        <v>4228</v>
      </c>
      <c r="B244" s="31" t="s">
        <v>192</v>
      </c>
      <c r="C244" s="33">
        <v>60709383</v>
      </c>
      <c r="D244" s="33">
        <v>1873</v>
      </c>
      <c r="E244" s="34">
        <f t="shared" si="31"/>
        <v>32412.911372130271</v>
      </c>
      <c r="F244" s="35">
        <f t="shared" si="32"/>
        <v>2.8268976292163082</v>
      </c>
      <c r="G244" s="69">
        <f t="shared" si="33"/>
        <v>-12568.209827568275</v>
      </c>
      <c r="H244" s="36">
        <f t="shared" si="34"/>
        <v>0</v>
      </c>
      <c r="I244" s="69">
        <f t="shared" si="35"/>
        <v>-12568.209827568275</v>
      </c>
      <c r="J244" s="67">
        <f t="shared" si="36"/>
        <v>-134.22586371811002</v>
      </c>
      <c r="K244" s="34">
        <f t="shared" si="37"/>
        <v>-12702.435691286384</v>
      </c>
      <c r="L244" s="34">
        <f t="shared" si="38"/>
        <v>-23540257.007035378</v>
      </c>
      <c r="M244" s="34">
        <f t="shared" si="39"/>
        <v>-23791662.049779397</v>
      </c>
      <c r="N244" s="38">
        <f>'jan-mar'!M244</f>
        <v>-12398777.442304602</v>
      </c>
      <c r="O244" s="38">
        <f t="shared" si="40"/>
        <v>-11392884.607474795</v>
      </c>
    </row>
    <row r="245" spans="1:15" s="31" customFormat="1" x14ac:dyDescent="0.2">
      <c r="A245" s="30">
        <v>4601</v>
      </c>
      <c r="B245" s="31" t="s">
        <v>216</v>
      </c>
      <c r="C245" s="33">
        <v>3508139770</v>
      </c>
      <c r="D245" s="33">
        <v>291940</v>
      </c>
      <c r="E245" s="34">
        <f t="shared" si="31"/>
        <v>12016.646468452422</v>
      </c>
      <c r="F245" s="35">
        <f t="shared" si="32"/>
        <v>1.048033884484906</v>
      </c>
      <c r="G245" s="69">
        <f t="shared" si="33"/>
        <v>-330.45088536156618</v>
      </c>
      <c r="H245" s="36">
        <f t="shared" si="34"/>
        <v>0</v>
      </c>
      <c r="I245" s="69">
        <f t="shared" si="35"/>
        <v>-330.45088536156618</v>
      </c>
      <c r="J245" s="67">
        <f t="shared" si="36"/>
        <v>-134.22586371811002</v>
      </c>
      <c r="K245" s="34">
        <f t="shared" si="37"/>
        <v>-464.6767490796762</v>
      </c>
      <c r="L245" s="34">
        <f t="shared" si="38"/>
        <v>-96471831.472455636</v>
      </c>
      <c r="M245" s="34">
        <f t="shared" si="39"/>
        <v>-135657730.12632066</v>
      </c>
      <c r="N245" s="38">
        <f>'jan-mar'!M245</f>
        <v>-156377989.13625491</v>
      </c>
      <c r="O245" s="38">
        <f t="shared" si="40"/>
        <v>20720259.009934247</v>
      </c>
    </row>
    <row r="246" spans="1:15" s="31" customFormat="1" x14ac:dyDescent="0.2">
      <c r="A246" s="30">
        <v>4602</v>
      </c>
      <c r="B246" s="31" t="s">
        <v>388</v>
      </c>
      <c r="C246" s="33">
        <v>198938008</v>
      </c>
      <c r="D246" s="33">
        <v>17349</v>
      </c>
      <c r="E246" s="34">
        <f t="shared" si="31"/>
        <v>11466.828520375815</v>
      </c>
      <c r="F246" s="35">
        <f t="shared" si="32"/>
        <v>1.0000814177634267</v>
      </c>
      <c r="G246" s="69">
        <f t="shared" si="33"/>
        <v>-0.56011651560220344</v>
      </c>
      <c r="H246" s="36">
        <f t="shared" si="34"/>
        <v>0</v>
      </c>
      <c r="I246" s="69">
        <f t="shared" si="35"/>
        <v>-0.56011651560220344</v>
      </c>
      <c r="J246" s="67">
        <f t="shared" si="36"/>
        <v>-134.22586371811002</v>
      </c>
      <c r="K246" s="34">
        <f t="shared" si="37"/>
        <v>-134.78598023371222</v>
      </c>
      <c r="L246" s="34">
        <f t="shared" si="38"/>
        <v>-9717.4614291826274</v>
      </c>
      <c r="M246" s="34">
        <f t="shared" si="39"/>
        <v>-2338401.9710746733</v>
      </c>
      <c r="N246" s="38">
        <f>'jan-mar'!M246</f>
        <v>-2942584.0094728041</v>
      </c>
      <c r="O246" s="38">
        <f t="shared" si="40"/>
        <v>604182.0383981308</v>
      </c>
    </row>
    <row r="247" spans="1:15" s="31" customFormat="1" x14ac:dyDescent="0.2">
      <c r="A247" s="30">
        <v>4611</v>
      </c>
      <c r="B247" s="31" t="s">
        <v>217</v>
      </c>
      <c r="C247" s="33">
        <v>41845729</v>
      </c>
      <c r="D247" s="33">
        <v>4072</v>
      </c>
      <c r="E247" s="34">
        <f t="shared" si="31"/>
        <v>10276.456041257368</v>
      </c>
      <c r="F247" s="35">
        <f t="shared" si="32"/>
        <v>0.89626287766160573</v>
      </c>
      <c r="G247" s="69">
        <f t="shared" si="33"/>
        <v>713.66337095546589</v>
      </c>
      <c r="H247" s="36">
        <f t="shared" si="34"/>
        <v>14.997308307611819</v>
      </c>
      <c r="I247" s="69">
        <f t="shared" si="35"/>
        <v>728.66067926307767</v>
      </c>
      <c r="J247" s="67">
        <f t="shared" si="36"/>
        <v>-134.22586371811002</v>
      </c>
      <c r="K247" s="34">
        <f t="shared" si="37"/>
        <v>594.43481554496771</v>
      </c>
      <c r="L247" s="34">
        <f t="shared" si="38"/>
        <v>2967106.2859592522</v>
      </c>
      <c r="M247" s="34">
        <f t="shared" si="39"/>
        <v>2420538.5688991086</v>
      </c>
      <c r="N247" s="38">
        <f>'jan-mar'!M247</f>
        <v>3416345.0123271924</v>
      </c>
      <c r="O247" s="38">
        <f t="shared" si="40"/>
        <v>-995806.44342808379</v>
      </c>
    </row>
    <row r="248" spans="1:15" s="31" customFormat="1" x14ac:dyDescent="0.2">
      <c r="A248" s="30">
        <v>4612</v>
      </c>
      <c r="B248" s="31" t="s">
        <v>218</v>
      </c>
      <c r="C248" s="33">
        <v>54417036</v>
      </c>
      <c r="D248" s="33">
        <v>5742</v>
      </c>
      <c r="E248" s="34">
        <f t="shared" si="31"/>
        <v>9477.0177638453497</v>
      </c>
      <c r="F248" s="35">
        <f t="shared" si="32"/>
        <v>0.82653973106811673</v>
      </c>
      <c r="G248" s="69">
        <f t="shared" si="33"/>
        <v>1193.3263374026769</v>
      </c>
      <c r="H248" s="36">
        <f t="shared" si="34"/>
        <v>294.80070540181828</v>
      </c>
      <c r="I248" s="69">
        <f t="shared" si="35"/>
        <v>1488.1270428044952</v>
      </c>
      <c r="J248" s="67">
        <f t="shared" si="36"/>
        <v>-134.22586371811002</v>
      </c>
      <c r="K248" s="34">
        <f t="shared" si="37"/>
        <v>1353.9011790863851</v>
      </c>
      <c r="L248" s="34">
        <f t="shared" si="38"/>
        <v>8544825.4797834121</v>
      </c>
      <c r="M248" s="34">
        <f t="shared" si="39"/>
        <v>7774100.5703140236</v>
      </c>
      <c r="N248" s="38">
        <f>'jan-mar'!M248</f>
        <v>6732130.0642148247</v>
      </c>
      <c r="O248" s="38">
        <f t="shared" si="40"/>
        <v>1041970.5060991989</v>
      </c>
    </row>
    <row r="249" spans="1:15" s="31" customFormat="1" x14ac:dyDescent="0.2">
      <c r="A249" s="30">
        <v>4613</v>
      </c>
      <c r="B249" s="31" t="s">
        <v>219</v>
      </c>
      <c r="C249" s="33">
        <v>135494395</v>
      </c>
      <c r="D249" s="33">
        <v>12268</v>
      </c>
      <c r="E249" s="34">
        <f t="shared" si="31"/>
        <v>11044.538229540267</v>
      </c>
      <c r="F249" s="35">
        <f t="shared" si="32"/>
        <v>0.96325129755921324</v>
      </c>
      <c r="G249" s="69">
        <f t="shared" si="33"/>
        <v>252.81405798572666</v>
      </c>
      <c r="H249" s="36">
        <f t="shared" si="34"/>
        <v>0</v>
      </c>
      <c r="I249" s="69">
        <f t="shared" si="35"/>
        <v>252.81405798572666</v>
      </c>
      <c r="J249" s="67">
        <f t="shared" si="36"/>
        <v>-134.22586371811002</v>
      </c>
      <c r="K249" s="34">
        <f t="shared" si="37"/>
        <v>118.58819426761664</v>
      </c>
      <c r="L249" s="34">
        <f t="shared" si="38"/>
        <v>3101522.8633688949</v>
      </c>
      <c r="M249" s="34">
        <f t="shared" si="39"/>
        <v>1454839.967275121</v>
      </c>
      <c r="N249" s="38">
        <f>'jan-mar'!M249</f>
        <v>227451.66407214463</v>
      </c>
      <c r="O249" s="38">
        <f t="shared" si="40"/>
        <v>1227388.3032029765</v>
      </c>
    </row>
    <row r="250" spans="1:15" s="31" customFormat="1" x14ac:dyDescent="0.2">
      <c r="A250" s="30">
        <v>4614</v>
      </c>
      <c r="B250" s="31" t="s">
        <v>220</v>
      </c>
      <c r="C250" s="33">
        <v>224780495</v>
      </c>
      <c r="D250" s="33">
        <v>19287</v>
      </c>
      <c r="E250" s="34">
        <f t="shared" si="31"/>
        <v>11654.507958728678</v>
      </c>
      <c r="F250" s="35">
        <f t="shared" si="32"/>
        <v>1.0164499121958195</v>
      </c>
      <c r="G250" s="69">
        <f t="shared" si="33"/>
        <v>-113.16777952732009</v>
      </c>
      <c r="H250" s="36">
        <f t="shared" si="34"/>
        <v>0</v>
      </c>
      <c r="I250" s="69">
        <f t="shared" si="35"/>
        <v>-113.16777952732009</v>
      </c>
      <c r="J250" s="67">
        <f t="shared" si="36"/>
        <v>-134.22586371811002</v>
      </c>
      <c r="K250" s="34">
        <f t="shared" si="37"/>
        <v>-247.3936432454301</v>
      </c>
      <c r="L250" s="34">
        <f t="shared" si="38"/>
        <v>-2182666.9637434226</v>
      </c>
      <c r="M250" s="34">
        <f t="shared" si="39"/>
        <v>-4771481.1972746104</v>
      </c>
      <c r="N250" s="38">
        <f>'jan-mar'!M250</f>
        <v>-6693496.8909390671</v>
      </c>
      <c r="O250" s="38">
        <f t="shared" si="40"/>
        <v>1922015.6936644567</v>
      </c>
    </row>
    <row r="251" spans="1:15" s="31" customFormat="1" x14ac:dyDescent="0.2">
      <c r="A251" s="30">
        <v>4615</v>
      </c>
      <c r="B251" s="31" t="s">
        <v>221</v>
      </c>
      <c r="C251" s="33">
        <v>32124837</v>
      </c>
      <c r="D251" s="33">
        <v>3203</v>
      </c>
      <c r="E251" s="34">
        <f t="shared" si="31"/>
        <v>10029.60880424602</v>
      </c>
      <c r="F251" s="35">
        <f t="shared" si="32"/>
        <v>0.87473405351265932</v>
      </c>
      <c r="G251" s="69">
        <f t="shared" si="33"/>
        <v>861.77171316227498</v>
      </c>
      <c r="H251" s="36">
        <f t="shared" si="34"/>
        <v>101.39384126158383</v>
      </c>
      <c r="I251" s="69">
        <f t="shared" si="35"/>
        <v>963.16555442385879</v>
      </c>
      <c r="J251" s="67">
        <f t="shared" si="36"/>
        <v>-134.22586371811002</v>
      </c>
      <c r="K251" s="34">
        <f t="shared" si="37"/>
        <v>828.93969070574872</v>
      </c>
      <c r="L251" s="34">
        <f t="shared" si="38"/>
        <v>3085019.2708196198</v>
      </c>
      <c r="M251" s="34">
        <f t="shared" si="39"/>
        <v>2655093.8293305133</v>
      </c>
      <c r="N251" s="38">
        <f>'jan-mar'!M251</f>
        <v>2100239.0294287833</v>
      </c>
      <c r="O251" s="38">
        <f t="shared" si="40"/>
        <v>554854.79990172992</v>
      </c>
    </row>
    <row r="252" spans="1:15" s="31" customFormat="1" x14ac:dyDescent="0.2">
      <c r="A252" s="30">
        <v>4616</v>
      </c>
      <c r="B252" s="31" t="s">
        <v>222</v>
      </c>
      <c r="C252" s="33">
        <v>37113456</v>
      </c>
      <c r="D252" s="33">
        <v>2922</v>
      </c>
      <c r="E252" s="34">
        <f t="shared" si="31"/>
        <v>12701.388090349075</v>
      </c>
      <c r="F252" s="35">
        <f t="shared" si="32"/>
        <v>1.1077537425791639</v>
      </c>
      <c r="G252" s="69">
        <f t="shared" si="33"/>
        <v>-741.29585849955834</v>
      </c>
      <c r="H252" s="36">
        <f t="shared" si="34"/>
        <v>0</v>
      </c>
      <c r="I252" s="69">
        <f t="shared" si="35"/>
        <v>-741.29585849955834</v>
      </c>
      <c r="J252" s="67">
        <f t="shared" si="36"/>
        <v>-134.22586371811002</v>
      </c>
      <c r="K252" s="34">
        <f t="shared" si="37"/>
        <v>-875.52172221766841</v>
      </c>
      <c r="L252" s="34">
        <f t="shared" si="38"/>
        <v>-2166066.4985357095</v>
      </c>
      <c r="M252" s="34">
        <f t="shared" si="39"/>
        <v>-2558274.4723200272</v>
      </c>
      <c r="N252" s="38">
        <f>'jan-mar'!M252</f>
        <v>-2914835.1389290183</v>
      </c>
      <c r="O252" s="38">
        <f t="shared" si="40"/>
        <v>356560.6666089911</v>
      </c>
    </row>
    <row r="253" spans="1:15" s="31" customFormat="1" x14ac:dyDescent="0.2">
      <c r="A253" s="30">
        <v>4617</v>
      </c>
      <c r="B253" s="31" t="s">
        <v>223</v>
      </c>
      <c r="C253" s="33">
        <v>162403327</v>
      </c>
      <c r="D253" s="33">
        <v>13089</v>
      </c>
      <c r="E253" s="34">
        <f t="shared" si="31"/>
        <v>12407.619145847659</v>
      </c>
      <c r="F253" s="35">
        <f t="shared" si="32"/>
        <v>1.082132633657042</v>
      </c>
      <c r="G253" s="69">
        <f t="shared" si="33"/>
        <v>-565.03449179870836</v>
      </c>
      <c r="H253" s="36">
        <f t="shared" si="34"/>
        <v>0</v>
      </c>
      <c r="I253" s="69">
        <f t="shared" si="35"/>
        <v>-565.03449179870836</v>
      </c>
      <c r="J253" s="67">
        <f t="shared" si="36"/>
        <v>-134.22586371811002</v>
      </c>
      <c r="K253" s="34">
        <f t="shared" si="37"/>
        <v>-699.26035551681844</v>
      </c>
      <c r="L253" s="34">
        <f t="shared" si="38"/>
        <v>-7395736.4631532934</v>
      </c>
      <c r="M253" s="34">
        <f t="shared" si="39"/>
        <v>-9152618.7933596373</v>
      </c>
      <c r="N253" s="38">
        <f>'jan-mar'!M253</f>
        <v>-2341130.4582621101</v>
      </c>
      <c r="O253" s="38">
        <f t="shared" si="40"/>
        <v>-6811488.3350975271</v>
      </c>
    </row>
    <row r="254" spans="1:15" s="31" customFormat="1" x14ac:dyDescent="0.2">
      <c r="A254" s="30">
        <v>4618</v>
      </c>
      <c r="B254" s="31" t="s">
        <v>224</v>
      </c>
      <c r="C254" s="33">
        <v>161505424</v>
      </c>
      <c r="D254" s="33">
        <v>11017</v>
      </c>
      <c r="E254" s="34">
        <f t="shared" si="31"/>
        <v>14659.65544159027</v>
      </c>
      <c r="F254" s="35">
        <f t="shared" si="32"/>
        <v>1.2785443657675308</v>
      </c>
      <c r="G254" s="69">
        <f t="shared" si="33"/>
        <v>-1916.2562692442752</v>
      </c>
      <c r="H254" s="36">
        <f t="shared" si="34"/>
        <v>0</v>
      </c>
      <c r="I254" s="69">
        <f t="shared" si="35"/>
        <v>-1916.2562692442752</v>
      </c>
      <c r="J254" s="67">
        <f t="shared" si="36"/>
        <v>-134.22586371811002</v>
      </c>
      <c r="K254" s="34">
        <f t="shared" si="37"/>
        <v>-2050.4821329623851</v>
      </c>
      <c r="L254" s="34">
        <f t="shared" si="38"/>
        <v>-21111395.318264179</v>
      </c>
      <c r="M254" s="34">
        <f t="shared" si="39"/>
        <v>-22590161.658846598</v>
      </c>
      <c r="N254" s="38">
        <f>'jan-mar'!M254</f>
        <v>-9674651.2006779518</v>
      </c>
      <c r="O254" s="38">
        <f t="shared" si="40"/>
        <v>-12915510.458168646</v>
      </c>
    </row>
    <row r="255" spans="1:15" s="31" customFormat="1" x14ac:dyDescent="0.2">
      <c r="A255" s="30">
        <v>4619</v>
      </c>
      <c r="B255" s="31" t="s">
        <v>225</v>
      </c>
      <c r="C255" s="33">
        <v>36378982</v>
      </c>
      <c r="D255" s="33">
        <v>968</v>
      </c>
      <c r="E255" s="34">
        <f t="shared" si="31"/>
        <v>37581.592975206615</v>
      </c>
      <c r="F255" s="35">
        <f t="shared" si="32"/>
        <v>3.2776850824678476</v>
      </c>
      <c r="G255" s="69">
        <f t="shared" si="33"/>
        <v>-15669.418789414081</v>
      </c>
      <c r="H255" s="36">
        <f t="shared" si="34"/>
        <v>0</v>
      </c>
      <c r="I255" s="69">
        <f t="shared" si="35"/>
        <v>-15669.418789414081</v>
      </c>
      <c r="J255" s="67">
        <f t="shared" si="36"/>
        <v>-134.22586371811002</v>
      </c>
      <c r="K255" s="34">
        <f t="shared" si="37"/>
        <v>-15803.644653132191</v>
      </c>
      <c r="L255" s="34">
        <f t="shared" si="38"/>
        <v>-15167997.38815283</v>
      </c>
      <c r="M255" s="34">
        <f t="shared" si="39"/>
        <v>-15297928.024231961</v>
      </c>
      <c r="N255" s="38">
        <f>'jan-mar'!M255</f>
        <v>-7685715.2662844928</v>
      </c>
      <c r="O255" s="38">
        <f t="shared" si="40"/>
        <v>-7612212.7579474682</v>
      </c>
    </row>
    <row r="256" spans="1:15" s="31" customFormat="1" x14ac:dyDescent="0.2">
      <c r="A256" s="30">
        <v>4620</v>
      </c>
      <c r="B256" s="31" t="s">
        <v>226</v>
      </c>
      <c r="C256" s="33">
        <v>19232702</v>
      </c>
      <c r="D256" s="33">
        <v>1089</v>
      </c>
      <c r="E256" s="34">
        <f t="shared" si="31"/>
        <v>17660.883379247014</v>
      </c>
      <c r="F256" s="35">
        <f t="shared" si="32"/>
        <v>1.5402969755313849</v>
      </c>
      <c r="G256" s="69">
        <f t="shared" si="33"/>
        <v>-3716.9930318383213</v>
      </c>
      <c r="H256" s="36">
        <f t="shared" si="34"/>
        <v>0</v>
      </c>
      <c r="I256" s="69">
        <f t="shared" si="35"/>
        <v>-3716.9930318383213</v>
      </c>
      <c r="J256" s="67">
        <f t="shared" si="36"/>
        <v>-134.22586371811002</v>
      </c>
      <c r="K256" s="34">
        <f t="shared" si="37"/>
        <v>-3851.2188955564311</v>
      </c>
      <c r="L256" s="34">
        <f t="shared" si="38"/>
        <v>-4047805.4116719319</v>
      </c>
      <c r="M256" s="34">
        <f t="shared" si="39"/>
        <v>-4193977.3772609537</v>
      </c>
      <c r="N256" s="38">
        <f>'jan-mar'!M256</f>
        <v>-1202448.0745700549</v>
      </c>
      <c r="O256" s="38">
        <f t="shared" si="40"/>
        <v>-2991529.302690899</v>
      </c>
    </row>
    <row r="257" spans="1:15" s="31" customFormat="1" x14ac:dyDescent="0.2">
      <c r="A257" s="30">
        <v>4621</v>
      </c>
      <c r="B257" s="31" t="s">
        <v>227</v>
      </c>
      <c r="C257" s="33">
        <v>169100273</v>
      </c>
      <c r="D257" s="33">
        <v>16471</v>
      </c>
      <c r="E257" s="34">
        <f t="shared" si="31"/>
        <v>10266.545625645073</v>
      </c>
      <c r="F257" s="35">
        <f t="shared" si="32"/>
        <v>0.89539853906278932</v>
      </c>
      <c r="G257" s="69">
        <f t="shared" si="33"/>
        <v>719.60962032284328</v>
      </c>
      <c r="H257" s="36">
        <f t="shared" si="34"/>
        <v>18.465953771915338</v>
      </c>
      <c r="I257" s="69">
        <f t="shared" si="35"/>
        <v>738.07557409475862</v>
      </c>
      <c r="J257" s="67">
        <f t="shared" si="36"/>
        <v>-134.22586371811002</v>
      </c>
      <c r="K257" s="34">
        <f t="shared" si="37"/>
        <v>603.84971037664855</v>
      </c>
      <c r="L257" s="34">
        <f t="shared" si="38"/>
        <v>12156842.780914769</v>
      </c>
      <c r="M257" s="34">
        <f t="shared" si="39"/>
        <v>9946008.5796137787</v>
      </c>
      <c r="N257" s="38">
        <f>'jan-mar'!M257</f>
        <v>13623922.413946768</v>
      </c>
      <c r="O257" s="38">
        <f t="shared" si="40"/>
        <v>-3677913.8343329895</v>
      </c>
    </row>
    <row r="258" spans="1:15" s="31" customFormat="1" x14ac:dyDescent="0.2">
      <c r="A258" s="30">
        <v>4622</v>
      </c>
      <c r="B258" s="31" t="s">
        <v>228</v>
      </c>
      <c r="C258" s="33">
        <v>91057438</v>
      </c>
      <c r="D258" s="33">
        <v>8496</v>
      </c>
      <c r="E258" s="34">
        <f t="shared" si="31"/>
        <v>10717.683380414313</v>
      </c>
      <c r="F258" s="35">
        <f t="shared" si="32"/>
        <v>0.93474459578584257</v>
      </c>
      <c r="G258" s="69">
        <f t="shared" si="33"/>
        <v>448.92696746129877</v>
      </c>
      <c r="H258" s="36">
        <f t="shared" si="34"/>
        <v>0</v>
      </c>
      <c r="I258" s="69">
        <f t="shared" si="35"/>
        <v>448.92696746129877</v>
      </c>
      <c r="J258" s="67">
        <f t="shared" si="36"/>
        <v>-134.22586371811002</v>
      </c>
      <c r="K258" s="34">
        <f t="shared" si="37"/>
        <v>314.70110374318875</v>
      </c>
      <c r="L258" s="34">
        <f t="shared" si="38"/>
        <v>3814083.5155511945</v>
      </c>
      <c r="M258" s="34">
        <f t="shared" si="39"/>
        <v>2673700.5774021316</v>
      </c>
      <c r="N258" s="38">
        <f>'jan-mar'!M258</f>
        <v>3634067.2843460226</v>
      </c>
      <c r="O258" s="38">
        <f t="shared" si="40"/>
        <v>-960366.70694389101</v>
      </c>
    </row>
    <row r="259" spans="1:15" s="31" customFormat="1" x14ac:dyDescent="0.2">
      <c r="A259" s="30">
        <v>4623</v>
      </c>
      <c r="B259" s="31" t="s">
        <v>229</v>
      </c>
      <c r="C259" s="33">
        <v>27880726</v>
      </c>
      <c r="D259" s="33">
        <v>2502</v>
      </c>
      <c r="E259" s="34">
        <f t="shared" si="31"/>
        <v>11143.375699440448</v>
      </c>
      <c r="F259" s="35">
        <f t="shared" si="32"/>
        <v>0.97187142446267927</v>
      </c>
      <c r="G259" s="69">
        <f t="shared" si="33"/>
        <v>193.51157604561777</v>
      </c>
      <c r="H259" s="36">
        <f t="shared" si="34"/>
        <v>0</v>
      </c>
      <c r="I259" s="69">
        <f t="shared" si="35"/>
        <v>193.51157604561777</v>
      </c>
      <c r="J259" s="67">
        <f t="shared" si="36"/>
        <v>-134.22586371811002</v>
      </c>
      <c r="K259" s="34">
        <f t="shared" si="37"/>
        <v>59.285712327507753</v>
      </c>
      <c r="L259" s="34">
        <f t="shared" si="38"/>
        <v>484165.96326613566</v>
      </c>
      <c r="M259" s="34">
        <f t="shared" si="39"/>
        <v>148332.85224342439</v>
      </c>
      <c r="N259" s="38">
        <f>'jan-mar'!M259</f>
        <v>1113242.7295002039</v>
      </c>
      <c r="O259" s="38">
        <f t="shared" si="40"/>
        <v>-964909.87725677947</v>
      </c>
    </row>
    <row r="260" spans="1:15" s="31" customFormat="1" x14ac:dyDescent="0.2">
      <c r="A260" s="30">
        <v>4624</v>
      </c>
      <c r="B260" s="31" t="s">
        <v>389</v>
      </c>
      <c r="C260" s="33">
        <v>273406862</v>
      </c>
      <c r="D260" s="33">
        <v>26080</v>
      </c>
      <c r="E260" s="34">
        <f t="shared" si="31"/>
        <v>10483.39194785276</v>
      </c>
      <c r="F260" s="35">
        <f t="shared" si="32"/>
        <v>0.91431082827727406</v>
      </c>
      <c r="G260" s="69">
        <f t="shared" si="33"/>
        <v>589.50182699823051</v>
      </c>
      <c r="H260" s="36">
        <f t="shared" si="34"/>
        <v>0</v>
      </c>
      <c r="I260" s="69">
        <f t="shared" si="35"/>
        <v>589.50182699823051</v>
      </c>
      <c r="J260" s="67">
        <f t="shared" si="36"/>
        <v>-134.22586371811002</v>
      </c>
      <c r="K260" s="34">
        <f t="shared" si="37"/>
        <v>455.27596328012049</v>
      </c>
      <c r="L260" s="34">
        <f t="shared" si="38"/>
        <v>15374207.648113852</v>
      </c>
      <c r="M260" s="34">
        <f t="shared" si="39"/>
        <v>11873597.122345543</v>
      </c>
      <c r="N260" s="38">
        <f>'jan-mar'!M260</f>
        <v>9693285.1794425827</v>
      </c>
      <c r="O260" s="38">
        <f t="shared" si="40"/>
        <v>2180311.9429029599</v>
      </c>
    </row>
    <row r="261" spans="1:15" s="31" customFormat="1" x14ac:dyDescent="0.2">
      <c r="A261" s="30">
        <v>4625</v>
      </c>
      <c r="B261" s="31" t="s">
        <v>230</v>
      </c>
      <c r="C261" s="33">
        <v>115096568</v>
      </c>
      <c r="D261" s="33">
        <v>5300</v>
      </c>
      <c r="E261" s="34">
        <f t="shared" si="31"/>
        <v>21716.33358490566</v>
      </c>
      <c r="F261" s="35">
        <f t="shared" si="32"/>
        <v>1.8939937613634237</v>
      </c>
      <c r="G261" s="69">
        <f t="shared" si="33"/>
        <v>-6150.2631552335088</v>
      </c>
      <c r="H261" s="36">
        <f t="shared" si="34"/>
        <v>0</v>
      </c>
      <c r="I261" s="69">
        <f t="shared" si="35"/>
        <v>-6150.2631552335088</v>
      </c>
      <c r="J261" s="67">
        <f t="shared" si="36"/>
        <v>-134.22586371811002</v>
      </c>
      <c r="K261" s="34">
        <f t="shared" si="37"/>
        <v>-6284.4890189516191</v>
      </c>
      <c r="L261" s="34">
        <f t="shared" si="38"/>
        <v>-32596394.722737595</v>
      </c>
      <c r="M261" s="34">
        <f t="shared" si="39"/>
        <v>-33307791.800443582</v>
      </c>
      <c r="N261" s="38">
        <f>'jan-mar'!M261</f>
        <v>-33396833.377797332</v>
      </c>
      <c r="O261" s="38">
        <f t="shared" si="40"/>
        <v>89041.577353749424</v>
      </c>
    </row>
    <row r="262" spans="1:15" s="31" customFormat="1" x14ac:dyDescent="0.2">
      <c r="A262" s="30">
        <v>4626</v>
      </c>
      <c r="B262" s="31" t="s">
        <v>235</v>
      </c>
      <c r="C262" s="33">
        <v>415960478</v>
      </c>
      <c r="D262" s="33">
        <v>39768</v>
      </c>
      <c r="E262" s="34">
        <f t="shared" si="31"/>
        <v>10459.678082880708</v>
      </c>
      <c r="F262" s="35">
        <f t="shared" si="32"/>
        <v>0.91224261947309082</v>
      </c>
      <c r="G262" s="69">
        <f t="shared" si="33"/>
        <v>603.73014598146221</v>
      </c>
      <c r="H262" s="36">
        <f t="shared" si="34"/>
        <v>0</v>
      </c>
      <c r="I262" s="69">
        <f t="shared" si="35"/>
        <v>603.73014598146221</v>
      </c>
      <c r="J262" s="67">
        <f t="shared" si="36"/>
        <v>-134.22586371811002</v>
      </c>
      <c r="K262" s="34">
        <f t="shared" si="37"/>
        <v>469.5042822633522</v>
      </c>
      <c r="L262" s="34">
        <f t="shared" si="38"/>
        <v>24009140.445390791</v>
      </c>
      <c r="M262" s="34">
        <f t="shared" si="39"/>
        <v>18671246.29704899</v>
      </c>
      <c r="N262" s="38">
        <f>'jan-mar'!M262</f>
        <v>16173471.326444509</v>
      </c>
      <c r="O262" s="38">
        <f t="shared" si="40"/>
        <v>2497774.9706044812</v>
      </c>
    </row>
    <row r="263" spans="1:15" s="31" customFormat="1" x14ac:dyDescent="0.2">
      <c r="A263" s="30">
        <v>4627</v>
      </c>
      <c r="B263" s="31" t="s">
        <v>231</v>
      </c>
      <c r="C263" s="33">
        <v>291484251</v>
      </c>
      <c r="D263" s="33">
        <v>30145</v>
      </c>
      <c r="E263" s="34">
        <f t="shared" si="31"/>
        <v>9669.4062365234695</v>
      </c>
      <c r="F263" s="35">
        <f t="shared" si="32"/>
        <v>0.84331892473752457</v>
      </c>
      <c r="G263" s="69">
        <f t="shared" si="33"/>
        <v>1077.8932537958051</v>
      </c>
      <c r="H263" s="36">
        <f t="shared" si="34"/>
        <v>227.46473996447637</v>
      </c>
      <c r="I263" s="69">
        <f t="shared" si="35"/>
        <v>1305.3579937602815</v>
      </c>
      <c r="J263" s="67">
        <f t="shared" si="36"/>
        <v>-134.22586371811002</v>
      </c>
      <c r="K263" s="34">
        <f t="shared" si="37"/>
        <v>1171.1321300421714</v>
      </c>
      <c r="L263" s="34">
        <f t="shared" si="38"/>
        <v>39350016.721903682</v>
      </c>
      <c r="M263" s="34">
        <f t="shared" si="39"/>
        <v>35303778.060121261</v>
      </c>
      <c r="N263" s="38">
        <f>'jan-mar'!M263</f>
        <v>30511082.988863774</v>
      </c>
      <c r="O263" s="38">
        <f t="shared" si="40"/>
        <v>4792695.0712574869</v>
      </c>
    </row>
    <row r="264" spans="1:15" s="31" customFormat="1" x14ac:dyDescent="0.2">
      <c r="A264" s="30">
        <v>4628</v>
      </c>
      <c r="B264" s="31" t="s">
        <v>232</v>
      </c>
      <c r="C264" s="33">
        <v>49196041</v>
      </c>
      <c r="D264" s="33">
        <v>3852</v>
      </c>
      <c r="E264" s="34">
        <f t="shared" si="31"/>
        <v>12771.557892004153</v>
      </c>
      <c r="F264" s="35">
        <f t="shared" si="32"/>
        <v>1.1138736138756338</v>
      </c>
      <c r="G264" s="69">
        <f t="shared" si="33"/>
        <v>-783.39773949260518</v>
      </c>
      <c r="H264" s="36">
        <f t="shared" si="34"/>
        <v>0</v>
      </c>
      <c r="I264" s="69">
        <f t="shared" si="35"/>
        <v>-783.39773949260518</v>
      </c>
      <c r="J264" s="67">
        <f t="shared" si="36"/>
        <v>-134.22586371811002</v>
      </c>
      <c r="K264" s="34">
        <f t="shared" si="37"/>
        <v>-917.62360321071515</v>
      </c>
      <c r="L264" s="34">
        <f t="shared" si="38"/>
        <v>-3017648.0925255152</v>
      </c>
      <c r="M264" s="34">
        <f t="shared" si="39"/>
        <v>-3534686.1195676746</v>
      </c>
      <c r="N264" s="38">
        <f>'jan-mar'!M264</f>
        <v>723814.82383484684</v>
      </c>
      <c r="O264" s="38">
        <f t="shared" si="40"/>
        <v>-4258500.9434025213</v>
      </c>
    </row>
    <row r="265" spans="1:15" s="31" customFormat="1" x14ac:dyDescent="0.2">
      <c r="A265" s="30">
        <v>4629</v>
      </c>
      <c r="B265" s="31" t="s">
        <v>233</v>
      </c>
      <c r="C265" s="33">
        <v>19459329</v>
      </c>
      <c r="D265" s="33">
        <v>384</v>
      </c>
      <c r="E265" s="34">
        <f t="shared" ref="E265:E328" si="41">IF(ISNUMBER(C265),(C265)/D265,"")</f>
        <v>50675.3359375</v>
      </c>
      <c r="F265" s="35">
        <f t="shared" ref="F265:F328" si="42">IF(ISNUMBER(C265),E265/E$366,"")</f>
        <v>4.4196581225540079</v>
      </c>
      <c r="G265" s="69">
        <f t="shared" ref="G265:G328" si="43">IF(ISNUMBER(D265),(E$366-E265)*0.6,"")</f>
        <v>-23525.664566790114</v>
      </c>
      <c r="H265" s="36">
        <f t="shared" ref="H265:H328" si="44">IF(ISNUMBER(D265),(IF(E265&gt;=E$366*0.9,0,IF(E265&lt;0.9*E$366,(E$366*0.9-E265)*0.35))),"")</f>
        <v>0</v>
      </c>
      <c r="I265" s="69">
        <f t="shared" ref="I265:I328" si="45">IF(ISNUMBER(C265),G265+H265,"")</f>
        <v>-23525.664566790114</v>
      </c>
      <c r="J265" s="67">
        <f t="shared" ref="J265:J328" si="46">IF(ISNUMBER(D265),I$368,"")</f>
        <v>-134.22586371811002</v>
      </c>
      <c r="K265" s="34">
        <f t="shared" ref="K265:K328" si="47">IF(ISNUMBER(I265),I265+J265,"")</f>
        <v>-23659.890430508225</v>
      </c>
      <c r="L265" s="34">
        <f t="shared" ref="L265:L328" si="48">IF(ISNUMBER(I265),(I265*D265),"")</f>
        <v>-9033855.1936474033</v>
      </c>
      <c r="M265" s="34">
        <f t="shared" ref="M265:M328" si="49">IF(ISNUMBER(K265),(K265*D265),"")</f>
        <v>-9085397.9253151584</v>
      </c>
      <c r="N265" s="38">
        <f>'jan-mar'!M265</f>
        <v>-4320173.1882781452</v>
      </c>
      <c r="O265" s="38">
        <f t="shared" ref="O265:O328" si="50">IF(ISNUMBER(M265),(M265-N265),"")</f>
        <v>-4765224.7370370133</v>
      </c>
    </row>
    <row r="266" spans="1:15" s="31" customFormat="1" x14ac:dyDescent="0.2">
      <c r="A266" s="30">
        <v>4630</v>
      </c>
      <c r="B266" s="31" t="s">
        <v>234</v>
      </c>
      <c r="C266" s="33">
        <v>75437757</v>
      </c>
      <c r="D266" s="33">
        <v>8200</v>
      </c>
      <c r="E266" s="34">
        <f t="shared" si="41"/>
        <v>9199.7264634146341</v>
      </c>
      <c r="F266" s="35">
        <f t="shared" si="42"/>
        <v>0.80235572270212041</v>
      </c>
      <c r="G266" s="69">
        <f t="shared" si="43"/>
        <v>1359.7011176611063</v>
      </c>
      <c r="H266" s="36">
        <f t="shared" si="44"/>
        <v>391.85266055256875</v>
      </c>
      <c r="I266" s="69">
        <f t="shared" si="45"/>
        <v>1751.5537782136751</v>
      </c>
      <c r="J266" s="67">
        <f t="shared" si="46"/>
        <v>-134.22586371811002</v>
      </c>
      <c r="K266" s="34">
        <f t="shared" si="47"/>
        <v>1617.327914495565</v>
      </c>
      <c r="L266" s="34">
        <f t="shared" si="48"/>
        <v>14362740.981352136</v>
      </c>
      <c r="M266" s="34">
        <f t="shared" si="49"/>
        <v>13262088.898863632</v>
      </c>
      <c r="N266" s="38">
        <f>'jan-mar'!M266</f>
        <v>12352493.430226676</v>
      </c>
      <c r="O266" s="38">
        <f t="shared" si="50"/>
        <v>909595.46863695607</v>
      </c>
    </row>
    <row r="267" spans="1:15" s="31" customFormat="1" x14ac:dyDescent="0.2">
      <c r="A267" s="30">
        <v>4631</v>
      </c>
      <c r="B267" s="31" t="s">
        <v>390</v>
      </c>
      <c r="C267" s="33">
        <v>299110648</v>
      </c>
      <c r="D267" s="33">
        <v>29986</v>
      </c>
      <c r="E267" s="34">
        <f t="shared" si="41"/>
        <v>9975.0099379710537</v>
      </c>
      <c r="F267" s="35">
        <f t="shared" si="42"/>
        <v>0.86997220401822262</v>
      </c>
      <c r="G267" s="69">
        <f t="shared" si="43"/>
        <v>894.53103292725461</v>
      </c>
      <c r="H267" s="36">
        <f t="shared" si="44"/>
        <v>120.50344445782193</v>
      </c>
      <c r="I267" s="69">
        <f t="shared" si="45"/>
        <v>1015.0344773850766</v>
      </c>
      <c r="J267" s="67">
        <f t="shared" si="46"/>
        <v>-134.22586371811002</v>
      </c>
      <c r="K267" s="34">
        <f t="shared" si="47"/>
        <v>880.80861366696649</v>
      </c>
      <c r="L267" s="34">
        <f t="shared" si="48"/>
        <v>30436823.838868905</v>
      </c>
      <c r="M267" s="34">
        <f t="shared" si="49"/>
        <v>26411927.089417659</v>
      </c>
      <c r="N267" s="38">
        <f>'jan-mar'!M267</f>
        <v>22370683.69089964</v>
      </c>
      <c r="O267" s="38">
        <f t="shared" si="50"/>
        <v>4041243.3985180184</v>
      </c>
    </row>
    <row r="268" spans="1:15" s="31" customFormat="1" x14ac:dyDescent="0.2">
      <c r="A268" s="30">
        <v>4632</v>
      </c>
      <c r="B268" s="31" t="s">
        <v>236</v>
      </c>
      <c r="C268" s="33">
        <v>40918090</v>
      </c>
      <c r="D268" s="33">
        <v>2881</v>
      </c>
      <c r="E268" s="34">
        <f t="shared" si="41"/>
        <v>14202.738632419299</v>
      </c>
      <c r="F268" s="35">
        <f t="shared" si="42"/>
        <v>1.2386942878228169</v>
      </c>
      <c r="G268" s="69">
        <f t="shared" si="43"/>
        <v>-1642.1061837416928</v>
      </c>
      <c r="H268" s="36">
        <f t="shared" si="44"/>
        <v>0</v>
      </c>
      <c r="I268" s="69">
        <f t="shared" si="45"/>
        <v>-1642.1061837416928</v>
      </c>
      <c r="J268" s="67">
        <f t="shared" si="46"/>
        <v>-134.22586371811002</v>
      </c>
      <c r="K268" s="34">
        <f t="shared" si="47"/>
        <v>-1776.3320474598029</v>
      </c>
      <c r="L268" s="34">
        <f t="shared" si="48"/>
        <v>-4730907.9153598165</v>
      </c>
      <c r="M268" s="34">
        <f t="shared" si="49"/>
        <v>-5117612.6287316922</v>
      </c>
      <c r="N268" s="38">
        <f>'jan-mar'!M268</f>
        <v>-4380805.286534735</v>
      </c>
      <c r="O268" s="38">
        <f t="shared" si="50"/>
        <v>-736807.34219695721</v>
      </c>
    </row>
    <row r="269" spans="1:15" s="31" customFormat="1" x14ac:dyDescent="0.2">
      <c r="A269" s="30">
        <v>4633</v>
      </c>
      <c r="B269" s="31" t="s">
        <v>237</v>
      </c>
      <c r="C269" s="33">
        <v>5468852</v>
      </c>
      <c r="D269" s="33">
        <v>519</v>
      </c>
      <c r="E269" s="34">
        <f t="shared" si="41"/>
        <v>10537.287090558766</v>
      </c>
      <c r="F269" s="35">
        <f t="shared" si="42"/>
        <v>0.91901130239984496</v>
      </c>
      <c r="G269" s="69">
        <f t="shared" si="43"/>
        <v>557.16474137462717</v>
      </c>
      <c r="H269" s="36">
        <f t="shared" si="44"/>
        <v>0</v>
      </c>
      <c r="I269" s="69">
        <f t="shared" si="45"/>
        <v>557.16474137462717</v>
      </c>
      <c r="J269" s="67">
        <f t="shared" si="46"/>
        <v>-134.22586371811002</v>
      </c>
      <c r="K269" s="34">
        <f t="shared" si="47"/>
        <v>422.93887765651715</v>
      </c>
      <c r="L269" s="34">
        <f t="shared" si="48"/>
        <v>289168.5007734315</v>
      </c>
      <c r="M269" s="34">
        <f t="shared" si="49"/>
        <v>219505.27750373239</v>
      </c>
      <c r="N269" s="38">
        <f>'jan-mar'!M269</f>
        <v>135162.96115531819</v>
      </c>
      <c r="O269" s="38">
        <f t="shared" si="50"/>
        <v>84342.316348414199</v>
      </c>
    </row>
    <row r="270" spans="1:15" s="31" customFormat="1" x14ac:dyDescent="0.2">
      <c r="A270" s="30">
        <v>4634</v>
      </c>
      <c r="B270" s="31" t="s">
        <v>238</v>
      </c>
      <c r="C270" s="33">
        <v>29219062</v>
      </c>
      <c r="D270" s="33">
        <v>1694</v>
      </c>
      <c r="E270" s="34">
        <f t="shared" si="41"/>
        <v>17248.56080283353</v>
      </c>
      <c r="F270" s="35">
        <f t="shared" si="42"/>
        <v>1.5043361912515174</v>
      </c>
      <c r="G270" s="69">
        <f t="shared" si="43"/>
        <v>-3469.5994859902312</v>
      </c>
      <c r="H270" s="36">
        <f t="shared" si="44"/>
        <v>0</v>
      </c>
      <c r="I270" s="69">
        <f t="shared" si="45"/>
        <v>-3469.5994859902312</v>
      </c>
      <c r="J270" s="67">
        <f t="shared" si="46"/>
        <v>-134.22586371811002</v>
      </c>
      <c r="K270" s="34">
        <f t="shared" si="47"/>
        <v>-3603.825349708341</v>
      </c>
      <c r="L270" s="34">
        <f t="shared" si="48"/>
        <v>-5877501.5292674517</v>
      </c>
      <c r="M270" s="34">
        <f t="shared" si="49"/>
        <v>-6104880.14240593</v>
      </c>
      <c r="N270" s="38">
        <f>'jan-mar'!M270</f>
        <v>-2824941.3159978618</v>
      </c>
      <c r="O270" s="38">
        <f t="shared" si="50"/>
        <v>-3279938.8264080682</v>
      </c>
    </row>
    <row r="271" spans="1:15" s="31" customFormat="1" x14ac:dyDescent="0.2">
      <c r="A271" s="30">
        <v>4635</v>
      </c>
      <c r="B271" s="31" t="s">
        <v>239</v>
      </c>
      <c r="C271" s="33">
        <v>27704359</v>
      </c>
      <c r="D271" s="33">
        <v>2234</v>
      </c>
      <c r="E271" s="34">
        <f t="shared" si="41"/>
        <v>12401.235004476275</v>
      </c>
      <c r="F271" s="35">
        <f t="shared" si="42"/>
        <v>1.0815758396714559</v>
      </c>
      <c r="G271" s="69">
        <f t="shared" si="43"/>
        <v>-561.20400697587831</v>
      </c>
      <c r="H271" s="36">
        <f t="shared" si="44"/>
        <v>0</v>
      </c>
      <c r="I271" s="69">
        <f t="shared" si="45"/>
        <v>-561.20400697587831</v>
      </c>
      <c r="J271" s="67">
        <f t="shared" si="46"/>
        <v>-134.22586371811002</v>
      </c>
      <c r="K271" s="34">
        <f t="shared" si="47"/>
        <v>-695.42987069398828</v>
      </c>
      <c r="L271" s="34">
        <f t="shared" si="48"/>
        <v>-1253729.7515841122</v>
      </c>
      <c r="M271" s="34">
        <f t="shared" si="49"/>
        <v>-1553590.3311303698</v>
      </c>
      <c r="N271" s="38">
        <f>'jan-mar'!M271</f>
        <v>-1375200.3182640052</v>
      </c>
      <c r="O271" s="38">
        <f t="shared" si="50"/>
        <v>-178390.01286636456</v>
      </c>
    </row>
    <row r="272" spans="1:15" s="31" customFormat="1" x14ac:dyDescent="0.2">
      <c r="A272" s="30">
        <v>4636</v>
      </c>
      <c r="B272" s="31" t="s">
        <v>240</v>
      </c>
      <c r="C272" s="33">
        <v>9265182</v>
      </c>
      <c r="D272" s="33">
        <v>750</v>
      </c>
      <c r="E272" s="34">
        <f t="shared" si="41"/>
        <v>12353.575999999999</v>
      </c>
      <c r="F272" s="35">
        <f t="shared" si="42"/>
        <v>1.0774192514150662</v>
      </c>
      <c r="G272" s="69">
        <f t="shared" si="43"/>
        <v>-532.60860429011257</v>
      </c>
      <c r="H272" s="36">
        <f t="shared" si="44"/>
        <v>0</v>
      </c>
      <c r="I272" s="69">
        <f t="shared" si="45"/>
        <v>-532.60860429011257</v>
      </c>
      <c r="J272" s="67">
        <f t="shared" si="46"/>
        <v>-134.22586371811002</v>
      </c>
      <c r="K272" s="34">
        <f t="shared" si="47"/>
        <v>-666.83446800822253</v>
      </c>
      <c r="L272" s="34">
        <f t="shared" si="48"/>
        <v>-399456.45321758441</v>
      </c>
      <c r="M272" s="34">
        <f t="shared" si="49"/>
        <v>-500125.85100616689</v>
      </c>
      <c r="N272" s="38">
        <f>'jan-mar'!M272</f>
        <v>-559800.03648075426</v>
      </c>
      <c r="O272" s="38">
        <f t="shared" si="50"/>
        <v>59674.185474587372</v>
      </c>
    </row>
    <row r="273" spans="1:15" s="31" customFormat="1" x14ac:dyDescent="0.2">
      <c r="A273" s="30">
        <v>4637</v>
      </c>
      <c r="B273" s="31" t="s">
        <v>241</v>
      </c>
      <c r="C273" s="33">
        <v>13150679</v>
      </c>
      <c r="D273" s="33">
        <v>1268</v>
      </c>
      <c r="E273" s="34">
        <f t="shared" si="41"/>
        <v>10371.197949526813</v>
      </c>
      <c r="F273" s="35">
        <f t="shared" si="42"/>
        <v>0.90452580945441619</v>
      </c>
      <c r="G273" s="69">
        <f t="shared" si="43"/>
        <v>656.81822599379882</v>
      </c>
      <c r="H273" s="36">
        <f t="shared" si="44"/>
        <v>0</v>
      </c>
      <c r="I273" s="69">
        <f t="shared" si="45"/>
        <v>656.81822599379882</v>
      </c>
      <c r="J273" s="67">
        <f t="shared" si="46"/>
        <v>-134.22586371811002</v>
      </c>
      <c r="K273" s="34">
        <f t="shared" si="47"/>
        <v>522.59236227568886</v>
      </c>
      <c r="L273" s="34">
        <f t="shared" si="48"/>
        <v>832845.51056013687</v>
      </c>
      <c r="M273" s="34">
        <f t="shared" si="49"/>
        <v>662647.11536557344</v>
      </c>
      <c r="N273" s="38">
        <f>'jan-mar'!M273</f>
        <v>643081.99912320578</v>
      </c>
      <c r="O273" s="38">
        <f t="shared" si="50"/>
        <v>19565.116242367658</v>
      </c>
    </row>
    <row r="274" spans="1:15" s="31" customFormat="1" x14ac:dyDescent="0.2">
      <c r="A274" s="30">
        <v>4638</v>
      </c>
      <c r="B274" s="31" t="s">
        <v>242</v>
      </c>
      <c r="C274" s="33">
        <v>54088516</v>
      </c>
      <c r="D274" s="33">
        <v>3879</v>
      </c>
      <c r="E274" s="34">
        <f t="shared" si="41"/>
        <v>13943.93297241557</v>
      </c>
      <c r="F274" s="35">
        <f t="shared" si="42"/>
        <v>1.2161225077598457</v>
      </c>
      <c r="G274" s="69">
        <f t="shared" si="43"/>
        <v>-1486.8227877394554</v>
      </c>
      <c r="H274" s="36">
        <f t="shared" si="44"/>
        <v>0</v>
      </c>
      <c r="I274" s="69">
        <f t="shared" si="45"/>
        <v>-1486.8227877394554</v>
      </c>
      <c r="J274" s="67">
        <f t="shared" si="46"/>
        <v>-134.22586371811002</v>
      </c>
      <c r="K274" s="34">
        <f t="shared" si="47"/>
        <v>-1621.0486514575655</v>
      </c>
      <c r="L274" s="34">
        <f t="shared" si="48"/>
        <v>-5767385.5936413473</v>
      </c>
      <c r="M274" s="34">
        <f t="shared" si="49"/>
        <v>-6288047.7190038962</v>
      </c>
      <c r="N274" s="38">
        <f>'jan-mar'!M274</f>
        <v>-1696830.7862784609</v>
      </c>
      <c r="O274" s="38">
        <f t="shared" si="50"/>
        <v>-4591216.9327254351</v>
      </c>
    </row>
    <row r="275" spans="1:15" s="31" customFormat="1" x14ac:dyDescent="0.2">
      <c r="A275" s="30">
        <v>4639</v>
      </c>
      <c r="B275" s="31" t="s">
        <v>243</v>
      </c>
      <c r="C275" s="33">
        <v>36832049</v>
      </c>
      <c r="D275" s="33">
        <v>2551</v>
      </c>
      <c r="E275" s="34">
        <f t="shared" si="41"/>
        <v>14438.278714229713</v>
      </c>
      <c r="F275" s="35">
        <f t="shared" si="42"/>
        <v>1.2592369564899639</v>
      </c>
      <c r="G275" s="69">
        <f t="shared" si="43"/>
        <v>-1783.4302328279409</v>
      </c>
      <c r="H275" s="36">
        <f t="shared" si="44"/>
        <v>0</v>
      </c>
      <c r="I275" s="69">
        <f t="shared" si="45"/>
        <v>-1783.4302328279409</v>
      </c>
      <c r="J275" s="67">
        <f t="shared" si="46"/>
        <v>-134.22586371811002</v>
      </c>
      <c r="K275" s="34">
        <f t="shared" si="47"/>
        <v>-1917.656096546051</v>
      </c>
      <c r="L275" s="34">
        <f t="shared" si="48"/>
        <v>-4549530.5239440771</v>
      </c>
      <c r="M275" s="34">
        <f t="shared" si="49"/>
        <v>-4891940.7022889759</v>
      </c>
      <c r="N275" s="38">
        <f>'jan-mar'!M275</f>
        <v>-1730862.7184832031</v>
      </c>
      <c r="O275" s="38">
        <f t="shared" si="50"/>
        <v>-3161077.9838057728</v>
      </c>
    </row>
    <row r="276" spans="1:15" s="31" customFormat="1" x14ac:dyDescent="0.2">
      <c r="A276" s="30">
        <v>4640</v>
      </c>
      <c r="B276" s="31" t="s">
        <v>244</v>
      </c>
      <c r="C276" s="33">
        <v>123908622</v>
      </c>
      <c r="D276" s="33">
        <v>12319</v>
      </c>
      <c r="E276" s="34">
        <f t="shared" si="41"/>
        <v>10058.334442730742</v>
      </c>
      <c r="F276" s="35">
        <f t="shared" si="42"/>
        <v>0.87723936500405497</v>
      </c>
      <c r="G276" s="69">
        <f t="shared" si="43"/>
        <v>844.53633007144163</v>
      </c>
      <c r="H276" s="36">
        <f t="shared" si="44"/>
        <v>91.339867791930999</v>
      </c>
      <c r="I276" s="69">
        <f t="shared" si="45"/>
        <v>935.87619786337268</v>
      </c>
      <c r="J276" s="67">
        <f t="shared" si="46"/>
        <v>-134.22586371811002</v>
      </c>
      <c r="K276" s="34">
        <f t="shared" si="47"/>
        <v>801.6503341452626</v>
      </c>
      <c r="L276" s="34">
        <f t="shared" si="48"/>
        <v>11529058.881478889</v>
      </c>
      <c r="M276" s="34">
        <f t="shared" si="49"/>
        <v>9875530.4663354903</v>
      </c>
      <c r="N276" s="38">
        <f>'jan-mar'!M276</f>
        <v>10949689.479373446</v>
      </c>
      <c r="O276" s="38">
        <f t="shared" si="50"/>
        <v>-1074159.0130379554</v>
      </c>
    </row>
    <row r="277" spans="1:15" s="31" customFormat="1" x14ac:dyDescent="0.2">
      <c r="A277" s="30">
        <v>4641</v>
      </c>
      <c r="B277" s="31" t="s">
        <v>245</v>
      </c>
      <c r="C277" s="33">
        <v>48564597</v>
      </c>
      <c r="D277" s="33">
        <v>1800</v>
      </c>
      <c r="E277" s="34">
        <f t="shared" si="41"/>
        <v>26980.331666666665</v>
      </c>
      <c r="F277" s="35">
        <f t="shared" si="42"/>
        <v>2.3530942576651657</v>
      </c>
      <c r="G277" s="69">
        <f t="shared" si="43"/>
        <v>-9308.6620042901122</v>
      </c>
      <c r="H277" s="36">
        <f t="shared" si="44"/>
        <v>0</v>
      </c>
      <c r="I277" s="69">
        <f t="shared" si="45"/>
        <v>-9308.6620042901122</v>
      </c>
      <c r="J277" s="67">
        <f t="shared" si="46"/>
        <v>-134.22586371811002</v>
      </c>
      <c r="K277" s="34">
        <f t="shared" si="47"/>
        <v>-9442.8878680082216</v>
      </c>
      <c r="L277" s="34">
        <f t="shared" si="48"/>
        <v>-16755591.607722202</v>
      </c>
      <c r="M277" s="34">
        <f t="shared" si="49"/>
        <v>-16997198.1624148</v>
      </c>
      <c r="N277" s="38">
        <f>'jan-mar'!M277</f>
        <v>-7822956.2075538104</v>
      </c>
      <c r="O277" s="38">
        <f t="shared" si="50"/>
        <v>-9174241.954860989</v>
      </c>
    </row>
    <row r="278" spans="1:15" s="31" customFormat="1" x14ac:dyDescent="0.2">
      <c r="A278" s="30">
        <v>4642</v>
      </c>
      <c r="B278" s="31" t="s">
        <v>246</v>
      </c>
      <c r="C278" s="33">
        <v>34282369</v>
      </c>
      <c r="D278" s="33">
        <v>2160</v>
      </c>
      <c r="E278" s="34">
        <f t="shared" si="41"/>
        <v>15871.467129629629</v>
      </c>
      <c r="F278" s="35">
        <f t="shared" si="42"/>
        <v>1.3842327301555748</v>
      </c>
      <c r="G278" s="69">
        <f t="shared" si="43"/>
        <v>-2643.3432820678904</v>
      </c>
      <c r="H278" s="36">
        <f t="shared" si="44"/>
        <v>0</v>
      </c>
      <c r="I278" s="69">
        <f t="shared" si="45"/>
        <v>-2643.3432820678904</v>
      </c>
      <c r="J278" s="67">
        <f t="shared" si="46"/>
        <v>-134.22586371811002</v>
      </c>
      <c r="K278" s="34">
        <f t="shared" si="47"/>
        <v>-2777.5691457860003</v>
      </c>
      <c r="L278" s="34">
        <f t="shared" si="48"/>
        <v>-5709621.4892666433</v>
      </c>
      <c r="M278" s="34">
        <f t="shared" si="49"/>
        <v>-5999549.3548977608</v>
      </c>
      <c r="N278" s="38">
        <f>'jan-mar'!M278</f>
        <v>-2171885.4090645718</v>
      </c>
      <c r="O278" s="38">
        <f t="shared" si="50"/>
        <v>-3827663.9458331889</v>
      </c>
    </row>
    <row r="279" spans="1:15" s="31" customFormat="1" x14ac:dyDescent="0.2">
      <c r="A279" s="30">
        <v>4643</v>
      </c>
      <c r="B279" s="31" t="s">
        <v>247</v>
      </c>
      <c r="C279" s="33">
        <v>76604436</v>
      </c>
      <c r="D279" s="33">
        <v>5239</v>
      </c>
      <c r="E279" s="34">
        <f t="shared" si="41"/>
        <v>14621.957625501051</v>
      </c>
      <c r="F279" s="35">
        <f t="shared" si="42"/>
        <v>1.2752565442662238</v>
      </c>
      <c r="G279" s="69">
        <f t="shared" si="43"/>
        <v>-1893.6375795907434</v>
      </c>
      <c r="H279" s="36">
        <f t="shared" si="44"/>
        <v>0</v>
      </c>
      <c r="I279" s="69">
        <f t="shared" si="45"/>
        <v>-1893.6375795907434</v>
      </c>
      <c r="J279" s="67">
        <f t="shared" si="46"/>
        <v>-134.22586371811002</v>
      </c>
      <c r="K279" s="34">
        <f t="shared" si="47"/>
        <v>-2027.8634433088534</v>
      </c>
      <c r="L279" s="34">
        <f t="shared" si="48"/>
        <v>-9920767.279475905</v>
      </c>
      <c r="M279" s="34">
        <f t="shared" si="49"/>
        <v>-10623976.579495084</v>
      </c>
      <c r="N279" s="38">
        <f>'jan-mar'!M279</f>
        <v>-4796871.4364302289</v>
      </c>
      <c r="O279" s="38">
        <f t="shared" si="50"/>
        <v>-5827105.1430648547</v>
      </c>
    </row>
    <row r="280" spans="1:15" s="31" customFormat="1" x14ac:dyDescent="0.2">
      <c r="A280" s="30">
        <v>4644</v>
      </c>
      <c r="B280" s="31" t="s">
        <v>248</v>
      </c>
      <c r="C280" s="33">
        <v>82498243</v>
      </c>
      <c r="D280" s="33">
        <v>5371</v>
      </c>
      <c r="E280" s="34">
        <f t="shared" si="41"/>
        <v>15359.940979333458</v>
      </c>
      <c r="F280" s="35">
        <f t="shared" si="42"/>
        <v>1.3396198891505628</v>
      </c>
      <c r="G280" s="69">
        <f t="shared" si="43"/>
        <v>-2336.4275918901881</v>
      </c>
      <c r="H280" s="36">
        <f t="shared" si="44"/>
        <v>0</v>
      </c>
      <c r="I280" s="69">
        <f t="shared" si="45"/>
        <v>-2336.4275918901881</v>
      </c>
      <c r="J280" s="67">
        <f t="shared" si="46"/>
        <v>-134.22586371811002</v>
      </c>
      <c r="K280" s="34">
        <f t="shared" si="47"/>
        <v>-2470.6534556082979</v>
      </c>
      <c r="L280" s="34">
        <f t="shared" si="48"/>
        <v>-12548952.596042201</v>
      </c>
      <c r="M280" s="34">
        <f t="shared" si="49"/>
        <v>-13269879.710072167</v>
      </c>
      <c r="N280" s="38">
        <f>'jan-mar'!M280</f>
        <v>-3257377.863650837</v>
      </c>
      <c r="O280" s="38">
        <f t="shared" si="50"/>
        <v>-10012501.846421331</v>
      </c>
    </row>
    <row r="281" spans="1:15" s="31" customFormat="1" x14ac:dyDescent="0.2">
      <c r="A281" s="30">
        <v>4645</v>
      </c>
      <c r="B281" s="31" t="s">
        <v>249</v>
      </c>
      <c r="C281" s="33">
        <v>30209562</v>
      </c>
      <c r="D281" s="33">
        <v>2986</v>
      </c>
      <c r="E281" s="34">
        <f t="shared" si="41"/>
        <v>10117.066979236437</v>
      </c>
      <c r="F281" s="35">
        <f t="shared" si="42"/>
        <v>0.88236173325723721</v>
      </c>
      <c r="G281" s="69">
        <f t="shared" si="43"/>
        <v>809.29680816802465</v>
      </c>
      <c r="H281" s="36">
        <f t="shared" si="44"/>
        <v>70.783480014937766</v>
      </c>
      <c r="I281" s="69">
        <f t="shared" si="45"/>
        <v>880.08028818296248</v>
      </c>
      <c r="J281" s="67">
        <f t="shared" si="46"/>
        <v>-134.22586371811002</v>
      </c>
      <c r="K281" s="34">
        <f t="shared" si="47"/>
        <v>745.8544244648524</v>
      </c>
      <c r="L281" s="34">
        <f t="shared" si="48"/>
        <v>2627919.7405143259</v>
      </c>
      <c r="M281" s="34">
        <f t="shared" si="49"/>
        <v>2227121.3114520493</v>
      </c>
      <c r="N281" s="38">
        <f>'jan-mar'!M281</f>
        <v>2137254.2828362016</v>
      </c>
      <c r="O281" s="38">
        <f t="shared" si="50"/>
        <v>89867.028615847696</v>
      </c>
    </row>
    <row r="282" spans="1:15" s="31" customFormat="1" x14ac:dyDescent="0.2">
      <c r="A282" s="30">
        <v>4646</v>
      </c>
      <c r="B282" s="31" t="s">
        <v>250</v>
      </c>
      <c r="C282" s="33">
        <v>29866990</v>
      </c>
      <c r="D282" s="33">
        <v>2869</v>
      </c>
      <c r="E282" s="34">
        <f t="shared" si="41"/>
        <v>10410.243987452073</v>
      </c>
      <c r="F282" s="35">
        <f t="shared" si="42"/>
        <v>0.90793121635458485</v>
      </c>
      <c r="G282" s="69">
        <f t="shared" si="43"/>
        <v>633.39060323864283</v>
      </c>
      <c r="H282" s="36">
        <f t="shared" si="44"/>
        <v>0</v>
      </c>
      <c r="I282" s="69">
        <f t="shared" si="45"/>
        <v>633.39060323864283</v>
      </c>
      <c r="J282" s="67">
        <f t="shared" si="46"/>
        <v>-134.22586371811002</v>
      </c>
      <c r="K282" s="34">
        <f t="shared" si="47"/>
        <v>499.16473952053281</v>
      </c>
      <c r="L282" s="34">
        <f t="shared" si="48"/>
        <v>1817197.6406916662</v>
      </c>
      <c r="M282" s="34">
        <f t="shared" si="49"/>
        <v>1432103.6376844086</v>
      </c>
      <c r="N282" s="38">
        <f>'jan-mar'!M282</f>
        <v>1086495.8068489549</v>
      </c>
      <c r="O282" s="38">
        <f t="shared" si="50"/>
        <v>345607.8308354537</v>
      </c>
    </row>
    <row r="283" spans="1:15" s="31" customFormat="1" x14ac:dyDescent="0.2">
      <c r="A283" s="30">
        <v>4647</v>
      </c>
      <c r="B283" s="31" t="s">
        <v>391</v>
      </c>
      <c r="C283" s="33">
        <v>240701170</v>
      </c>
      <c r="D283" s="33">
        <v>22450</v>
      </c>
      <c r="E283" s="34">
        <f t="shared" si="41"/>
        <v>10721.655679287305</v>
      </c>
      <c r="F283" s="35">
        <f t="shared" si="42"/>
        <v>0.93509104051392256</v>
      </c>
      <c r="G283" s="69">
        <f t="shared" si="43"/>
        <v>446.54358813750366</v>
      </c>
      <c r="H283" s="36">
        <f t="shared" si="44"/>
        <v>0</v>
      </c>
      <c r="I283" s="69">
        <f t="shared" si="45"/>
        <v>446.54358813750366</v>
      </c>
      <c r="J283" s="67">
        <f t="shared" si="46"/>
        <v>-134.22586371811002</v>
      </c>
      <c r="K283" s="34">
        <f t="shared" si="47"/>
        <v>312.31772441939364</v>
      </c>
      <c r="L283" s="34">
        <f t="shared" si="48"/>
        <v>10024903.553686958</v>
      </c>
      <c r="M283" s="34">
        <f t="shared" si="49"/>
        <v>7011532.9132153876</v>
      </c>
      <c r="N283" s="38">
        <f>'jan-mar'!M283</f>
        <v>6849613.6280094301</v>
      </c>
      <c r="O283" s="38">
        <f t="shared" si="50"/>
        <v>161919.28520595748</v>
      </c>
    </row>
    <row r="284" spans="1:15" s="31" customFormat="1" x14ac:dyDescent="0.2">
      <c r="A284" s="30">
        <v>4648</v>
      </c>
      <c r="B284" s="31" t="s">
        <v>251</v>
      </c>
      <c r="C284" s="33">
        <v>48438778</v>
      </c>
      <c r="D284" s="33">
        <v>3392</v>
      </c>
      <c r="E284" s="34">
        <f t="shared" si="41"/>
        <v>14280.300117924528</v>
      </c>
      <c r="F284" s="35">
        <f t="shared" si="42"/>
        <v>1.24545882609511</v>
      </c>
      <c r="G284" s="69">
        <f t="shared" si="43"/>
        <v>-1688.6430750448296</v>
      </c>
      <c r="H284" s="36">
        <f t="shared" si="44"/>
        <v>0</v>
      </c>
      <c r="I284" s="69">
        <f t="shared" si="45"/>
        <v>-1688.6430750448296</v>
      </c>
      <c r="J284" s="67">
        <f t="shared" si="46"/>
        <v>-134.22586371811002</v>
      </c>
      <c r="K284" s="34">
        <f t="shared" si="47"/>
        <v>-1822.8689387629397</v>
      </c>
      <c r="L284" s="34">
        <f t="shared" si="48"/>
        <v>-5727877.3105520625</v>
      </c>
      <c r="M284" s="34">
        <f t="shared" si="49"/>
        <v>-6183171.4402838917</v>
      </c>
      <c r="N284" s="38">
        <f>'jan-mar'!M284</f>
        <v>-2188111.9297902887</v>
      </c>
      <c r="O284" s="38">
        <f t="shared" si="50"/>
        <v>-3995059.5104936031</v>
      </c>
    </row>
    <row r="285" spans="1:15" s="31" customFormat="1" x14ac:dyDescent="0.2">
      <c r="A285" s="30">
        <v>4649</v>
      </c>
      <c r="B285" s="31" t="s">
        <v>392</v>
      </c>
      <c r="C285" s="33">
        <v>93470880</v>
      </c>
      <c r="D285" s="33">
        <v>9610</v>
      </c>
      <c r="E285" s="34">
        <f t="shared" si="41"/>
        <v>9726.4183142559832</v>
      </c>
      <c r="F285" s="35">
        <f t="shared" si="42"/>
        <v>0.84829124288347535</v>
      </c>
      <c r="G285" s="69">
        <f t="shared" si="43"/>
        <v>1043.6860071562969</v>
      </c>
      <c r="H285" s="36">
        <f t="shared" si="44"/>
        <v>207.51051275809658</v>
      </c>
      <c r="I285" s="69">
        <f t="shared" si="45"/>
        <v>1251.1965199143935</v>
      </c>
      <c r="J285" s="67">
        <f t="shared" si="46"/>
        <v>-134.22586371811002</v>
      </c>
      <c r="K285" s="34">
        <f t="shared" si="47"/>
        <v>1116.9706561962835</v>
      </c>
      <c r="L285" s="34">
        <f t="shared" si="48"/>
        <v>12023998.556377321</v>
      </c>
      <c r="M285" s="34">
        <f t="shared" si="49"/>
        <v>10734088.006046284</v>
      </c>
      <c r="N285" s="38">
        <f>'jan-mar'!M285</f>
        <v>9721314.084814433</v>
      </c>
      <c r="O285" s="38">
        <f t="shared" si="50"/>
        <v>1012773.921231851</v>
      </c>
    </row>
    <row r="286" spans="1:15" s="31" customFormat="1" x14ac:dyDescent="0.2">
      <c r="A286" s="30">
        <v>4650</v>
      </c>
      <c r="B286" s="31" t="s">
        <v>252</v>
      </c>
      <c r="C286" s="33">
        <v>56784563</v>
      </c>
      <c r="D286" s="33">
        <v>5926</v>
      </c>
      <c r="E286" s="34">
        <f t="shared" si="41"/>
        <v>9582.2752278096523</v>
      </c>
      <c r="F286" s="35">
        <f t="shared" si="42"/>
        <v>0.83571977885592064</v>
      </c>
      <c r="G286" s="69">
        <f t="shared" si="43"/>
        <v>1130.1718590240955</v>
      </c>
      <c r="H286" s="36">
        <f t="shared" si="44"/>
        <v>257.96059301431239</v>
      </c>
      <c r="I286" s="69">
        <f t="shared" si="45"/>
        <v>1388.1324520384078</v>
      </c>
      <c r="J286" s="67">
        <f t="shared" si="46"/>
        <v>-134.22586371811002</v>
      </c>
      <c r="K286" s="34">
        <f t="shared" si="47"/>
        <v>1253.9065883202977</v>
      </c>
      <c r="L286" s="34">
        <f t="shared" si="48"/>
        <v>8226072.9107796047</v>
      </c>
      <c r="M286" s="34">
        <f t="shared" si="49"/>
        <v>7430650.4423860842</v>
      </c>
      <c r="N286" s="38">
        <f>'jan-mar'!M286</f>
        <v>6751279.0253808852</v>
      </c>
      <c r="O286" s="38">
        <f t="shared" si="50"/>
        <v>679371.41700519901</v>
      </c>
    </row>
    <row r="287" spans="1:15" s="31" customFormat="1" x14ac:dyDescent="0.2">
      <c r="A287" s="30">
        <v>4651</v>
      </c>
      <c r="B287" s="31" t="s">
        <v>253</v>
      </c>
      <c r="C287" s="33">
        <v>69194737</v>
      </c>
      <c r="D287" s="33">
        <v>7271</v>
      </c>
      <c r="E287" s="34">
        <f t="shared" si="41"/>
        <v>9516.5365149222944</v>
      </c>
      <c r="F287" s="35">
        <f t="shared" si="42"/>
        <v>0.82998636572695406</v>
      </c>
      <c r="G287" s="69">
        <f t="shared" si="43"/>
        <v>1169.6150867565102</v>
      </c>
      <c r="H287" s="36">
        <f t="shared" si="44"/>
        <v>280.96914252488767</v>
      </c>
      <c r="I287" s="69">
        <f t="shared" si="45"/>
        <v>1450.5842292813979</v>
      </c>
      <c r="J287" s="67">
        <f t="shared" si="46"/>
        <v>-134.22586371811002</v>
      </c>
      <c r="K287" s="34">
        <f t="shared" si="47"/>
        <v>1316.3583655632879</v>
      </c>
      <c r="L287" s="34">
        <f t="shared" si="48"/>
        <v>10547197.931105044</v>
      </c>
      <c r="M287" s="34">
        <f t="shared" si="49"/>
        <v>9571241.6760106664</v>
      </c>
      <c r="N287" s="38">
        <f>'jan-mar'!M287</f>
        <v>9342431.9556436706</v>
      </c>
      <c r="O287" s="38">
        <f t="shared" si="50"/>
        <v>228809.72036699578</v>
      </c>
    </row>
    <row r="288" spans="1:15" s="31" customFormat="1" x14ac:dyDescent="0.2">
      <c r="A288" s="30">
        <v>5001</v>
      </c>
      <c r="B288" s="31" t="s">
        <v>339</v>
      </c>
      <c r="C288" s="33">
        <v>2466827738</v>
      </c>
      <c r="D288" s="33">
        <v>214565</v>
      </c>
      <c r="E288" s="34">
        <f t="shared" si="41"/>
        <v>11496.878512338919</v>
      </c>
      <c r="F288" s="35">
        <f t="shared" si="42"/>
        <v>1.0027022329707738</v>
      </c>
      <c r="G288" s="69">
        <f t="shared" si="43"/>
        <v>-18.590111693464497</v>
      </c>
      <c r="H288" s="36">
        <f t="shared" si="44"/>
        <v>0</v>
      </c>
      <c r="I288" s="69">
        <f t="shared" si="45"/>
        <v>-18.590111693464497</v>
      </c>
      <c r="J288" s="67">
        <f t="shared" si="46"/>
        <v>-134.22586371811002</v>
      </c>
      <c r="K288" s="34">
        <f t="shared" si="47"/>
        <v>-152.81597541157453</v>
      </c>
      <c r="L288" s="34">
        <f t="shared" si="48"/>
        <v>-3988787.3155082096</v>
      </c>
      <c r="M288" s="34">
        <f t="shared" si="49"/>
        <v>-32788959.76418449</v>
      </c>
      <c r="N288" s="38">
        <f>'jan-mar'!M288</f>
        <v>-43344959.872657225</v>
      </c>
      <c r="O288" s="38">
        <f t="shared" si="50"/>
        <v>10556000.108472735</v>
      </c>
    </row>
    <row r="289" spans="1:15" s="31" customFormat="1" x14ac:dyDescent="0.2">
      <c r="A289" s="30">
        <v>5006</v>
      </c>
      <c r="B289" s="31" t="s">
        <v>340</v>
      </c>
      <c r="C289" s="33">
        <v>205442627</v>
      </c>
      <c r="D289" s="33">
        <v>24032</v>
      </c>
      <c r="E289" s="34">
        <f t="shared" si="41"/>
        <v>8548.7111767643146</v>
      </c>
      <c r="F289" s="35">
        <f t="shared" si="42"/>
        <v>0.74557731272572558</v>
      </c>
      <c r="G289" s="69">
        <f t="shared" si="43"/>
        <v>1750.310289651298</v>
      </c>
      <c r="H289" s="36">
        <f t="shared" si="44"/>
        <v>619.70801088018061</v>
      </c>
      <c r="I289" s="69">
        <f t="shared" si="45"/>
        <v>2370.0183005314784</v>
      </c>
      <c r="J289" s="67">
        <f t="shared" si="46"/>
        <v>-134.22586371811002</v>
      </c>
      <c r="K289" s="34">
        <f t="shared" si="47"/>
        <v>2235.7924368133686</v>
      </c>
      <c r="L289" s="34">
        <f t="shared" si="48"/>
        <v>56956279.798372492</v>
      </c>
      <c r="M289" s="34">
        <f t="shared" si="49"/>
        <v>53730563.841498874</v>
      </c>
      <c r="N289" s="38">
        <f>'jan-mar'!M289</f>
        <v>51476374.0627326</v>
      </c>
      <c r="O289" s="38">
        <f t="shared" si="50"/>
        <v>2254189.7787662745</v>
      </c>
    </row>
    <row r="290" spans="1:15" s="31" customFormat="1" x14ac:dyDescent="0.2">
      <c r="A290" s="30">
        <v>5007</v>
      </c>
      <c r="B290" s="31" t="s">
        <v>341</v>
      </c>
      <c r="C290" s="33">
        <v>137675584</v>
      </c>
      <c r="D290" s="33">
        <v>15083</v>
      </c>
      <c r="E290" s="34">
        <f t="shared" si="41"/>
        <v>9127.8647483922305</v>
      </c>
      <c r="F290" s="35">
        <f t="shared" si="42"/>
        <v>0.79608829089089095</v>
      </c>
      <c r="G290" s="69">
        <f t="shared" si="43"/>
        <v>1402.8181466745484</v>
      </c>
      <c r="H290" s="36">
        <f t="shared" si="44"/>
        <v>417.00426081041002</v>
      </c>
      <c r="I290" s="69">
        <f t="shared" si="45"/>
        <v>1819.8224074849584</v>
      </c>
      <c r="J290" s="67">
        <f t="shared" si="46"/>
        <v>-134.22586371811002</v>
      </c>
      <c r="K290" s="34">
        <f t="shared" si="47"/>
        <v>1685.5965437668483</v>
      </c>
      <c r="L290" s="34">
        <f t="shared" si="48"/>
        <v>27448381.372095626</v>
      </c>
      <c r="M290" s="34">
        <f t="shared" si="49"/>
        <v>25423852.669635374</v>
      </c>
      <c r="N290" s="38">
        <f>'jan-mar'!M290</f>
        <v>23207278.882976677</v>
      </c>
      <c r="O290" s="38">
        <f t="shared" si="50"/>
        <v>2216573.7866586968</v>
      </c>
    </row>
    <row r="291" spans="1:15" s="31" customFormat="1" x14ac:dyDescent="0.2">
      <c r="A291" s="30">
        <v>5014</v>
      </c>
      <c r="B291" s="31" t="s">
        <v>343</v>
      </c>
      <c r="C291" s="33">
        <v>79450874</v>
      </c>
      <c r="D291" s="33">
        <v>5453</v>
      </c>
      <c r="E291" s="34">
        <f t="shared" si="41"/>
        <v>14570.12176783422</v>
      </c>
      <c r="F291" s="35">
        <f t="shared" si="42"/>
        <v>1.2707356710418349</v>
      </c>
      <c r="G291" s="69">
        <f t="shared" si="43"/>
        <v>-1862.5360649906452</v>
      </c>
      <c r="H291" s="36">
        <f t="shared" si="44"/>
        <v>0</v>
      </c>
      <c r="I291" s="69">
        <f t="shared" si="45"/>
        <v>-1862.5360649906452</v>
      </c>
      <c r="J291" s="67">
        <f t="shared" si="46"/>
        <v>-134.22586371811002</v>
      </c>
      <c r="K291" s="34">
        <f t="shared" si="47"/>
        <v>-1996.7619287087552</v>
      </c>
      <c r="L291" s="34">
        <f t="shared" si="48"/>
        <v>-10156409.162393989</v>
      </c>
      <c r="M291" s="34">
        <f t="shared" si="49"/>
        <v>-10888342.797248842</v>
      </c>
      <c r="N291" s="38">
        <f>'jan-mar'!M291</f>
        <v>-11071236.5684394</v>
      </c>
      <c r="O291" s="38">
        <f t="shared" si="50"/>
        <v>182893.77119055763</v>
      </c>
    </row>
    <row r="292" spans="1:15" s="31" customFormat="1" x14ac:dyDescent="0.2">
      <c r="A292" s="30">
        <v>5020</v>
      </c>
      <c r="B292" s="31" t="s">
        <v>346</v>
      </c>
      <c r="C292" s="33">
        <v>8185889</v>
      </c>
      <c r="D292" s="33">
        <v>898</v>
      </c>
      <c r="E292" s="34">
        <f t="shared" si="41"/>
        <v>9115.6893095768373</v>
      </c>
      <c r="F292" s="35">
        <f t="shared" si="42"/>
        <v>0.79502640790460977</v>
      </c>
      <c r="G292" s="69">
        <f t="shared" si="43"/>
        <v>1410.1234099637843</v>
      </c>
      <c r="H292" s="36">
        <f t="shared" si="44"/>
        <v>421.26566439579761</v>
      </c>
      <c r="I292" s="69">
        <f t="shared" si="45"/>
        <v>1831.3890743595819</v>
      </c>
      <c r="J292" s="67">
        <f t="shared" si="46"/>
        <v>-134.22586371811002</v>
      </c>
      <c r="K292" s="34">
        <f t="shared" si="47"/>
        <v>1697.1632106414718</v>
      </c>
      <c r="L292" s="34">
        <f t="shared" si="48"/>
        <v>1644587.3887749044</v>
      </c>
      <c r="M292" s="34">
        <f t="shared" si="49"/>
        <v>1524052.5631560415</v>
      </c>
      <c r="N292" s="38">
        <f>'jan-mar'!M292</f>
        <v>1573812.5822126274</v>
      </c>
      <c r="O292" s="38">
        <f t="shared" si="50"/>
        <v>-49760.01905658585</v>
      </c>
    </row>
    <row r="293" spans="1:15" s="31" customFormat="1" x14ac:dyDescent="0.2">
      <c r="A293" s="30">
        <v>5021</v>
      </c>
      <c r="B293" s="31" t="s">
        <v>347</v>
      </c>
      <c r="C293" s="33">
        <v>68979335</v>
      </c>
      <c r="D293" s="33">
        <v>7389</v>
      </c>
      <c r="E293" s="34">
        <f t="shared" si="41"/>
        <v>9335.4087156584119</v>
      </c>
      <c r="F293" s="35">
        <f t="shared" si="42"/>
        <v>0.81418927362233984</v>
      </c>
      <c r="G293" s="69">
        <f t="shared" si="43"/>
        <v>1278.2917663148396</v>
      </c>
      <c r="H293" s="36">
        <f t="shared" si="44"/>
        <v>344.36387226724651</v>
      </c>
      <c r="I293" s="69">
        <f t="shared" si="45"/>
        <v>1622.6556385820861</v>
      </c>
      <c r="J293" s="67">
        <f t="shared" si="46"/>
        <v>-134.22586371811002</v>
      </c>
      <c r="K293" s="34">
        <f t="shared" si="47"/>
        <v>1488.429774863976</v>
      </c>
      <c r="L293" s="34">
        <f t="shared" si="48"/>
        <v>11989802.513483034</v>
      </c>
      <c r="M293" s="34">
        <f t="shared" si="49"/>
        <v>10998007.606469918</v>
      </c>
      <c r="N293" s="38">
        <f>'jan-mar'!M293</f>
        <v>10543919.995956693</v>
      </c>
      <c r="O293" s="38">
        <f t="shared" si="50"/>
        <v>454087.6105132252</v>
      </c>
    </row>
    <row r="294" spans="1:15" s="31" customFormat="1" x14ac:dyDescent="0.2">
      <c r="A294" s="30">
        <v>5022</v>
      </c>
      <c r="B294" s="31" t="s">
        <v>348</v>
      </c>
      <c r="C294" s="33">
        <v>25683288</v>
      </c>
      <c r="D294" s="33">
        <v>2484</v>
      </c>
      <c r="E294" s="34">
        <f t="shared" si="41"/>
        <v>10339.487922705313</v>
      </c>
      <c r="F294" s="35">
        <f t="shared" si="42"/>
        <v>0.90176021402193807</v>
      </c>
      <c r="G294" s="69">
        <f t="shared" si="43"/>
        <v>675.84424208669873</v>
      </c>
      <c r="H294" s="36">
        <f t="shared" si="44"/>
        <v>0</v>
      </c>
      <c r="I294" s="69">
        <f t="shared" si="45"/>
        <v>675.84424208669873</v>
      </c>
      <c r="J294" s="67">
        <f t="shared" si="46"/>
        <v>-134.22586371811002</v>
      </c>
      <c r="K294" s="34">
        <f t="shared" si="47"/>
        <v>541.61837836858876</v>
      </c>
      <c r="L294" s="34">
        <f t="shared" si="48"/>
        <v>1678797.0973433596</v>
      </c>
      <c r="M294" s="34">
        <f t="shared" si="49"/>
        <v>1345380.0518675745</v>
      </c>
      <c r="N294" s="38">
        <f>'jan-mar'!M294</f>
        <v>3307752.5757418363</v>
      </c>
      <c r="O294" s="38">
        <f t="shared" si="50"/>
        <v>-1962372.5238742619</v>
      </c>
    </row>
    <row r="295" spans="1:15" s="31" customFormat="1" x14ac:dyDescent="0.2">
      <c r="A295" s="30">
        <v>5025</v>
      </c>
      <c r="B295" s="31" t="s">
        <v>349</v>
      </c>
      <c r="C295" s="33">
        <v>55056315</v>
      </c>
      <c r="D295" s="33">
        <v>5685</v>
      </c>
      <c r="E295" s="34">
        <f t="shared" si="41"/>
        <v>9684.4881266490756</v>
      </c>
      <c r="F295" s="35">
        <f t="shared" si="42"/>
        <v>0.84463429437373794</v>
      </c>
      <c r="G295" s="69">
        <f t="shared" si="43"/>
        <v>1068.8441197204413</v>
      </c>
      <c r="H295" s="36">
        <f t="shared" si="44"/>
        <v>222.18607842051424</v>
      </c>
      <c r="I295" s="69">
        <f t="shared" si="45"/>
        <v>1291.0301981409555</v>
      </c>
      <c r="J295" s="67">
        <f t="shared" si="46"/>
        <v>-134.22586371811002</v>
      </c>
      <c r="K295" s="34">
        <f t="shared" si="47"/>
        <v>1156.8043344228454</v>
      </c>
      <c r="L295" s="34">
        <f t="shared" si="48"/>
        <v>7339506.6764313318</v>
      </c>
      <c r="M295" s="34">
        <f t="shared" si="49"/>
        <v>6576432.641193876</v>
      </c>
      <c r="N295" s="38">
        <f>'jan-mar'!M295</f>
        <v>6610017.2621144662</v>
      </c>
      <c r="O295" s="38">
        <f t="shared" si="50"/>
        <v>-33584.620920590125</v>
      </c>
    </row>
    <row r="296" spans="1:15" s="31" customFormat="1" x14ac:dyDescent="0.2">
      <c r="A296" s="30">
        <v>5026</v>
      </c>
      <c r="B296" s="31" t="s">
        <v>350</v>
      </c>
      <c r="C296" s="33">
        <v>16129261</v>
      </c>
      <c r="D296" s="33">
        <v>2035</v>
      </c>
      <c r="E296" s="34">
        <f t="shared" si="41"/>
        <v>7925.9267813267816</v>
      </c>
      <c r="F296" s="35">
        <f t="shared" si="42"/>
        <v>0.69126106477247773</v>
      </c>
      <c r="G296" s="69">
        <f t="shared" si="43"/>
        <v>2123.9809269138177</v>
      </c>
      <c r="H296" s="36">
        <f t="shared" si="44"/>
        <v>837.68254928331714</v>
      </c>
      <c r="I296" s="69">
        <f t="shared" si="45"/>
        <v>2961.663476197135</v>
      </c>
      <c r="J296" s="67">
        <f t="shared" si="46"/>
        <v>-134.22586371811002</v>
      </c>
      <c r="K296" s="34">
        <f t="shared" si="47"/>
        <v>2827.4376124790251</v>
      </c>
      <c r="L296" s="34">
        <f t="shared" si="48"/>
        <v>6026985.1740611698</v>
      </c>
      <c r="M296" s="34">
        <f t="shared" si="49"/>
        <v>5753835.5413948158</v>
      </c>
      <c r="N296" s="38">
        <f>'jan-mar'!M296</f>
        <v>5285642.6846355209</v>
      </c>
      <c r="O296" s="38">
        <f t="shared" si="50"/>
        <v>468192.85675929487</v>
      </c>
    </row>
    <row r="297" spans="1:15" s="31" customFormat="1" x14ac:dyDescent="0.2">
      <c r="A297" s="30">
        <v>5027</v>
      </c>
      <c r="B297" s="31" t="s">
        <v>351</v>
      </c>
      <c r="C297" s="33">
        <v>49815607</v>
      </c>
      <c r="D297" s="33">
        <v>6140</v>
      </c>
      <c r="E297" s="34">
        <f t="shared" si="41"/>
        <v>8113.2910423452768</v>
      </c>
      <c r="F297" s="35">
        <f t="shared" si="42"/>
        <v>0.7076020709595513</v>
      </c>
      <c r="G297" s="69">
        <f t="shared" si="43"/>
        <v>2011.5623703027206</v>
      </c>
      <c r="H297" s="36">
        <f t="shared" si="44"/>
        <v>772.10505792684376</v>
      </c>
      <c r="I297" s="69">
        <f t="shared" si="45"/>
        <v>2783.6674282295644</v>
      </c>
      <c r="J297" s="67">
        <f t="shared" si="46"/>
        <v>-134.22586371811002</v>
      </c>
      <c r="K297" s="34">
        <f t="shared" si="47"/>
        <v>2649.4415645114545</v>
      </c>
      <c r="L297" s="34">
        <f t="shared" si="48"/>
        <v>17091718.009329524</v>
      </c>
      <c r="M297" s="34">
        <f t="shared" si="49"/>
        <v>16267571.206100332</v>
      </c>
      <c r="N297" s="38">
        <f>'jan-mar'!M297</f>
        <v>15236317.382389238</v>
      </c>
      <c r="O297" s="38">
        <f t="shared" si="50"/>
        <v>1031253.8237110935</v>
      </c>
    </row>
    <row r="298" spans="1:15" s="31" customFormat="1" x14ac:dyDescent="0.2">
      <c r="A298" s="30">
        <v>5028</v>
      </c>
      <c r="B298" s="31" t="s">
        <v>352</v>
      </c>
      <c r="C298" s="33">
        <v>159687406</v>
      </c>
      <c r="D298" s="33">
        <v>17560</v>
      </c>
      <c r="E298" s="34">
        <f t="shared" si="41"/>
        <v>9093.8158314350803</v>
      </c>
      <c r="F298" s="35">
        <f t="shared" si="42"/>
        <v>0.79311870875374568</v>
      </c>
      <c r="G298" s="69">
        <f t="shared" si="43"/>
        <v>1423.2474968488386</v>
      </c>
      <c r="H298" s="36">
        <f t="shared" si="44"/>
        <v>428.92138174541259</v>
      </c>
      <c r="I298" s="69">
        <f t="shared" si="45"/>
        <v>1852.1688785942513</v>
      </c>
      <c r="J298" s="67">
        <f t="shared" si="46"/>
        <v>-134.22586371811002</v>
      </c>
      <c r="K298" s="34">
        <f t="shared" si="47"/>
        <v>1717.9430148761412</v>
      </c>
      <c r="L298" s="34">
        <f t="shared" si="48"/>
        <v>32524085.508115053</v>
      </c>
      <c r="M298" s="34">
        <f t="shared" si="49"/>
        <v>30167079.341225039</v>
      </c>
      <c r="N298" s="38">
        <f>'jan-mar'!M298</f>
        <v>27468053.483021986</v>
      </c>
      <c r="O298" s="38">
        <f t="shared" si="50"/>
        <v>2699025.8582030535</v>
      </c>
    </row>
    <row r="299" spans="1:15" s="31" customFormat="1" x14ac:dyDescent="0.2">
      <c r="A299" s="30">
        <v>5029</v>
      </c>
      <c r="B299" s="31" t="s">
        <v>353</v>
      </c>
      <c r="C299" s="33">
        <v>76344101</v>
      </c>
      <c r="D299" s="33">
        <v>8484</v>
      </c>
      <c r="E299" s="34">
        <f t="shared" si="41"/>
        <v>8998.5974776049025</v>
      </c>
      <c r="F299" s="35">
        <f t="shared" si="42"/>
        <v>0.78481422367957077</v>
      </c>
      <c r="G299" s="69">
        <f t="shared" si="43"/>
        <v>1480.3785091469454</v>
      </c>
      <c r="H299" s="36">
        <f t="shared" si="44"/>
        <v>462.24780558597485</v>
      </c>
      <c r="I299" s="69">
        <f t="shared" si="45"/>
        <v>1942.6263147329203</v>
      </c>
      <c r="J299" s="67">
        <f t="shared" si="46"/>
        <v>-134.22586371811002</v>
      </c>
      <c r="K299" s="34">
        <f t="shared" si="47"/>
        <v>1808.4004510148102</v>
      </c>
      <c r="L299" s="34">
        <f t="shared" si="48"/>
        <v>16481241.654194096</v>
      </c>
      <c r="M299" s="34">
        <f t="shared" si="49"/>
        <v>15342469.426409649</v>
      </c>
      <c r="N299" s="38">
        <f>'jan-mar'!M299</f>
        <v>13742394.294200378</v>
      </c>
      <c r="O299" s="38">
        <f t="shared" si="50"/>
        <v>1600075.1322092712</v>
      </c>
    </row>
    <row r="300" spans="1:15" s="31" customFormat="1" x14ac:dyDescent="0.2">
      <c r="A300" s="30">
        <v>5031</v>
      </c>
      <c r="B300" s="31" t="s">
        <v>354</v>
      </c>
      <c r="C300" s="33">
        <v>154851035</v>
      </c>
      <c r="D300" s="33">
        <v>14783</v>
      </c>
      <c r="E300" s="34">
        <f t="shared" si="41"/>
        <v>10474.939795711291</v>
      </c>
      <c r="F300" s="35">
        <f t="shared" si="42"/>
        <v>0.91357367237738651</v>
      </c>
      <c r="G300" s="69">
        <f t="shared" si="43"/>
        <v>594.57311828311242</v>
      </c>
      <c r="H300" s="36">
        <f t="shared" si="44"/>
        <v>0</v>
      </c>
      <c r="I300" s="69">
        <f t="shared" si="45"/>
        <v>594.57311828311242</v>
      </c>
      <c r="J300" s="67">
        <f t="shared" si="46"/>
        <v>-134.22586371811002</v>
      </c>
      <c r="K300" s="34">
        <f t="shared" si="47"/>
        <v>460.3472545650024</v>
      </c>
      <c r="L300" s="34">
        <f t="shared" si="48"/>
        <v>8789574.4075792506</v>
      </c>
      <c r="M300" s="34">
        <f t="shared" si="49"/>
        <v>6805313.4642344303</v>
      </c>
      <c r="N300" s="38">
        <f>'jan-mar'!M300</f>
        <v>5304795.2257400146</v>
      </c>
      <c r="O300" s="38">
        <f t="shared" si="50"/>
        <v>1500518.2384944158</v>
      </c>
    </row>
    <row r="301" spans="1:15" s="31" customFormat="1" x14ac:dyDescent="0.2">
      <c r="A301" s="30">
        <v>5032</v>
      </c>
      <c r="B301" s="31" t="s">
        <v>355</v>
      </c>
      <c r="C301" s="33">
        <v>40369694</v>
      </c>
      <c r="D301" s="33">
        <v>4216</v>
      </c>
      <c r="E301" s="34">
        <f t="shared" si="41"/>
        <v>9575.3543643263765</v>
      </c>
      <c r="F301" s="35">
        <f t="shared" si="42"/>
        <v>0.83511617455921361</v>
      </c>
      <c r="G301" s="69">
        <f t="shared" si="43"/>
        <v>1134.3243771140608</v>
      </c>
      <c r="H301" s="36">
        <f t="shared" si="44"/>
        <v>260.3828952334589</v>
      </c>
      <c r="I301" s="69">
        <f t="shared" si="45"/>
        <v>1394.7072723475196</v>
      </c>
      <c r="J301" s="67">
        <f t="shared" si="46"/>
        <v>-134.22586371811002</v>
      </c>
      <c r="K301" s="34">
        <f t="shared" si="47"/>
        <v>1260.4814086294095</v>
      </c>
      <c r="L301" s="34">
        <f t="shared" si="48"/>
        <v>5880085.8602171429</v>
      </c>
      <c r="M301" s="34">
        <f t="shared" si="49"/>
        <v>5314189.6187815908</v>
      </c>
      <c r="N301" s="38">
        <f>'jan-mar'!M301</f>
        <v>6594461.8123701978</v>
      </c>
      <c r="O301" s="38">
        <f t="shared" si="50"/>
        <v>-1280272.193588607</v>
      </c>
    </row>
    <row r="302" spans="1:15" s="31" customFormat="1" x14ac:dyDescent="0.2">
      <c r="A302" s="30">
        <v>5033</v>
      </c>
      <c r="B302" s="31" t="s">
        <v>356</v>
      </c>
      <c r="C302" s="33">
        <v>22096841</v>
      </c>
      <c r="D302" s="33">
        <v>773</v>
      </c>
      <c r="E302" s="34">
        <f t="shared" si="41"/>
        <v>28585.822768434671</v>
      </c>
      <c r="F302" s="35">
        <f t="shared" si="42"/>
        <v>2.4931174396992937</v>
      </c>
      <c r="G302" s="69">
        <f t="shared" si="43"/>
        <v>-10271.956665350916</v>
      </c>
      <c r="H302" s="36">
        <f t="shared" si="44"/>
        <v>0</v>
      </c>
      <c r="I302" s="69">
        <f t="shared" si="45"/>
        <v>-10271.956665350916</v>
      </c>
      <c r="J302" s="67">
        <f t="shared" si="46"/>
        <v>-134.22586371811002</v>
      </c>
      <c r="K302" s="34">
        <f t="shared" si="47"/>
        <v>-10406.182529069025</v>
      </c>
      <c r="L302" s="34">
        <f t="shared" si="48"/>
        <v>-7940222.5023162579</v>
      </c>
      <c r="M302" s="34">
        <f t="shared" si="49"/>
        <v>-8043979.0949703567</v>
      </c>
      <c r="N302" s="38">
        <f>'jan-mar'!M302</f>
        <v>-3524369.5487994971</v>
      </c>
      <c r="O302" s="38">
        <f t="shared" si="50"/>
        <v>-4519609.5461708596</v>
      </c>
    </row>
    <row r="303" spans="1:15" s="31" customFormat="1" x14ac:dyDescent="0.2">
      <c r="A303" s="30">
        <v>5034</v>
      </c>
      <c r="B303" s="31" t="s">
        <v>357</v>
      </c>
      <c r="C303" s="33">
        <v>26324092</v>
      </c>
      <c r="D303" s="33">
        <v>2454</v>
      </c>
      <c r="E303" s="34">
        <f t="shared" si="41"/>
        <v>10727.013854930725</v>
      </c>
      <c r="F303" s="35">
        <f t="shared" si="42"/>
        <v>0.93555835472243065</v>
      </c>
      <c r="G303" s="69">
        <f t="shared" si="43"/>
        <v>443.32868275145194</v>
      </c>
      <c r="H303" s="36">
        <f t="shared" si="44"/>
        <v>0</v>
      </c>
      <c r="I303" s="69">
        <f t="shared" si="45"/>
        <v>443.32868275145194</v>
      </c>
      <c r="J303" s="67">
        <f t="shared" si="46"/>
        <v>-134.22586371811002</v>
      </c>
      <c r="K303" s="34">
        <f t="shared" si="47"/>
        <v>309.10281903334192</v>
      </c>
      <c r="L303" s="34">
        <f t="shared" si="48"/>
        <v>1087928.587472063</v>
      </c>
      <c r="M303" s="34">
        <f t="shared" si="49"/>
        <v>758538.31790782104</v>
      </c>
      <c r="N303" s="38">
        <f>'jan-mar'!M303</f>
        <v>4986877.0798995448</v>
      </c>
      <c r="O303" s="38">
        <f t="shared" si="50"/>
        <v>-4228338.7619917234</v>
      </c>
    </row>
    <row r="304" spans="1:15" s="31" customFormat="1" x14ac:dyDescent="0.2">
      <c r="A304" s="30">
        <v>5035</v>
      </c>
      <c r="B304" s="31" t="s">
        <v>358</v>
      </c>
      <c r="C304" s="33">
        <v>228971446</v>
      </c>
      <c r="D304" s="33">
        <v>24717</v>
      </c>
      <c r="E304" s="34">
        <f t="shared" si="41"/>
        <v>9263.7231864708501</v>
      </c>
      <c r="F304" s="35">
        <f t="shared" si="42"/>
        <v>0.80793720788893963</v>
      </c>
      <c r="G304" s="69">
        <f t="shared" si="43"/>
        <v>1321.3030838273767</v>
      </c>
      <c r="H304" s="36">
        <f t="shared" si="44"/>
        <v>369.45380748289313</v>
      </c>
      <c r="I304" s="69">
        <f t="shared" si="45"/>
        <v>1690.7568913102698</v>
      </c>
      <c r="J304" s="67">
        <f t="shared" si="46"/>
        <v>-134.22586371811002</v>
      </c>
      <c r="K304" s="34">
        <f t="shared" si="47"/>
        <v>1556.5310275921597</v>
      </c>
      <c r="L304" s="34">
        <f t="shared" si="48"/>
        <v>41790438.08251594</v>
      </c>
      <c r="M304" s="34">
        <f t="shared" si="49"/>
        <v>38472777.408995412</v>
      </c>
      <c r="N304" s="38">
        <f>'jan-mar'!M304</f>
        <v>34232053.784464948</v>
      </c>
      <c r="O304" s="38">
        <f t="shared" si="50"/>
        <v>4240723.6245304644</v>
      </c>
    </row>
    <row r="305" spans="1:15" s="31" customFormat="1" x14ac:dyDescent="0.2">
      <c r="A305" s="30">
        <v>5036</v>
      </c>
      <c r="B305" s="31" t="s">
        <v>359</v>
      </c>
      <c r="C305" s="33">
        <v>21642902</v>
      </c>
      <c r="D305" s="33">
        <v>2645</v>
      </c>
      <c r="E305" s="34">
        <f t="shared" si="41"/>
        <v>8182.5716446124761</v>
      </c>
      <c r="F305" s="35">
        <f t="shared" si="42"/>
        <v>0.71364439057877016</v>
      </c>
      <c r="G305" s="69">
        <f t="shared" si="43"/>
        <v>1969.994008942401</v>
      </c>
      <c r="H305" s="36">
        <f t="shared" si="44"/>
        <v>747.85684713332398</v>
      </c>
      <c r="I305" s="69">
        <f t="shared" si="45"/>
        <v>2717.850856075725</v>
      </c>
      <c r="J305" s="67">
        <f t="shared" si="46"/>
        <v>-134.22586371811002</v>
      </c>
      <c r="K305" s="34">
        <f t="shared" si="47"/>
        <v>2583.6249923576152</v>
      </c>
      <c r="L305" s="34">
        <f t="shared" si="48"/>
        <v>7188715.5143202925</v>
      </c>
      <c r="M305" s="34">
        <f t="shared" si="49"/>
        <v>6833688.1047858922</v>
      </c>
      <c r="N305" s="38">
        <f>'jan-mar'!M305</f>
        <v>6358264.5167621393</v>
      </c>
      <c r="O305" s="38">
        <f t="shared" si="50"/>
        <v>475423.58802375291</v>
      </c>
    </row>
    <row r="306" spans="1:15" s="31" customFormat="1" x14ac:dyDescent="0.2">
      <c r="A306" s="30">
        <v>5037</v>
      </c>
      <c r="B306" s="31" t="s">
        <v>360</v>
      </c>
      <c r="C306" s="33">
        <v>184499110</v>
      </c>
      <c r="D306" s="33">
        <v>20574</v>
      </c>
      <c r="E306" s="34">
        <f t="shared" si="41"/>
        <v>8967.585787887625</v>
      </c>
      <c r="F306" s="35">
        <f t="shared" si="42"/>
        <v>0.78210953383751169</v>
      </c>
      <c r="G306" s="69">
        <f t="shared" si="43"/>
        <v>1498.9855229773118</v>
      </c>
      <c r="H306" s="36">
        <f t="shared" si="44"/>
        <v>473.10189698702192</v>
      </c>
      <c r="I306" s="69">
        <f t="shared" si="45"/>
        <v>1972.0874199643338</v>
      </c>
      <c r="J306" s="67">
        <f t="shared" si="46"/>
        <v>-134.22586371811002</v>
      </c>
      <c r="K306" s="34">
        <f t="shared" si="47"/>
        <v>1837.8615562462237</v>
      </c>
      <c r="L306" s="34">
        <f t="shared" si="48"/>
        <v>40573726.5783462</v>
      </c>
      <c r="M306" s="34">
        <f t="shared" si="49"/>
        <v>37812163.658209808</v>
      </c>
      <c r="N306" s="38">
        <f>'jan-mar'!M306</f>
        <v>34392771.668644324</v>
      </c>
      <c r="O306" s="38">
        <f t="shared" si="50"/>
        <v>3419391.9895654842</v>
      </c>
    </row>
    <row r="307" spans="1:15" s="31" customFormat="1" x14ac:dyDescent="0.2">
      <c r="A307" s="30">
        <v>5038</v>
      </c>
      <c r="B307" s="31" t="s">
        <v>361</v>
      </c>
      <c r="C307" s="33">
        <v>129332857</v>
      </c>
      <c r="D307" s="33">
        <v>15193</v>
      </c>
      <c r="E307" s="34">
        <f t="shared" si="41"/>
        <v>8512.660896465477</v>
      </c>
      <c r="F307" s="35">
        <f t="shared" si="42"/>
        <v>0.74243318134118741</v>
      </c>
      <c r="G307" s="69">
        <f t="shared" si="43"/>
        <v>1771.9404578306005</v>
      </c>
      <c r="H307" s="36">
        <f t="shared" si="44"/>
        <v>632.32560898477368</v>
      </c>
      <c r="I307" s="69">
        <f t="shared" si="45"/>
        <v>2404.266066815374</v>
      </c>
      <c r="J307" s="67">
        <f t="shared" si="46"/>
        <v>-134.22586371811002</v>
      </c>
      <c r="K307" s="34">
        <f t="shared" si="47"/>
        <v>2270.0402030972641</v>
      </c>
      <c r="L307" s="34">
        <f t="shared" si="48"/>
        <v>36528014.353125975</v>
      </c>
      <c r="M307" s="34">
        <f t="shared" si="49"/>
        <v>34488720.805656731</v>
      </c>
      <c r="N307" s="38">
        <f>'jan-mar'!M307</f>
        <v>31439694.751065101</v>
      </c>
      <c r="O307" s="38">
        <f t="shared" si="50"/>
        <v>3049026.0545916297</v>
      </c>
    </row>
    <row r="308" spans="1:15" s="31" customFormat="1" x14ac:dyDescent="0.2">
      <c r="A308" s="30">
        <v>5041</v>
      </c>
      <c r="B308" s="31" t="s">
        <v>376</v>
      </c>
      <c r="C308" s="33">
        <v>17610262</v>
      </c>
      <c r="D308" s="33">
        <v>2114</v>
      </c>
      <c r="E308" s="34">
        <f t="shared" si="41"/>
        <v>8330.3036896877948</v>
      </c>
      <c r="F308" s="35">
        <f t="shared" si="42"/>
        <v>0.72652886624922108</v>
      </c>
      <c r="G308" s="69">
        <f t="shared" si="43"/>
        <v>1881.3547818972099</v>
      </c>
      <c r="H308" s="36">
        <f t="shared" si="44"/>
        <v>696.15063135696255</v>
      </c>
      <c r="I308" s="69">
        <f t="shared" si="45"/>
        <v>2577.5054132541727</v>
      </c>
      <c r="J308" s="67">
        <f t="shared" si="46"/>
        <v>-134.22586371811002</v>
      </c>
      <c r="K308" s="34">
        <f t="shared" si="47"/>
        <v>2443.2795495360629</v>
      </c>
      <c r="L308" s="34">
        <f t="shared" si="48"/>
        <v>5448846.4436193211</v>
      </c>
      <c r="M308" s="34">
        <f t="shared" si="49"/>
        <v>5165092.9677192373</v>
      </c>
      <c r="N308" s="38">
        <f>'jan-mar'!M308</f>
        <v>5313378.8603535574</v>
      </c>
      <c r="O308" s="38">
        <f t="shared" si="50"/>
        <v>-148285.89263432007</v>
      </c>
    </row>
    <row r="309" spans="1:15" s="31" customFormat="1" x14ac:dyDescent="0.2">
      <c r="A309" s="30">
        <v>5042</v>
      </c>
      <c r="B309" s="31" t="s">
        <v>362</v>
      </c>
      <c r="C309" s="33">
        <v>12907206</v>
      </c>
      <c r="D309" s="33">
        <v>1301</v>
      </c>
      <c r="E309" s="34">
        <f t="shared" si="41"/>
        <v>9920.9884704073793</v>
      </c>
      <c r="F309" s="35">
        <f t="shared" si="42"/>
        <v>0.86526071245150571</v>
      </c>
      <c r="G309" s="69">
        <f t="shared" si="43"/>
        <v>926.94391346545922</v>
      </c>
      <c r="H309" s="36">
        <f t="shared" si="44"/>
        <v>139.41095810510797</v>
      </c>
      <c r="I309" s="69">
        <f t="shared" si="45"/>
        <v>1066.3548715705672</v>
      </c>
      <c r="J309" s="67">
        <f t="shared" si="46"/>
        <v>-134.22586371811002</v>
      </c>
      <c r="K309" s="34">
        <f t="shared" si="47"/>
        <v>932.12900785245711</v>
      </c>
      <c r="L309" s="34">
        <f t="shared" si="48"/>
        <v>1387327.6879133079</v>
      </c>
      <c r="M309" s="34">
        <f t="shared" si="49"/>
        <v>1212699.8392160467</v>
      </c>
      <c r="N309" s="38">
        <f>'jan-mar'!M309</f>
        <v>1926949.6330274267</v>
      </c>
      <c r="O309" s="38">
        <f t="shared" si="50"/>
        <v>-714249.79381137993</v>
      </c>
    </row>
    <row r="310" spans="1:15" s="31" customFormat="1" x14ac:dyDescent="0.2">
      <c r="A310" s="30">
        <v>5043</v>
      </c>
      <c r="B310" s="31" t="s">
        <v>377</v>
      </c>
      <c r="C310" s="33">
        <v>6344784</v>
      </c>
      <c r="D310" s="33">
        <v>423</v>
      </c>
      <c r="E310" s="34">
        <f t="shared" si="41"/>
        <v>14999.489361702128</v>
      </c>
      <c r="F310" s="35">
        <f t="shared" si="42"/>
        <v>1.3081830394448828</v>
      </c>
      <c r="G310" s="69">
        <f t="shared" si="43"/>
        <v>-2120.1566213113897</v>
      </c>
      <c r="H310" s="36">
        <f t="shared" si="44"/>
        <v>0</v>
      </c>
      <c r="I310" s="69">
        <f t="shared" si="45"/>
        <v>-2120.1566213113897</v>
      </c>
      <c r="J310" s="67">
        <f t="shared" si="46"/>
        <v>-134.22586371811002</v>
      </c>
      <c r="K310" s="34">
        <f t="shared" si="47"/>
        <v>-2254.3824850294995</v>
      </c>
      <c r="L310" s="34">
        <f t="shared" si="48"/>
        <v>-896826.25081471785</v>
      </c>
      <c r="M310" s="34">
        <f t="shared" si="49"/>
        <v>-953603.79116747831</v>
      </c>
      <c r="N310" s="38">
        <f>'jan-mar'!M310</f>
        <v>-50225.691775145009</v>
      </c>
      <c r="O310" s="38">
        <f t="shared" si="50"/>
        <v>-903378.0993923333</v>
      </c>
    </row>
    <row r="311" spans="1:15" s="31" customFormat="1" x14ac:dyDescent="0.2">
      <c r="A311" s="30">
        <v>5044</v>
      </c>
      <c r="B311" s="31" t="s">
        <v>363</v>
      </c>
      <c r="C311" s="33">
        <v>16646517</v>
      </c>
      <c r="D311" s="33">
        <v>810</v>
      </c>
      <c r="E311" s="34">
        <f t="shared" si="41"/>
        <v>20551.255555555555</v>
      </c>
      <c r="F311" s="35">
        <f t="shared" si="42"/>
        <v>1.7923812810401125</v>
      </c>
      <c r="G311" s="69">
        <f t="shared" si="43"/>
        <v>-5451.2163376234466</v>
      </c>
      <c r="H311" s="36">
        <f t="shared" si="44"/>
        <v>0</v>
      </c>
      <c r="I311" s="69">
        <f t="shared" si="45"/>
        <v>-5451.2163376234466</v>
      </c>
      <c r="J311" s="67">
        <f t="shared" si="46"/>
        <v>-134.22586371811002</v>
      </c>
      <c r="K311" s="34">
        <f t="shared" si="47"/>
        <v>-5585.4422013415569</v>
      </c>
      <c r="L311" s="34">
        <f t="shared" si="48"/>
        <v>-4415485.2334749922</v>
      </c>
      <c r="M311" s="34">
        <f t="shared" si="49"/>
        <v>-4524208.1830866607</v>
      </c>
      <c r="N311" s="38">
        <f>'jan-mar'!M311</f>
        <v>-1803392.7033992137</v>
      </c>
      <c r="O311" s="38">
        <f t="shared" si="50"/>
        <v>-2720815.4796874467</v>
      </c>
    </row>
    <row r="312" spans="1:15" s="31" customFormat="1" x14ac:dyDescent="0.2">
      <c r="A312" s="30">
        <v>5045</v>
      </c>
      <c r="B312" s="31" t="s">
        <v>364</v>
      </c>
      <c r="C312" s="33">
        <v>23598439</v>
      </c>
      <c r="D312" s="33">
        <v>2322</v>
      </c>
      <c r="E312" s="34">
        <f t="shared" si="41"/>
        <v>10162.979758828596</v>
      </c>
      <c r="F312" s="35">
        <f t="shared" si="42"/>
        <v>0.88636602421060728</v>
      </c>
      <c r="G312" s="69">
        <f t="shared" si="43"/>
        <v>781.74914041272893</v>
      </c>
      <c r="H312" s="36">
        <f t="shared" si="44"/>
        <v>54.714007157681948</v>
      </c>
      <c r="I312" s="69">
        <f t="shared" si="45"/>
        <v>836.46314757041091</v>
      </c>
      <c r="J312" s="67">
        <f t="shared" si="46"/>
        <v>-134.22586371811002</v>
      </c>
      <c r="K312" s="34">
        <f t="shared" si="47"/>
        <v>702.23728385230083</v>
      </c>
      <c r="L312" s="34">
        <f t="shared" si="48"/>
        <v>1942267.428658494</v>
      </c>
      <c r="M312" s="34">
        <f t="shared" si="49"/>
        <v>1630594.9731050425</v>
      </c>
      <c r="N312" s="38">
        <f>'jan-mar'!M312</f>
        <v>3519683.6881934544</v>
      </c>
      <c r="O312" s="38">
        <f t="shared" si="50"/>
        <v>-1889088.7150884119</v>
      </c>
    </row>
    <row r="313" spans="1:15" s="31" customFormat="1" x14ac:dyDescent="0.2">
      <c r="A313" s="30">
        <v>5046</v>
      </c>
      <c r="B313" s="31" t="s">
        <v>365</v>
      </c>
      <c r="C313" s="33">
        <v>9256248</v>
      </c>
      <c r="D313" s="33">
        <v>1222</v>
      </c>
      <c r="E313" s="34">
        <f t="shared" si="41"/>
        <v>7574.6710310965627</v>
      </c>
      <c r="F313" s="35">
        <f t="shared" si="42"/>
        <v>0.66062623422071853</v>
      </c>
      <c r="G313" s="69">
        <f t="shared" si="43"/>
        <v>2334.7343770519492</v>
      </c>
      <c r="H313" s="36">
        <f t="shared" si="44"/>
        <v>960.62206186389369</v>
      </c>
      <c r="I313" s="69">
        <f t="shared" si="45"/>
        <v>3295.3564389158428</v>
      </c>
      <c r="J313" s="67">
        <f t="shared" si="46"/>
        <v>-134.22586371811002</v>
      </c>
      <c r="K313" s="34">
        <f t="shared" si="47"/>
        <v>3161.1305751977329</v>
      </c>
      <c r="L313" s="34">
        <f t="shared" si="48"/>
        <v>4026925.5683551598</v>
      </c>
      <c r="M313" s="34">
        <f t="shared" si="49"/>
        <v>3862901.5628916295</v>
      </c>
      <c r="N313" s="38">
        <f>'jan-mar'!M313</f>
        <v>3651368.7573093888</v>
      </c>
      <c r="O313" s="38">
        <f t="shared" si="50"/>
        <v>211532.80558224069</v>
      </c>
    </row>
    <row r="314" spans="1:15" s="31" customFormat="1" x14ac:dyDescent="0.2">
      <c r="A314" s="30">
        <v>5047</v>
      </c>
      <c r="B314" s="31" t="s">
        <v>366</v>
      </c>
      <c r="C314" s="33">
        <v>33473541</v>
      </c>
      <c r="D314" s="33">
        <v>3924</v>
      </c>
      <c r="E314" s="34">
        <f t="shared" si="41"/>
        <v>8530.464067278288</v>
      </c>
      <c r="F314" s="35">
        <f t="shared" si="42"/>
        <v>0.74398588793966169</v>
      </c>
      <c r="G314" s="69">
        <f t="shared" si="43"/>
        <v>1761.258555342914</v>
      </c>
      <c r="H314" s="36">
        <f t="shared" si="44"/>
        <v>626.09449920028987</v>
      </c>
      <c r="I314" s="69">
        <f t="shared" si="45"/>
        <v>2387.3530545432041</v>
      </c>
      <c r="J314" s="67">
        <f t="shared" si="46"/>
        <v>-134.22586371811002</v>
      </c>
      <c r="K314" s="34">
        <f t="shared" si="47"/>
        <v>2253.1271908250942</v>
      </c>
      <c r="L314" s="34">
        <f t="shared" si="48"/>
        <v>9367973.3860275336</v>
      </c>
      <c r="M314" s="34">
        <f t="shared" si="49"/>
        <v>8841271.0967976693</v>
      </c>
      <c r="N314" s="38">
        <f>'jan-mar'!M314</f>
        <v>8474923.2761718817</v>
      </c>
      <c r="O314" s="38">
        <f t="shared" si="50"/>
        <v>366347.8206257876</v>
      </c>
    </row>
    <row r="315" spans="1:15" s="31" customFormat="1" x14ac:dyDescent="0.2">
      <c r="A315" s="30">
        <v>5049</v>
      </c>
      <c r="B315" s="31" t="s">
        <v>367</v>
      </c>
      <c r="C315" s="33">
        <v>12843345</v>
      </c>
      <c r="D315" s="33">
        <v>1116</v>
      </c>
      <c r="E315" s="34">
        <f t="shared" si="41"/>
        <v>11508.373655913978</v>
      </c>
      <c r="F315" s="35">
        <f t="shared" si="42"/>
        <v>1.0037047838908917</v>
      </c>
      <c r="G315" s="69">
        <f t="shared" si="43"/>
        <v>-25.487197838499924</v>
      </c>
      <c r="H315" s="36">
        <f t="shared" si="44"/>
        <v>0</v>
      </c>
      <c r="I315" s="69">
        <f t="shared" si="45"/>
        <v>-25.487197838499924</v>
      </c>
      <c r="J315" s="67">
        <f t="shared" si="46"/>
        <v>-134.22586371811002</v>
      </c>
      <c r="K315" s="34">
        <f t="shared" si="47"/>
        <v>-159.71306155660994</v>
      </c>
      <c r="L315" s="34">
        <f t="shared" si="48"/>
        <v>-28443.712787765915</v>
      </c>
      <c r="M315" s="34">
        <f t="shared" si="49"/>
        <v>-178239.77669717668</v>
      </c>
      <c r="N315" s="38">
        <f>'jan-mar'!M315</f>
        <v>283152.31531663792</v>
      </c>
      <c r="O315" s="38">
        <f t="shared" si="50"/>
        <v>-461392.0920138146</v>
      </c>
    </row>
    <row r="316" spans="1:15" s="31" customFormat="1" x14ac:dyDescent="0.2">
      <c r="A316" s="30">
        <v>5052</v>
      </c>
      <c r="B316" s="31" t="s">
        <v>368</v>
      </c>
      <c r="C316" s="33">
        <v>5127850</v>
      </c>
      <c r="D316" s="33">
        <v>604</v>
      </c>
      <c r="E316" s="34">
        <f t="shared" si="41"/>
        <v>8489.8178807947024</v>
      </c>
      <c r="F316" s="35">
        <f t="shared" si="42"/>
        <v>0.74044092380830229</v>
      </c>
      <c r="G316" s="69">
        <f t="shared" si="43"/>
        <v>1785.6462672330654</v>
      </c>
      <c r="H316" s="36">
        <f t="shared" si="44"/>
        <v>640.32066446954479</v>
      </c>
      <c r="I316" s="69">
        <f t="shared" si="45"/>
        <v>2425.9669317026101</v>
      </c>
      <c r="J316" s="67">
        <f t="shared" si="46"/>
        <v>-134.22586371811002</v>
      </c>
      <c r="K316" s="34">
        <f t="shared" si="47"/>
        <v>2291.7410679845002</v>
      </c>
      <c r="L316" s="34">
        <f t="shared" si="48"/>
        <v>1465284.0267483764</v>
      </c>
      <c r="M316" s="34">
        <f t="shared" si="49"/>
        <v>1384211.6050626382</v>
      </c>
      <c r="N316" s="38">
        <f>'jan-mar'!M316</f>
        <v>1263204.6529581596</v>
      </c>
      <c r="O316" s="38">
        <f t="shared" si="50"/>
        <v>121006.95210447861</v>
      </c>
    </row>
    <row r="317" spans="1:15" s="31" customFormat="1" x14ac:dyDescent="0.2">
      <c r="A317" s="30">
        <v>5053</v>
      </c>
      <c r="B317" s="31" t="s">
        <v>369</v>
      </c>
      <c r="C317" s="33">
        <v>62840065</v>
      </c>
      <c r="D317" s="33">
        <v>6938</v>
      </c>
      <c r="E317" s="34">
        <f t="shared" si="41"/>
        <v>9057.37460363217</v>
      </c>
      <c r="F317" s="35">
        <f t="shared" si="42"/>
        <v>0.78994048081553103</v>
      </c>
      <c r="G317" s="69">
        <f t="shared" si="43"/>
        <v>1445.1122335305847</v>
      </c>
      <c r="H317" s="36">
        <f t="shared" si="44"/>
        <v>441.67581147643119</v>
      </c>
      <c r="I317" s="69">
        <f t="shared" si="45"/>
        <v>1886.7880450070159</v>
      </c>
      <c r="J317" s="67">
        <f t="shared" si="46"/>
        <v>-134.22586371811002</v>
      </c>
      <c r="K317" s="34">
        <f t="shared" si="47"/>
        <v>1752.5621812889058</v>
      </c>
      <c r="L317" s="34">
        <f t="shared" si="48"/>
        <v>13090535.456258675</v>
      </c>
      <c r="M317" s="34">
        <f t="shared" si="49"/>
        <v>12159276.413782429</v>
      </c>
      <c r="N317" s="38">
        <f>'jan-mar'!M317</f>
        <v>12037936.311794223</v>
      </c>
      <c r="O317" s="38">
        <f t="shared" si="50"/>
        <v>121340.10198820569</v>
      </c>
    </row>
    <row r="318" spans="1:15" s="31" customFormat="1" x14ac:dyDescent="0.2">
      <c r="A318" s="30">
        <v>5054</v>
      </c>
      <c r="B318" s="31" t="s">
        <v>370</v>
      </c>
      <c r="C318" s="33">
        <v>81154734</v>
      </c>
      <c r="D318" s="33">
        <v>10023</v>
      </c>
      <c r="E318" s="34">
        <f t="shared" si="41"/>
        <v>8096.8506435199042</v>
      </c>
      <c r="F318" s="35">
        <f t="shared" si="42"/>
        <v>0.70616821875389058</v>
      </c>
      <c r="G318" s="69">
        <f t="shared" si="43"/>
        <v>2021.4266095979442</v>
      </c>
      <c r="H318" s="36">
        <f t="shared" si="44"/>
        <v>777.85919751572419</v>
      </c>
      <c r="I318" s="69">
        <f t="shared" si="45"/>
        <v>2799.2858071136684</v>
      </c>
      <c r="J318" s="67">
        <f t="shared" si="46"/>
        <v>-134.22586371811002</v>
      </c>
      <c r="K318" s="34">
        <f t="shared" si="47"/>
        <v>2665.0599433955585</v>
      </c>
      <c r="L318" s="34">
        <f t="shared" si="48"/>
        <v>28057241.6447003</v>
      </c>
      <c r="M318" s="34">
        <f t="shared" si="49"/>
        <v>26711895.812653683</v>
      </c>
      <c r="N318" s="38">
        <f>'jan-mar'!M318</f>
        <v>25249149.00090998</v>
      </c>
      <c r="O318" s="38">
        <f t="shared" si="50"/>
        <v>1462746.8117437027</v>
      </c>
    </row>
    <row r="319" spans="1:15" s="31" customFormat="1" x14ac:dyDescent="0.2">
      <c r="A319" s="30">
        <v>5055</v>
      </c>
      <c r="B319" s="31" t="s">
        <v>393</v>
      </c>
      <c r="C319" s="33">
        <v>60924281</v>
      </c>
      <c r="D319" s="33">
        <v>6093</v>
      </c>
      <c r="E319" s="34">
        <f t="shared" si="41"/>
        <v>9999.0613819136706</v>
      </c>
      <c r="F319" s="35">
        <f t="shared" si="42"/>
        <v>0.87206985483027144</v>
      </c>
      <c r="G319" s="69">
        <f t="shared" si="43"/>
        <v>880.10016656168443</v>
      </c>
      <c r="H319" s="36">
        <f t="shared" si="44"/>
        <v>112.08543907790599</v>
      </c>
      <c r="I319" s="69">
        <f t="shared" si="45"/>
        <v>992.18560563959045</v>
      </c>
      <c r="J319" s="67">
        <f t="shared" si="46"/>
        <v>-134.22586371811002</v>
      </c>
      <c r="K319" s="34">
        <f t="shared" si="47"/>
        <v>857.95974192148037</v>
      </c>
      <c r="L319" s="34">
        <f t="shared" si="48"/>
        <v>6045386.8951620245</v>
      </c>
      <c r="M319" s="34">
        <f t="shared" si="49"/>
        <v>5227548.7075275797</v>
      </c>
      <c r="N319" s="38">
        <f>'jan-mar'!M319</f>
        <v>4293104.3455696423</v>
      </c>
      <c r="O319" s="38">
        <f t="shared" si="50"/>
        <v>934444.36195793748</v>
      </c>
    </row>
    <row r="320" spans="1:15" s="31" customFormat="1" x14ac:dyDescent="0.2">
      <c r="A320" s="30">
        <v>5056</v>
      </c>
      <c r="B320" s="31" t="s">
        <v>342</v>
      </c>
      <c r="C320" s="33">
        <v>55229310</v>
      </c>
      <c r="D320" s="33">
        <v>5323</v>
      </c>
      <c r="E320" s="34">
        <f t="shared" si="41"/>
        <v>10375.598346796918</v>
      </c>
      <c r="F320" s="35">
        <f t="shared" si="42"/>
        <v>0.90490959085768641</v>
      </c>
      <c r="G320" s="69">
        <f t="shared" si="43"/>
        <v>654.17798763173596</v>
      </c>
      <c r="H320" s="36">
        <f t="shared" si="44"/>
        <v>0</v>
      </c>
      <c r="I320" s="69">
        <f t="shared" si="45"/>
        <v>654.17798763173596</v>
      </c>
      <c r="J320" s="67">
        <f t="shared" si="46"/>
        <v>-134.22586371811002</v>
      </c>
      <c r="K320" s="34">
        <f t="shared" si="47"/>
        <v>519.95212391362588</v>
      </c>
      <c r="L320" s="34">
        <f t="shared" si="48"/>
        <v>3482189.4281637305</v>
      </c>
      <c r="M320" s="34">
        <f t="shared" si="49"/>
        <v>2767705.1555922306</v>
      </c>
      <c r="N320" s="38">
        <f>'jan-mar'!M320</f>
        <v>2254558.1098839315</v>
      </c>
      <c r="O320" s="38">
        <f t="shared" si="50"/>
        <v>513147.04570829915</v>
      </c>
    </row>
    <row r="321" spans="1:15" s="31" customFormat="1" x14ac:dyDescent="0.2">
      <c r="A321" s="30">
        <v>5057</v>
      </c>
      <c r="B321" s="31" t="s">
        <v>344</v>
      </c>
      <c r="C321" s="33">
        <v>97504163</v>
      </c>
      <c r="D321" s="33">
        <v>10522</v>
      </c>
      <c r="E321" s="34">
        <f t="shared" si="41"/>
        <v>9266.6948298802508</v>
      </c>
      <c r="F321" s="35">
        <f t="shared" si="42"/>
        <v>0.80819638027899321</v>
      </c>
      <c r="G321" s="69">
        <f t="shared" si="43"/>
        <v>1319.5200977817362</v>
      </c>
      <c r="H321" s="36">
        <f t="shared" si="44"/>
        <v>368.41373228960288</v>
      </c>
      <c r="I321" s="69">
        <f t="shared" si="45"/>
        <v>1687.9338300713391</v>
      </c>
      <c r="J321" s="67">
        <f t="shared" si="46"/>
        <v>-134.22586371811002</v>
      </c>
      <c r="K321" s="34">
        <f t="shared" si="47"/>
        <v>1553.707966353229</v>
      </c>
      <c r="L321" s="34">
        <f t="shared" si="48"/>
        <v>17760439.76001063</v>
      </c>
      <c r="M321" s="34">
        <f t="shared" si="49"/>
        <v>16348115.221968675</v>
      </c>
      <c r="N321" s="38">
        <f>'jan-mar'!M321</f>
        <v>14874257.218420127</v>
      </c>
      <c r="O321" s="38">
        <f t="shared" si="50"/>
        <v>1473858.0035485476</v>
      </c>
    </row>
    <row r="322" spans="1:15" s="31" customFormat="1" x14ac:dyDescent="0.2">
      <c r="A322" s="30">
        <v>5058</v>
      </c>
      <c r="B322" s="31" t="s">
        <v>345</v>
      </c>
      <c r="C322" s="33">
        <v>41004568</v>
      </c>
      <c r="D322" s="33">
        <v>4339</v>
      </c>
      <c r="E322" s="34">
        <f t="shared" si="41"/>
        <v>9450.234616271031</v>
      </c>
      <c r="F322" s="35">
        <f t="shared" si="42"/>
        <v>0.82420383425491373</v>
      </c>
      <c r="G322" s="69">
        <f t="shared" si="43"/>
        <v>1209.3962259472682</v>
      </c>
      <c r="H322" s="36">
        <f t="shared" si="44"/>
        <v>304.17480705282986</v>
      </c>
      <c r="I322" s="69">
        <f t="shared" si="45"/>
        <v>1513.5710330000982</v>
      </c>
      <c r="J322" s="67">
        <f t="shared" si="46"/>
        <v>-134.22586371811002</v>
      </c>
      <c r="K322" s="34">
        <f t="shared" si="47"/>
        <v>1379.3451692819881</v>
      </c>
      <c r="L322" s="34">
        <f t="shared" si="48"/>
        <v>6567384.7121874262</v>
      </c>
      <c r="M322" s="34">
        <f t="shared" si="49"/>
        <v>5984978.6895145467</v>
      </c>
      <c r="N322" s="38">
        <f>'jan-mar'!M322</f>
        <v>5196261.6353235971</v>
      </c>
      <c r="O322" s="38">
        <f t="shared" si="50"/>
        <v>788717.05419094954</v>
      </c>
    </row>
    <row r="323" spans="1:15" s="31" customFormat="1" x14ac:dyDescent="0.2">
      <c r="A323" s="30">
        <v>5059</v>
      </c>
      <c r="B323" s="31" t="s">
        <v>394</v>
      </c>
      <c r="C323" s="33">
        <v>168802530</v>
      </c>
      <c r="D323" s="33">
        <v>18793</v>
      </c>
      <c r="E323" s="34">
        <f t="shared" si="41"/>
        <v>8982.2024157931137</v>
      </c>
      <c r="F323" s="35">
        <f t="shared" si="42"/>
        <v>0.78338432554933213</v>
      </c>
      <c r="G323" s="69">
        <f t="shared" si="43"/>
        <v>1490.2155462340186</v>
      </c>
      <c r="H323" s="36">
        <f t="shared" si="44"/>
        <v>467.98607722010087</v>
      </c>
      <c r="I323" s="69">
        <f t="shared" si="45"/>
        <v>1958.2016234541195</v>
      </c>
      <c r="J323" s="67">
        <f t="shared" si="46"/>
        <v>-134.22586371811002</v>
      </c>
      <c r="K323" s="34">
        <f t="shared" si="47"/>
        <v>1823.9757597360094</v>
      </c>
      <c r="L323" s="34">
        <f t="shared" si="48"/>
        <v>36800483.109573267</v>
      </c>
      <c r="M323" s="34">
        <f t="shared" si="49"/>
        <v>34277976.452718824</v>
      </c>
      <c r="N323" s="38">
        <f>'jan-mar'!M323</f>
        <v>31770759.902140211</v>
      </c>
      <c r="O323" s="38">
        <f t="shared" si="50"/>
        <v>2507216.5505786128</v>
      </c>
    </row>
    <row r="324" spans="1:15" s="31" customFormat="1" x14ac:dyDescent="0.2">
      <c r="A324" s="30">
        <v>5060</v>
      </c>
      <c r="B324" s="31" t="s">
        <v>395</v>
      </c>
      <c r="C324" s="33">
        <v>117686428</v>
      </c>
      <c r="D324" s="33">
        <v>9968</v>
      </c>
      <c r="E324" s="34">
        <f t="shared" si="41"/>
        <v>11806.423354735152</v>
      </c>
      <c r="F324" s="35">
        <f t="shared" si="42"/>
        <v>1.0296992395358318</v>
      </c>
      <c r="G324" s="69">
        <f t="shared" si="43"/>
        <v>-204.31701713120455</v>
      </c>
      <c r="H324" s="36">
        <f t="shared" si="44"/>
        <v>0</v>
      </c>
      <c r="I324" s="69">
        <f t="shared" si="45"/>
        <v>-204.31701713120455</v>
      </c>
      <c r="J324" s="67">
        <f t="shared" si="46"/>
        <v>-134.22586371811002</v>
      </c>
      <c r="K324" s="34">
        <f t="shared" si="47"/>
        <v>-338.54288084931454</v>
      </c>
      <c r="L324" s="34">
        <f t="shared" si="48"/>
        <v>-2036632.0267638469</v>
      </c>
      <c r="M324" s="34">
        <f t="shared" si="49"/>
        <v>-3374595.4363059672</v>
      </c>
      <c r="N324" s="38">
        <f>'jan-mar'!M324</f>
        <v>-2177768.5040535345</v>
      </c>
      <c r="O324" s="38">
        <f t="shared" si="50"/>
        <v>-1196826.9322524327</v>
      </c>
    </row>
    <row r="325" spans="1:15" s="31" customFormat="1" x14ac:dyDescent="0.2">
      <c r="A325" s="30">
        <v>5061</v>
      </c>
      <c r="B325" s="31" t="s">
        <v>273</v>
      </c>
      <c r="C325" s="33">
        <v>19337442</v>
      </c>
      <c r="D325" s="33">
        <v>1958</v>
      </c>
      <c r="E325" s="34">
        <f t="shared" si="41"/>
        <v>9876.1195097037798</v>
      </c>
      <c r="F325" s="35">
        <f t="shared" si="42"/>
        <v>0.86134745834167992</v>
      </c>
      <c r="G325" s="69">
        <f t="shared" si="43"/>
        <v>953.86528988761893</v>
      </c>
      <c r="H325" s="36">
        <f t="shared" si="44"/>
        <v>155.11509435136776</v>
      </c>
      <c r="I325" s="69">
        <f t="shared" si="45"/>
        <v>1108.9803842389867</v>
      </c>
      <c r="J325" s="67">
        <f t="shared" si="46"/>
        <v>-134.22586371811002</v>
      </c>
      <c r="K325" s="34">
        <f t="shared" si="47"/>
        <v>974.75452052087667</v>
      </c>
      <c r="L325" s="34">
        <f t="shared" si="48"/>
        <v>2171383.5923399362</v>
      </c>
      <c r="M325" s="34">
        <f t="shared" si="49"/>
        <v>1908569.3511798766</v>
      </c>
      <c r="N325" s="38">
        <f>'jan-mar'!M325</f>
        <v>3159255.6519736354</v>
      </c>
      <c r="O325" s="38">
        <f t="shared" si="50"/>
        <v>-1250686.3007937588</v>
      </c>
    </row>
    <row r="326" spans="1:15" s="31" customFormat="1" x14ac:dyDescent="0.2">
      <c r="A326" s="30">
        <v>5501</v>
      </c>
      <c r="B326" s="31" t="s">
        <v>311</v>
      </c>
      <c r="C326" s="33">
        <v>887052202</v>
      </c>
      <c r="D326" s="33">
        <v>78745</v>
      </c>
      <c r="E326" s="34">
        <f t="shared" si="41"/>
        <v>11264.870175884183</v>
      </c>
      <c r="F326" s="35">
        <f t="shared" si="42"/>
        <v>0.98246758608107021</v>
      </c>
      <c r="G326" s="69">
        <f t="shared" si="43"/>
        <v>120.61489017937674</v>
      </c>
      <c r="H326" s="36">
        <f t="shared" si="44"/>
        <v>0</v>
      </c>
      <c r="I326" s="69">
        <f t="shared" si="45"/>
        <v>120.61489017937674</v>
      </c>
      <c r="J326" s="67">
        <f t="shared" si="46"/>
        <v>-134.22586371811002</v>
      </c>
      <c r="K326" s="34">
        <f t="shared" si="47"/>
        <v>-13.610973538733276</v>
      </c>
      <c r="L326" s="34">
        <f t="shared" si="48"/>
        <v>9497819.5271750223</v>
      </c>
      <c r="M326" s="34">
        <f t="shared" si="49"/>
        <v>-1071796.1113075519</v>
      </c>
      <c r="N326" s="38">
        <f>'jan-mar'!M326</f>
        <v>-6301643.0582359927</v>
      </c>
      <c r="O326" s="38">
        <f t="shared" si="50"/>
        <v>5229846.9469284406</v>
      </c>
    </row>
    <row r="327" spans="1:15" s="31" customFormat="1" x14ac:dyDescent="0.2">
      <c r="A327" s="30">
        <v>5503</v>
      </c>
      <c r="B327" s="31" t="s">
        <v>372</v>
      </c>
      <c r="C327" s="33">
        <v>250839624</v>
      </c>
      <c r="D327" s="33">
        <v>25056</v>
      </c>
      <c r="E327" s="34">
        <f t="shared" si="41"/>
        <v>10011.159961685824</v>
      </c>
      <c r="F327" s="35">
        <f t="shared" si="42"/>
        <v>0.87312503454190293</v>
      </c>
      <c r="G327" s="69">
        <f t="shared" si="43"/>
        <v>872.84101869839253</v>
      </c>
      <c r="H327" s="36">
        <f t="shared" si="44"/>
        <v>107.85093615765236</v>
      </c>
      <c r="I327" s="69">
        <f t="shared" si="45"/>
        <v>980.69195485604484</v>
      </c>
      <c r="J327" s="67">
        <f t="shared" si="46"/>
        <v>-134.22586371811002</v>
      </c>
      <c r="K327" s="34">
        <f t="shared" si="47"/>
        <v>846.46609113793488</v>
      </c>
      <c r="L327" s="34">
        <f t="shared" si="48"/>
        <v>24572217.62087306</v>
      </c>
      <c r="M327" s="34">
        <f t="shared" si="49"/>
        <v>21209054.379552096</v>
      </c>
      <c r="N327" s="38">
        <f>'jan-mar'!M327</f>
        <v>18073713.25748286</v>
      </c>
      <c r="O327" s="38">
        <f t="shared" si="50"/>
        <v>3135341.1220692359</v>
      </c>
    </row>
    <row r="328" spans="1:15" s="31" customFormat="1" x14ac:dyDescent="0.2">
      <c r="A328" s="30">
        <v>5510</v>
      </c>
      <c r="B328" s="31" t="s">
        <v>312</v>
      </c>
      <c r="C328" s="33">
        <v>23859465</v>
      </c>
      <c r="D328" s="33">
        <v>2845</v>
      </c>
      <c r="E328" s="34">
        <f t="shared" si="41"/>
        <v>8386.4551845342703</v>
      </c>
      <c r="F328" s="35">
        <f t="shared" si="42"/>
        <v>0.73142612851104127</v>
      </c>
      <c r="G328" s="69">
        <f t="shared" si="43"/>
        <v>1847.6638849893245</v>
      </c>
      <c r="H328" s="36">
        <f t="shared" si="44"/>
        <v>676.49760816069602</v>
      </c>
      <c r="I328" s="69">
        <f t="shared" si="45"/>
        <v>2524.1614931500208</v>
      </c>
      <c r="J328" s="67">
        <f t="shared" si="46"/>
        <v>-134.22586371811002</v>
      </c>
      <c r="K328" s="34">
        <f t="shared" si="47"/>
        <v>2389.9356294319109</v>
      </c>
      <c r="L328" s="34">
        <f t="shared" si="48"/>
        <v>7181239.448011809</v>
      </c>
      <c r="M328" s="34">
        <f t="shared" si="49"/>
        <v>6799366.8657337865</v>
      </c>
      <c r="N328" s="38">
        <f>'jan-mar'!M328</f>
        <v>6517291.1723774234</v>
      </c>
      <c r="O328" s="38">
        <f t="shared" si="50"/>
        <v>282075.6933563631</v>
      </c>
    </row>
    <row r="329" spans="1:15" s="31" customFormat="1" x14ac:dyDescent="0.2">
      <c r="A329" s="30">
        <v>5512</v>
      </c>
      <c r="B329" s="31" t="s">
        <v>301</v>
      </c>
      <c r="C329" s="33">
        <v>38618004</v>
      </c>
      <c r="D329" s="33">
        <v>4281</v>
      </c>
      <c r="E329" s="34">
        <f t="shared" ref="E329:E363" si="51">IF(ISNUMBER(C329),(C329)/D329,"")</f>
        <v>9020.7904695164689</v>
      </c>
      <c r="F329" s="35">
        <f t="shared" ref="F329:F363" si="52">IF(ISNUMBER(C329),E329/E$366,"")</f>
        <v>0.78674978927871553</v>
      </c>
      <c r="G329" s="69">
        <f t="shared" ref="G329:G364" si="53">IF(ISNUMBER(D329),(E$366-E329)*0.6,"")</f>
        <v>1467.0627140000054</v>
      </c>
      <c r="H329" s="36">
        <f t="shared" ref="H329:H363" si="54">IF(ISNUMBER(D329),(IF(E329&gt;=E$366*0.9,0,IF(E329&lt;0.9*E$366,(E$366*0.9-E329)*0.35))),"")</f>
        <v>454.48025841692657</v>
      </c>
      <c r="I329" s="69">
        <f t="shared" ref="I329:I363" si="55">IF(ISNUMBER(C329),G329+H329,"")</f>
        <v>1921.5429724169319</v>
      </c>
      <c r="J329" s="67">
        <f t="shared" ref="J329:J363" si="56">IF(ISNUMBER(D329),I$368,"")</f>
        <v>-134.22586371811002</v>
      </c>
      <c r="K329" s="34">
        <f t="shared" ref="K329:K363" si="57">IF(ISNUMBER(I329),I329+J329,"")</f>
        <v>1787.3171086988218</v>
      </c>
      <c r="L329" s="34">
        <f t="shared" ref="L329:L363" si="58">IF(ISNUMBER(I329),(I329*D329),"")</f>
        <v>8226125.4649168858</v>
      </c>
      <c r="M329" s="34">
        <f t="shared" ref="M329:M363" si="59">IF(ISNUMBER(K329),(K329*D329),"")</f>
        <v>7651504.5423396565</v>
      </c>
      <c r="N329" s="38">
        <f>'jan-mar'!M329</f>
        <v>7397722.0866951672</v>
      </c>
      <c r="O329" s="38">
        <f t="shared" ref="O329:O364" si="60">IF(ISNUMBER(M329),(M329-N329),"")</f>
        <v>253782.45564448927</v>
      </c>
    </row>
    <row r="330" spans="1:15" s="31" customFormat="1" x14ac:dyDescent="0.2">
      <c r="A330" s="30">
        <v>5514</v>
      </c>
      <c r="B330" s="31" t="s">
        <v>313</v>
      </c>
      <c r="C330" s="33">
        <v>13959477</v>
      </c>
      <c r="D330" s="33">
        <v>1311</v>
      </c>
      <c r="E330" s="34">
        <f t="shared" si="51"/>
        <v>10647.961098398169</v>
      </c>
      <c r="F330" s="35">
        <f t="shared" si="52"/>
        <v>0.92866375499150222</v>
      </c>
      <c r="G330" s="69">
        <f t="shared" si="53"/>
        <v>490.76033667098523</v>
      </c>
      <c r="H330" s="36">
        <f t="shared" si="54"/>
        <v>0</v>
      </c>
      <c r="I330" s="69">
        <f t="shared" si="55"/>
        <v>490.76033667098523</v>
      </c>
      <c r="J330" s="67">
        <f t="shared" si="56"/>
        <v>-134.22586371811002</v>
      </c>
      <c r="K330" s="34">
        <f t="shared" si="57"/>
        <v>356.53447295287521</v>
      </c>
      <c r="L330" s="34">
        <f t="shared" si="58"/>
        <v>643386.80137566163</v>
      </c>
      <c r="M330" s="34">
        <f t="shared" si="59"/>
        <v>467416.69404121937</v>
      </c>
      <c r="N330" s="38">
        <f>'jan-mar'!M330</f>
        <v>382984.39783164201</v>
      </c>
      <c r="O330" s="38">
        <f t="shared" si="60"/>
        <v>84432.296209577355</v>
      </c>
    </row>
    <row r="331" spans="1:15" s="31" customFormat="1" x14ac:dyDescent="0.2">
      <c r="A331" s="30">
        <v>5516</v>
      </c>
      <c r="B331" s="31" t="s">
        <v>314</v>
      </c>
      <c r="C331" s="33">
        <v>10884402</v>
      </c>
      <c r="D331" s="33">
        <v>1070</v>
      </c>
      <c r="E331" s="34">
        <f t="shared" si="51"/>
        <v>10172.338317757009</v>
      </c>
      <c r="F331" s="35">
        <f t="shared" si="52"/>
        <v>0.88718223253400885</v>
      </c>
      <c r="G331" s="69">
        <f t="shared" si="53"/>
        <v>776.13400505568165</v>
      </c>
      <c r="H331" s="36">
        <f t="shared" si="54"/>
        <v>51.438511532737721</v>
      </c>
      <c r="I331" s="69">
        <f t="shared" si="55"/>
        <v>827.57251658841938</v>
      </c>
      <c r="J331" s="67">
        <f t="shared" si="56"/>
        <v>-134.22586371811002</v>
      </c>
      <c r="K331" s="34">
        <f t="shared" si="57"/>
        <v>693.3466528703093</v>
      </c>
      <c r="L331" s="34">
        <f t="shared" si="58"/>
        <v>885502.59274960868</v>
      </c>
      <c r="M331" s="34">
        <f t="shared" si="59"/>
        <v>741880.91857123096</v>
      </c>
      <c r="N331" s="38">
        <f>'jan-mar'!M331</f>
        <v>594260.73504177306</v>
      </c>
      <c r="O331" s="38">
        <f t="shared" si="60"/>
        <v>147620.18352945789</v>
      </c>
    </row>
    <row r="332" spans="1:15" s="31" customFormat="1" x14ac:dyDescent="0.2">
      <c r="A332" s="30">
        <v>5518</v>
      </c>
      <c r="B332" s="31" t="s">
        <v>373</v>
      </c>
      <c r="C332" s="33">
        <v>7044538</v>
      </c>
      <c r="D332" s="33">
        <v>986</v>
      </c>
      <c r="E332" s="34">
        <f t="shared" si="51"/>
        <v>7144.5618661257604</v>
      </c>
      <c r="F332" s="35">
        <f t="shared" si="52"/>
        <v>0.623114189566636</v>
      </c>
      <c r="G332" s="69">
        <f t="shared" si="53"/>
        <v>2592.7998760344303</v>
      </c>
      <c r="H332" s="36">
        <f t="shared" si="54"/>
        <v>1111.1602696036746</v>
      </c>
      <c r="I332" s="69">
        <f t="shared" si="55"/>
        <v>3703.9601456381051</v>
      </c>
      <c r="J332" s="67">
        <f t="shared" si="56"/>
        <v>-134.22586371811002</v>
      </c>
      <c r="K332" s="34">
        <f t="shared" si="57"/>
        <v>3569.7342819199953</v>
      </c>
      <c r="L332" s="34">
        <f t="shared" si="58"/>
        <v>3652104.7035991717</v>
      </c>
      <c r="M332" s="34">
        <f t="shared" si="59"/>
        <v>3519758.0019731154</v>
      </c>
      <c r="N332" s="38">
        <f>'jan-mar'!M332</f>
        <v>3334942.2766833529</v>
      </c>
      <c r="O332" s="38">
        <f t="shared" si="60"/>
        <v>184815.72528976249</v>
      </c>
    </row>
    <row r="333" spans="1:15" s="31" customFormat="1" x14ac:dyDescent="0.2">
      <c r="A333" s="30">
        <v>5520</v>
      </c>
      <c r="B333" s="31" t="s">
        <v>315</v>
      </c>
      <c r="C333" s="33">
        <v>53043135</v>
      </c>
      <c r="D333" s="33">
        <v>3986</v>
      </c>
      <c r="E333" s="34">
        <f t="shared" si="51"/>
        <v>13307.359508278976</v>
      </c>
      <c r="F333" s="35">
        <f t="shared" si="52"/>
        <v>1.1606036438130221</v>
      </c>
      <c r="G333" s="69">
        <f t="shared" si="53"/>
        <v>-1104.8787092574987</v>
      </c>
      <c r="H333" s="36">
        <f t="shared" si="54"/>
        <v>0</v>
      </c>
      <c r="I333" s="69">
        <f t="shared" si="55"/>
        <v>-1104.8787092574987</v>
      </c>
      <c r="J333" s="67">
        <f t="shared" si="56"/>
        <v>-134.22586371811002</v>
      </c>
      <c r="K333" s="34">
        <f t="shared" si="57"/>
        <v>-1239.1045729756088</v>
      </c>
      <c r="L333" s="34">
        <f t="shared" si="58"/>
        <v>-4404046.5351003902</v>
      </c>
      <c r="M333" s="34">
        <f t="shared" si="59"/>
        <v>-4939070.8278807765</v>
      </c>
      <c r="N333" s="38">
        <f>'jan-mar'!M333</f>
        <v>-1284336.5522830456</v>
      </c>
      <c r="O333" s="38">
        <f t="shared" si="60"/>
        <v>-3654734.2755977307</v>
      </c>
    </row>
    <row r="334" spans="1:15" s="31" customFormat="1" x14ac:dyDescent="0.2">
      <c r="A334" s="30">
        <v>5522</v>
      </c>
      <c r="B334" s="31" t="s">
        <v>316</v>
      </c>
      <c r="C334" s="33">
        <v>18253705</v>
      </c>
      <c r="D334" s="33">
        <v>2069</v>
      </c>
      <c r="E334" s="34">
        <f t="shared" si="51"/>
        <v>8822.4770420492987</v>
      </c>
      <c r="F334" s="35">
        <f t="shared" si="52"/>
        <v>0.76945384966032215</v>
      </c>
      <c r="G334" s="69">
        <f t="shared" si="53"/>
        <v>1586.0507704803076</v>
      </c>
      <c r="H334" s="36">
        <f t="shared" si="54"/>
        <v>523.88995803043611</v>
      </c>
      <c r="I334" s="69">
        <f t="shared" si="55"/>
        <v>2109.9407285107436</v>
      </c>
      <c r="J334" s="67">
        <f t="shared" si="56"/>
        <v>-134.22586371811002</v>
      </c>
      <c r="K334" s="34">
        <f t="shared" si="57"/>
        <v>1975.7148647926335</v>
      </c>
      <c r="L334" s="34">
        <f t="shared" si="58"/>
        <v>4365467.3672887282</v>
      </c>
      <c r="M334" s="34">
        <f t="shared" si="59"/>
        <v>4087754.0552559588</v>
      </c>
      <c r="N334" s="38">
        <f>'jan-mar'!M334</f>
        <v>3850135.8665901199</v>
      </c>
      <c r="O334" s="38">
        <f t="shared" si="60"/>
        <v>237618.18866583891</v>
      </c>
    </row>
    <row r="335" spans="1:15" s="31" customFormat="1" x14ac:dyDescent="0.2">
      <c r="A335" s="30">
        <v>5524</v>
      </c>
      <c r="B335" s="31" t="s">
        <v>317</v>
      </c>
      <c r="C335" s="33">
        <v>72367450</v>
      </c>
      <c r="D335" s="33">
        <v>6714</v>
      </c>
      <c r="E335" s="34">
        <f t="shared" si="51"/>
        <v>10778.589514447423</v>
      </c>
      <c r="F335" s="35">
        <f t="shared" si="52"/>
        <v>0.94005653472049111</v>
      </c>
      <c r="G335" s="69">
        <f t="shared" si="53"/>
        <v>412.38328704143277</v>
      </c>
      <c r="H335" s="36">
        <f t="shared" si="54"/>
        <v>0</v>
      </c>
      <c r="I335" s="69">
        <f t="shared" si="55"/>
        <v>412.38328704143277</v>
      </c>
      <c r="J335" s="67">
        <f t="shared" si="56"/>
        <v>-134.22586371811002</v>
      </c>
      <c r="K335" s="34">
        <f t="shared" si="57"/>
        <v>278.15742332332275</v>
      </c>
      <c r="L335" s="34">
        <f t="shared" si="58"/>
        <v>2768741.3891961798</v>
      </c>
      <c r="M335" s="34">
        <f t="shared" si="59"/>
        <v>1867548.9401927888</v>
      </c>
      <c r="N335" s="38">
        <f>'jan-mar'!M335</f>
        <v>2601947.3518242911</v>
      </c>
      <c r="O335" s="38">
        <f t="shared" si="60"/>
        <v>-734398.41163150221</v>
      </c>
    </row>
    <row r="336" spans="1:15" s="31" customFormat="1" x14ac:dyDescent="0.2">
      <c r="A336" s="30">
        <v>5526</v>
      </c>
      <c r="B336" s="31" t="s">
        <v>318</v>
      </c>
      <c r="C336" s="33">
        <v>32728390</v>
      </c>
      <c r="D336" s="33">
        <v>3485</v>
      </c>
      <c r="E336" s="34">
        <f t="shared" si="51"/>
        <v>9391.2166427546636</v>
      </c>
      <c r="F336" s="35">
        <f t="shared" si="52"/>
        <v>0.81905657156384848</v>
      </c>
      <c r="G336" s="69">
        <f t="shared" si="53"/>
        <v>1244.8070100570887</v>
      </c>
      <c r="H336" s="36">
        <f t="shared" si="54"/>
        <v>324.83109778355845</v>
      </c>
      <c r="I336" s="69">
        <f t="shared" si="55"/>
        <v>1569.6381078406471</v>
      </c>
      <c r="J336" s="67">
        <f t="shared" si="56"/>
        <v>-134.22586371811002</v>
      </c>
      <c r="K336" s="34">
        <f t="shared" si="57"/>
        <v>1435.412244122537</v>
      </c>
      <c r="L336" s="34">
        <f t="shared" si="58"/>
        <v>5470188.8058246551</v>
      </c>
      <c r="M336" s="34">
        <f t="shared" si="59"/>
        <v>5002411.6707670419</v>
      </c>
      <c r="N336" s="38">
        <f>'jan-mar'!M336</f>
        <v>4386374.8003463326</v>
      </c>
      <c r="O336" s="38">
        <f t="shared" si="60"/>
        <v>616036.87042070925</v>
      </c>
    </row>
    <row r="337" spans="1:15" s="31" customFormat="1" x14ac:dyDescent="0.2">
      <c r="A337" s="30">
        <v>5528</v>
      </c>
      <c r="B337" s="31" t="s">
        <v>319</v>
      </c>
      <c r="C337" s="33">
        <v>9200987</v>
      </c>
      <c r="D337" s="33">
        <v>1073</v>
      </c>
      <c r="E337" s="34">
        <f t="shared" si="51"/>
        <v>8575.0111835973912</v>
      </c>
      <c r="F337" s="35">
        <f t="shared" si="52"/>
        <v>0.74787107233624683</v>
      </c>
      <c r="G337" s="69">
        <f t="shared" si="53"/>
        <v>1734.5302855514522</v>
      </c>
      <c r="H337" s="36">
        <f t="shared" si="54"/>
        <v>610.50300848860377</v>
      </c>
      <c r="I337" s="69">
        <f t="shared" si="55"/>
        <v>2345.0332940400558</v>
      </c>
      <c r="J337" s="67">
        <f t="shared" si="56"/>
        <v>-134.22586371811002</v>
      </c>
      <c r="K337" s="34">
        <f t="shared" si="57"/>
        <v>2210.807430321946</v>
      </c>
      <c r="L337" s="34">
        <f t="shared" si="58"/>
        <v>2516220.7245049798</v>
      </c>
      <c r="M337" s="34">
        <f t="shared" si="59"/>
        <v>2372196.3727354482</v>
      </c>
      <c r="N337" s="38">
        <f>'jan-mar'!M337</f>
        <v>2185121.4746260024</v>
      </c>
      <c r="O337" s="38">
        <f t="shared" si="60"/>
        <v>187074.89810944581</v>
      </c>
    </row>
    <row r="338" spans="1:15" s="31" customFormat="1" x14ac:dyDescent="0.2">
      <c r="A338" s="30">
        <v>5530</v>
      </c>
      <c r="B338" s="31" t="s">
        <v>396</v>
      </c>
      <c r="C338" s="33">
        <v>152995720</v>
      </c>
      <c r="D338" s="33">
        <v>14894</v>
      </c>
      <c r="E338" s="34">
        <f t="shared" si="51"/>
        <v>10272.305626426749</v>
      </c>
      <c r="F338" s="35">
        <f t="shared" si="52"/>
        <v>0.89590089851970645</v>
      </c>
      <c r="G338" s="69">
        <f t="shared" si="53"/>
        <v>716.15361985383754</v>
      </c>
      <c r="H338" s="36">
        <f t="shared" si="54"/>
        <v>16.449953498328615</v>
      </c>
      <c r="I338" s="69">
        <f t="shared" si="55"/>
        <v>732.60357335216611</v>
      </c>
      <c r="J338" s="67">
        <f t="shared" si="56"/>
        <v>-134.22586371811002</v>
      </c>
      <c r="K338" s="34">
        <f t="shared" si="57"/>
        <v>598.37770963405615</v>
      </c>
      <c r="L338" s="34">
        <f t="shared" si="58"/>
        <v>10911397.621507162</v>
      </c>
      <c r="M338" s="34">
        <f t="shared" si="59"/>
        <v>8912237.6072896328</v>
      </c>
      <c r="N338" s="38">
        <f>'jan-mar'!M338</f>
        <v>7522948.5619408684</v>
      </c>
      <c r="O338" s="38">
        <f t="shared" si="60"/>
        <v>1389289.0453487644</v>
      </c>
    </row>
    <row r="339" spans="1:15" s="31" customFormat="1" x14ac:dyDescent="0.2">
      <c r="A339" s="30">
        <v>5532</v>
      </c>
      <c r="B339" s="31" t="s">
        <v>320</v>
      </c>
      <c r="C339" s="33">
        <v>47057082</v>
      </c>
      <c r="D339" s="33">
        <v>5571</v>
      </c>
      <c r="E339" s="34">
        <f t="shared" si="51"/>
        <v>8446.7926763597206</v>
      </c>
      <c r="F339" s="35">
        <f t="shared" si="52"/>
        <v>0.7366884732179374</v>
      </c>
      <c r="G339" s="69">
        <f t="shared" si="53"/>
        <v>1811.4613898940545</v>
      </c>
      <c r="H339" s="36">
        <f t="shared" si="54"/>
        <v>655.37948602178847</v>
      </c>
      <c r="I339" s="69">
        <f t="shared" si="55"/>
        <v>2466.8408759158428</v>
      </c>
      <c r="J339" s="67">
        <f t="shared" si="56"/>
        <v>-134.22586371811002</v>
      </c>
      <c r="K339" s="34">
        <f t="shared" si="57"/>
        <v>2332.615012197733</v>
      </c>
      <c r="L339" s="34">
        <f t="shared" si="58"/>
        <v>13742770.519727161</v>
      </c>
      <c r="M339" s="34">
        <f t="shared" si="59"/>
        <v>12994998.232953571</v>
      </c>
      <c r="N339" s="38">
        <f>'jan-mar'!M339</f>
        <v>12196418.557913752</v>
      </c>
      <c r="O339" s="38">
        <f t="shared" si="60"/>
        <v>798579.67503981851</v>
      </c>
    </row>
    <row r="340" spans="1:15" s="31" customFormat="1" x14ac:dyDescent="0.2">
      <c r="A340" s="30">
        <v>5534</v>
      </c>
      <c r="B340" s="31" t="s">
        <v>321</v>
      </c>
      <c r="C340" s="33">
        <v>20229746</v>
      </c>
      <c r="D340" s="33">
        <v>2237</v>
      </c>
      <c r="E340" s="34">
        <f t="shared" si="51"/>
        <v>9043.2481001341075</v>
      </c>
      <c r="F340" s="35">
        <f t="shared" si="52"/>
        <v>0.78870843538803748</v>
      </c>
      <c r="G340" s="69">
        <f t="shared" si="53"/>
        <v>1453.5881356294224</v>
      </c>
      <c r="H340" s="36">
        <f t="shared" si="54"/>
        <v>446.62008770075306</v>
      </c>
      <c r="I340" s="69">
        <f t="shared" si="55"/>
        <v>1900.2082233301753</v>
      </c>
      <c r="J340" s="67">
        <f t="shared" si="56"/>
        <v>-134.22586371811002</v>
      </c>
      <c r="K340" s="34">
        <f t="shared" si="57"/>
        <v>1765.9823596120652</v>
      </c>
      <c r="L340" s="34">
        <f t="shared" si="58"/>
        <v>4250765.7955896026</v>
      </c>
      <c r="M340" s="34">
        <f t="shared" si="59"/>
        <v>3950502.5384521899</v>
      </c>
      <c r="N340" s="38">
        <f>'jan-mar'!M340</f>
        <v>3577757.6833069581</v>
      </c>
      <c r="O340" s="38">
        <f t="shared" si="60"/>
        <v>372744.85514523182</v>
      </c>
    </row>
    <row r="341" spans="1:15" s="31" customFormat="1" x14ac:dyDescent="0.2">
      <c r="A341" s="30">
        <v>5536</v>
      </c>
      <c r="B341" s="31" t="s">
        <v>322</v>
      </c>
      <c r="C341" s="33">
        <v>23756681</v>
      </c>
      <c r="D341" s="33">
        <v>2743</v>
      </c>
      <c r="E341" s="34">
        <f t="shared" si="51"/>
        <v>8660.8388625592415</v>
      </c>
      <c r="F341" s="35">
        <f t="shared" si="52"/>
        <v>0.75535654808980746</v>
      </c>
      <c r="G341" s="69">
        <f t="shared" si="53"/>
        <v>1683.033678174342</v>
      </c>
      <c r="H341" s="36">
        <f t="shared" si="54"/>
        <v>580.46332085195615</v>
      </c>
      <c r="I341" s="69">
        <f t="shared" si="55"/>
        <v>2263.496999026298</v>
      </c>
      <c r="J341" s="67">
        <f t="shared" si="56"/>
        <v>-134.22586371811002</v>
      </c>
      <c r="K341" s="34">
        <f t="shared" si="57"/>
        <v>2129.2711353081881</v>
      </c>
      <c r="L341" s="34">
        <f t="shared" si="58"/>
        <v>6208772.2683291351</v>
      </c>
      <c r="M341" s="34">
        <f t="shared" si="59"/>
        <v>5840590.7241503596</v>
      </c>
      <c r="N341" s="38">
        <f>'jan-mar'!M341</f>
        <v>5559849.2765136296</v>
      </c>
      <c r="O341" s="38">
        <f t="shared" si="60"/>
        <v>280741.44763673004</v>
      </c>
    </row>
    <row r="342" spans="1:15" s="31" customFormat="1" x14ac:dyDescent="0.2">
      <c r="A342" s="30">
        <v>5538</v>
      </c>
      <c r="B342" s="31" t="s">
        <v>397</v>
      </c>
      <c r="C342" s="33">
        <v>18627016</v>
      </c>
      <c r="D342" s="33">
        <v>1825</v>
      </c>
      <c r="E342" s="34">
        <f t="shared" si="51"/>
        <v>10206.584109589041</v>
      </c>
      <c r="F342" s="35">
        <f t="shared" si="52"/>
        <v>0.89016898514716181</v>
      </c>
      <c r="G342" s="69">
        <f t="shared" si="53"/>
        <v>755.58652995646219</v>
      </c>
      <c r="H342" s="36">
        <f t="shared" si="54"/>
        <v>39.452484391526376</v>
      </c>
      <c r="I342" s="69">
        <f t="shared" si="55"/>
        <v>795.03901434798854</v>
      </c>
      <c r="J342" s="67">
        <f t="shared" si="56"/>
        <v>-134.22586371811002</v>
      </c>
      <c r="K342" s="34">
        <f t="shared" si="57"/>
        <v>660.81315062987846</v>
      </c>
      <c r="L342" s="34">
        <f t="shared" si="58"/>
        <v>1450946.2011850791</v>
      </c>
      <c r="M342" s="34">
        <f t="shared" si="59"/>
        <v>1205983.9998995282</v>
      </c>
      <c r="N342" s="38">
        <f>'jan-mar'!M342</f>
        <v>2848531.0637394711</v>
      </c>
      <c r="O342" s="38">
        <f t="shared" si="60"/>
        <v>-1642547.0638399429</v>
      </c>
    </row>
    <row r="343" spans="1:15" s="31" customFormat="1" x14ac:dyDescent="0.2">
      <c r="A343" s="30">
        <v>5540</v>
      </c>
      <c r="B343" s="31" t="s">
        <v>398</v>
      </c>
      <c r="C343" s="33">
        <v>18653128</v>
      </c>
      <c r="D343" s="33">
        <v>1974</v>
      </c>
      <c r="E343" s="34">
        <f t="shared" si="51"/>
        <v>9449.4062816616006</v>
      </c>
      <c r="F343" s="35">
        <f t="shared" si="52"/>
        <v>0.82413159090976296</v>
      </c>
      <c r="G343" s="69">
        <f t="shared" si="53"/>
        <v>1209.8932267129264</v>
      </c>
      <c r="H343" s="36">
        <f t="shared" si="54"/>
        <v>304.46472416613051</v>
      </c>
      <c r="I343" s="69">
        <f t="shared" si="55"/>
        <v>1514.3579508790569</v>
      </c>
      <c r="J343" s="67">
        <f t="shared" si="56"/>
        <v>-134.22586371811002</v>
      </c>
      <c r="K343" s="34">
        <f t="shared" si="57"/>
        <v>1380.1320871609469</v>
      </c>
      <c r="L343" s="34">
        <f t="shared" si="58"/>
        <v>2989342.5950352582</v>
      </c>
      <c r="M343" s="34">
        <f t="shared" si="59"/>
        <v>2724380.7400557091</v>
      </c>
      <c r="N343" s="38">
        <f>'jan-mar'!M343</f>
        <v>4047792.2464228575</v>
      </c>
      <c r="O343" s="38">
        <f t="shared" si="60"/>
        <v>-1323411.5063671484</v>
      </c>
    </row>
    <row r="344" spans="1:15" s="31" customFormat="1" x14ac:dyDescent="0.2">
      <c r="A344" s="30">
        <v>5542</v>
      </c>
      <c r="B344" s="31" t="s">
        <v>323</v>
      </c>
      <c r="C344" s="33">
        <v>26023397</v>
      </c>
      <c r="D344" s="33">
        <v>2794</v>
      </c>
      <c r="E344" s="34">
        <f t="shared" si="51"/>
        <v>9314.0289906943453</v>
      </c>
      <c r="F344" s="35">
        <f t="shared" si="52"/>
        <v>0.81232463723962411</v>
      </c>
      <c r="G344" s="69">
        <f t="shared" si="53"/>
        <v>1291.1196012932796</v>
      </c>
      <c r="H344" s="36">
        <f t="shared" si="54"/>
        <v>351.84677600466983</v>
      </c>
      <c r="I344" s="69">
        <f t="shared" si="55"/>
        <v>1642.9663772979495</v>
      </c>
      <c r="J344" s="67">
        <f t="shared" si="56"/>
        <v>-134.22586371811002</v>
      </c>
      <c r="K344" s="34">
        <f t="shared" si="57"/>
        <v>1508.7405135798394</v>
      </c>
      <c r="L344" s="34">
        <f t="shared" si="58"/>
        <v>4590448.0581704713</v>
      </c>
      <c r="M344" s="34">
        <f t="shared" si="59"/>
        <v>4215420.9949420718</v>
      </c>
      <c r="N344" s="38">
        <f>'jan-mar'!M344</f>
        <v>3842809.0994455284</v>
      </c>
      <c r="O344" s="38">
        <f t="shared" si="60"/>
        <v>372611.8954965435</v>
      </c>
    </row>
    <row r="345" spans="1:15" s="31" customFormat="1" x14ac:dyDescent="0.2">
      <c r="A345" s="30">
        <v>5544</v>
      </c>
      <c r="B345" s="31" t="s">
        <v>324</v>
      </c>
      <c r="C345" s="33">
        <v>43153039</v>
      </c>
      <c r="D345" s="33">
        <v>4794</v>
      </c>
      <c r="E345" s="34">
        <f t="shared" si="51"/>
        <v>9001.4682937004582</v>
      </c>
      <c r="F345" s="35">
        <f t="shared" si="52"/>
        <v>0.78506460239813969</v>
      </c>
      <c r="G345" s="69">
        <f t="shared" si="53"/>
        <v>1478.6560194896119</v>
      </c>
      <c r="H345" s="36">
        <f t="shared" si="54"/>
        <v>461.24301995253035</v>
      </c>
      <c r="I345" s="69">
        <f t="shared" si="55"/>
        <v>1939.8990394421423</v>
      </c>
      <c r="J345" s="67">
        <f t="shared" si="56"/>
        <v>-134.22586371811002</v>
      </c>
      <c r="K345" s="34">
        <f t="shared" si="57"/>
        <v>1805.6731757240323</v>
      </c>
      <c r="L345" s="34">
        <f t="shared" si="58"/>
        <v>9299875.9950856306</v>
      </c>
      <c r="M345" s="34">
        <f t="shared" si="59"/>
        <v>8656397.2044210099</v>
      </c>
      <c r="N345" s="38">
        <f>'jan-mar'!M345</f>
        <v>7731812.5055983728</v>
      </c>
      <c r="O345" s="38">
        <f t="shared" si="60"/>
        <v>924584.69882263709</v>
      </c>
    </row>
    <row r="346" spans="1:15" s="31" customFormat="1" x14ac:dyDescent="0.2">
      <c r="A346" s="30">
        <v>5546</v>
      </c>
      <c r="B346" s="31" t="s">
        <v>325</v>
      </c>
      <c r="C346" s="33">
        <v>12041838</v>
      </c>
      <c r="D346" s="33">
        <v>1157</v>
      </c>
      <c r="E346" s="34">
        <f t="shared" si="51"/>
        <v>10407.811581676749</v>
      </c>
      <c r="F346" s="35">
        <f t="shared" si="52"/>
        <v>0.90771907366735105</v>
      </c>
      <c r="G346" s="69">
        <f t="shared" si="53"/>
        <v>634.85004670383717</v>
      </c>
      <c r="H346" s="36">
        <f t="shared" si="54"/>
        <v>0</v>
      </c>
      <c r="I346" s="69">
        <f t="shared" si="55"/>
        <v>634.85004670383717</v>
      </c>
      <c r="J346" s="67">
        <f t="shared" si="56"/>
        <v>-134.22586371811002</v>
      </c>
      <c r="K346" s="34">
        <f t="shared" si="57"/>
        <v>500.62418298572715</v>
      </c>
      <c r="L346" s="34">
        <f t="shared" si="58"/>
        <v>734521.50403633958</v>
      </c>
      <c r="M346" s="34">
        <f t="shared" si="59"/>
        <v>579222.17971448635</v>
      </c>
      <c r="N346" s="38">
        <f>'jan-mar'!M346</f>
        <v>1646590.2829844214</v>
      </c>
      <c r="O346" s="38">
        <f t="shared" si="60"/>
        <v>-1067368.1032699351</v>
      </c>
    </row>
    <row r="347" spans="1:15" s="31" customFormat="1" x14ac:dyDescent="0.2">
      <c r="A347" s="30">
        <v>5601</v>
      </c>
      <c r="B347" s="31" t="s">
        <v>329</v>
      </c>
      <c r="C347" s="33">
        <v>219140241</v>
      </c>
      <c r="D347" s="33">
        <v>21708</v>
      </c>
      <c r="E347" s="34">
        <f t="shared" si="51"/>
        <v>10094.906992813709</v>
      </c>
      <c r="F347" s="35">
        <f t="shared" si="52"/>
        <v>0.88042904623746709</v>
      </c>
      <c r="G347" s="69">
        <f t="shared" si="53"/>
        <v>822.59280002166156</v>
      </c>
      <c r="H347" s="36">
        <f t="shared" si="54"/>
        <v>78.539475262892665</v>
      </c>
      <c r="I347" s="69">
        <f t="shared" si="55"/>
        <v>901.13227528455423</v>
      </c>
      <c r="J347" s="67">
        <f t="shared" si="56"/>
        <v>-134.22586371811002</v>
      </c>
      <c r="K347" s="34">
        <f t="shared" si="57"/>
        <v>766.90641156644415</v>
      </c>
      <c r="L347" s="34">
        <f t="shared" si="58"/>
        <v>19561779.431877103</v>
      </c>
      <c r="M347" s="34">
        <f t="shared" si="59"/>
        <v>16648004.382284369</v>
      </c>
      <c r="N347" s="38">
        <f>'jan-mar'!M347</f>
        <v>17857537.481483001</v>
      </c>
      <c r="O347" s="38">
        <f t="shared" si="60"/>
        <v>-1209533.0991986319</v>
      </c>
    </row>
    <row r="348" spans="1:15" s="31" customFormat="1" x14ac:dyDescent="0.2">
      <c r="A348" s="30">
        <v>5603</v>
      </c>
      <c r="B348" s="31" t="s">
        <v>328</v>
      </c>
      <c r="C348" s="33">
        <v>125580941</v>
      </c>
      <c r="D348" s="33">
        <v>11338</v>
      </c>
      <c r="E348" s="34">
        <f t="shared" si="51"/>
        <v>11076.110513318046</v>
      </c>
      <c r="F348" s="35">
        <f t="shared" si="52"/>
        <v>0.96600487970848881</v>
      </c>
      <c r="G348" s="69">
        <f t="shared" si="53"/>
        <v>233.87068771905905</v>
      </c>
      <c r="H348" s="36">
        <f t="shared" si="54"/>
        <v>0</v>
      </c>
      <c r="I348" s="69">
        <f t="shared" si="55"/>
        <v>233.87068771905905</v>
      </c>
      <c r="J348" s="67">
        <f t="shared" si="56"/>
        <v>-134.22586371811002</v>
      </c>
      <c r="K348" s="34">
        <f t="shared" si="57"/>
        <v>99.644824000949029</v>
      </c>
      <c r="L348" s="34">
        <f t="shared" si="58"/>
        <v>2651625.8573586913</v>
      </c>
      <c r="M348" s="34">
        <f t="shared" si="59"/>
        <v>1129773.0145227602</v>
      </c>
      <c r="N348" s="38">
        <f>'jan-mar'!M348</f>
        <v>-152625.29869171177</v>
      </c>
      <c r="O348" s="38">
        <f t="shared" si="60"/>
        <v>1282398.313214472</v>
      </c>
    </row>
    <row r="349" spans="1:15" s="31" customFormat="1" x14ac:dyDescent="0.2">
      <c r="A349" s="30">
        <v>5605</v>
      </c>
      <c r="B349" s="31" t="s">
        <v>338</v>
      </c>
      <c r="C349" s="33">
        <v>99253873</v>
      </c>
      <c r="D349" s="33">
        <v>10063</v>
      </c>
      <c r="E349" s="34">
        <f t="shared" si="51"/>
        <v>9863.2488323561556</v>
      </c>
      <c r="F349" s="35">
        <f t="shared" si="52"/>
        <v>0.86022494000746785</v>
      </c>
      <c r="G349" s="69">
        <f t="shared" si="53"/>
        <v>961.58769629619337</v>
      </c>
      <c r="H349" s="36">
        <f t="shared" si="54"/>
        <v>159.61983142303623</v>
      </c>
      <c r="I349" s="69">
        <f t="shared" si="55"/>
        <v>1121.2075277192296</v>
      </c>
      <c r="J349" s="67">
        <f t="shared" si="56"/>
        <v>-134.22586371811002</v>
      </c>
      <c r="K349" s="34">
        <f t="shared" si="57"/>
        <v>986.9816640011195</v>
      </c>
      <c r="L349" s="34">
        <f t="shared" si="58"/>
        <v>11282711.351438608</v>
      </c>
      <c r="M349" s="34">
        <f t="shared" si="59"/>
        <v>9931996.4848432653</v>
      </c>
      <c r="N349" s="38">
        <f>'jan-mar'!M349</f>
        <v>10471307.812033046</v>
      </c>
      <c r="O349" s="38">
        <f t="shared" si="60"/>
        <v>-539311.32718978077</v>
      </c>
    </row>
    <row r="350" spans="1:15" s="31" customFormat="1" x14ac:dyDescent="0.2">
      <c r="A350" s="30">
        <v>5607</v>
      </c>
      <c r="B350" s="31" t="s">
        <v>327</v>
      </c>
      <c r="C350" s="33">
        <v>54259882</v>
      </c>
      <c r="D350" s="33">
        <v>5807</v>
      </c>
      <c r="E350" s="34">
        <f t="shared" si="51"/>
        <v>9343.8749784742558</v>
      </c>
      <c r="F350" s="35">
        <f t="shared" si="52"/>
        <v>0.81492766018711515</v>
      </c>
      <c r="G350" s="69">
        <f t="shared" si="53"/>
        <v>1273.2120086253333</v>
      </c>
      <c r="H350" s="36">
        <f t="shared" si="54"/>
        <v>341.40068028170117</v>
      </c>
      <c r="I350" s="69">
        <f t="shared" si="55"/>
        <v>1614.6126889070345</v>
      </c>
      <c r="J350" s="67">
        <f t="shared" si="56"/>
        <v>-134.22586371811002</v>
      </c>
      <c r="K350" s="34">
        <f t="shared" si="57"/>
        <v>1480.3868251889244</v>
      </c>
      <c r="L350" s="34">
        <f t="shared" si="58"/>
        <v>9376055.8844831493</v>
      </c>
      <c r="M350" s="34">
        <f t="shared" si="59"/>
        <v>8596606.2938720845</v>
      </c>
      <c r="N350" s="38">
        <f>'jan-mar'!M350</f>
        <v>7936249.488539787</v>
      </c>
      <c r="O350" s="38">
        <f t="shared" si="60"/>
        <v>660356.80533229746</v>
      </c>
    </row>
    <row r="351" spans="1:15" s="31" customFormat="1" x14ac:dyDescent="0.2">
      <c r="A351" s="30">
        <v>5610</v>
      </c>
      <c r="B351" s="31" t="s">
        <v>426</v>
      </c>
      <c r="C351" s="33">
        <v>21936279</v>
      </c>
      <c r="D351" s="33">
        <v>2565</v>
      </c>
      <c r="E351" s="34">
        <f t="shared" si="51"/>
        <v>8552.1555555555551</v>
      </c>
      <c r="F351" s="35">
        <f t="shared" si="52"/>
        <v>0.7458777148132546</v>
      </c>
      <c r="G351" s="69">
        <f t="shared" si="53"/>
        <v>1748.2436623765536</v>
      </c>
      <c r="H351" s="36">
        <f t="shared" si="54"/>
        <v>618.50247830324633</v>
      </c>
      <c r="I351" s="69">
        <f t="shared" si="55"/>
        <v>2366.7461406798002</v>
      </c>
      <c r="J351" s="67">
        <f t="shared" si="56"/>
        <v>-134.22586371811002</v>
      </c>
      <c r="K351" s="34">
        <f t="shared" si="57"/>
        <v>2232.5202769616903</v>
      </c>
      <c r="L351" s="34">
        <f t="shared" si="58"/>
        <v>6070703.8508436875</v>
      </c>
      <c r="M351" s="34">
        <f t="shared" si="59"/>
        <v>5726414.5104067354</v>
      </c>
      <c r="N351" s="38">
        <f>'jan-mar'!M351</f>
        <v>5424270.6945160255</v>
      </c>
      <c r="O351" s="38">
        <f t="shared" si="60"/>
        <v>302143.81589070987</v>
      </c>
    </row>
    <row r="352" spans="1:15" s="31" customFormat="1" x14ac:dyDescent="0.2">
      <c r="A352" s="30">
        <v>5612</v>
      </c>
      <c r="B352" s="31" t="s">
        <v>399</v>
      </c>
      <c r="C352" s="33">
        <v>22242488</v>
      </c>
      <c r="D352" s="33">
        <v>2848</v>
      </c>
      <c r="E352" s="34">
        <f t="shared" si="51"/>
        <v>7809.8623595505615</v>
      </c>
      <c r="F352" s="35">
        <f t="shared" si="52"/>
        <v>0.68113848630401985</v>
      </c>
      <c r="G352" s="69">
        <f t="shared" si="53"/>
        <v>2193.6195799795501</v>
      </c>
      <c r="H352" s="36">
        <f t="shared" si="54"/>
        <v>878.30509690499412</v>
      </c>
      <c r="I352" s="69">
        <f t="shared" si="55"/>
        <v>3071.9246768845442</v>
      </c>
      <c r="J352" s="67">
        <f t="shared" si="56"/>
        <v>-134.22586371811002</v>
      </c>
      <c r="K352" s="34">
        <f t="shared" si="57"/>
        <v>2937.6988131664343</v>
      </c>
      <c r="L352" s="34">
        <f t="shared" si="58"/>
        <v>8748841.479767181</v>
      </c>
      <c r="M352" s="34">
        <f t="shared" si="59"/>
        <v>8366566.219898005</v>
      </c>
      <c r="N352" s="38">
        <f>'jan-mar'!M352</f>
        <v>8537377.1119616516</v>
      </c>
      <c r="O352" s="38">
        <f t="shared" si="60"/>
        <v>-170810.89206364658</v>
      </c>
    </row>
    <row r="353" spans="1:15" s="31" customFormat="1" x14ac:dyDescent="0.2">
      <c r="A353" s="30">
        <v>5614</v>
      </c>
      <c r="B353" s="31" t="s">
        <v>330</v>
      </c>
      <c r="C353" s="33">
        <v>7282989</v>
      </c>
      <c r="D353" s="33">
        <v>864</v>
      </c>
      <c r="E353" s="34">
        <f t="shared" si="51"/>
        <v>8429.3854166666661</v>
      </c>
      <c r="F353" s="35">
        <f t="shared" si="52"/>
        <v>0.73517029607573348</v>
      </c>
      <c r="G353" s="69">
        <f t="shared" si="53"/>
        <v>1821.9057457098872</v>
      </c>
      <c r="H353" s="36">
        <f t="shared" si="54"/>
        <v>661.47202691435757</v>
      </c>
      <c r="I353" s="69">
        <f t="shared" si="55"/>
        <v>2483.3777726242447</v>
      </c>
      <c r="J353" s="67">
        <f t="shared" si="56"/>
        <v>-134.22586371811002</v>
      </c>
      <c r="K353" s="34">
        <f t="shared" si="57"/>
        <v>2349.1519089061348</v>
      </c>
      <c r="L353" s="34">
        <f t="shared" si="58"/>
        <v>2145638.3955473476</v>
      </c>
      <c r="M353" s="34">
        <f t="shared" si="59"/>
        <v>2029667.2492949006</v>
      </c>
      <c r="N353" s="38">
        <f>'jan-mar'!M353</f>
        <v>1793859.0002580299</v>
      </c>
      <c r="O353" s="38">
        <f t="shared" si="60"/>
        <v>235808.24903687066</v>
      </c>
    </row>
    <row r="354" spans="1:15" s="31" customFormat="1" x14ac:dyDescent="0.2">
      <c r="A354" s="30">
        <v>5616</v>
      </c>
      <c r="B354" s="31" t="s">
        <v>331</v>
      </c>
      <c r="C354" s="33">
        <v>7798183</v>
      </c>
      <c r="D354" s="33">
        <v>979</v>
      </c>
      <c r="E354" s="34">
        <f t="shared" si="51"/>
        <v>7965.4576098059242</v>
      </c>
      <c r="F354" s="35">
        <f t="shared" si="52"/>
        <v>0.69470875276402089</v>
      </c>
      <c r="G354" s="69">
        <f t="shared" si="53"/>
        <v>2100.2624298263322</v>
      </c>
      <c r="H354" s="36">
        <f t="shared" si="54"/>
        <v>823.84675931561719</v>
      </c>
      <c r="I354" s="69">
        <f t="shared" si="55"/>
        <v>2924.1091891419492</v>
      </c>
      <c r="J354" s="67">
        <f t="shared" si="56"/>
        <v>-134.22586371811002</v>
      </c>
      <c r="K354" s="34">
        <f t="shared" si="57"/>
        <v>2789.8833254238393</v>
      </c>
      <c r="L354" s="34">
        <f t="shared" si="58"/>
        <v>2862702.8961699684</v>
      </c>
      <c r="M354" s="34">
        <f t="shared" si="59"/>
        <v>2731295.7755899387</v>
      </c>
      <c r="N354" s="38">
        <f>'jan-mar'!M354</f>
        <v>2601181.3509868183</v>
      </c>
      <c r="O354" s="38">
        <f t="shared" si="60"/>
        <v>130114.42460312042</v>
      </c>
    </row>
    <row r="355" spans="1:15" s="31" customFormat="1" x14ac:dyDescent="0.2">
      <c r="A355" s="30">
        <v>5618</v>
      </c>
      <c r="B355" s="31" t="s">
        <v>332</v>
      </c>
      <c r="C355" s="33">
        <v>11591953</v>
      </c>
      <c r="D355" s="33">
        <v>1113</v>
      </c>
      <c r="E355" s="34">
        <f t="shared" si="51"/>
        <v>10415.052111410601</v>
      </c>
      <c r="F355" s="35">
        <f t="shared" si="52"/>
        <v>0.90835055771097495</v>
      </c>
      <c r="G355" s="69">
        <f t="shared" si="53"/>
        <v>630.50572886352597</v>
      </c>
      <c r="H355" s="36">
        <f t="shared" si="54"/>
        <v>0</v>
      </c>
      <c r="I355" s="69">
        <f t="shared" si="55"/>
        <v>630.50572886352597</v>
      </c>
      <c r="J355" s="67">
        <f t="shared" si="56"/>
        <v>-134.22586371811002</v>
      </c>
      <c r="K355" s="34">
        <f t="shared" si="57"/>
        <v>496.27986514541595</v>
      </c>
      <c r="L355" s="34">
        <f t="shared" si="58"/>
        <v>701752.87622510444</v>
      </c>
      <c r="M355" s="34">
        <f t="shared" si="59"/>
        <v>552359.48990684794</v>
      </c>
      <c r="N355" s="38">
        <f>'jan-mar'!M355</f>
        <v>727313.88574905903</v>
      </c>
      <c r="O355" s="38">
        <f t="shared" si="60"/>
        <v>-174954.39584221109</v>
      </c>
    </row>
    <row r="356" spans="1:15" s="31" customFormat="1" x14ac:dyDescent="0.2">
      <c r="A356" s="30">
        <v>5620</v>
      </c>
      <c r="B356" s="31" t="s">
        <v>333</v>
      </c>
      <c r="C356" s="33">
        <v>29280149</v>
      </c>
      <c r="D356" s="33">
        <v>2951</v>
      </c>
      <c r="E356" s="34">
        <f t="shared" si="51"/>
        <v>9922.1108098949517</v>
      </c>
      <c r="F356" s="35">
        <f t="shared" si="52"/>
        <v>0.86535859748257149</v>
      </c>
      <c r="G356" s="69">
        <f t="shared" si="53"/>
        <v>926.27050977291583</v>
      </c>
      <c r="H356" s="36">
        <f t="shared" si="54"/>
        <v>139.01813928445762</v>
      </c>
      <c r="I356" s="69">
        <f t="shared" si="55"/>
        <v>1065.2886490573735</v>
      </c>
      <c r="J356" s="67">
        <f t="shared" si="56"/>
        <v>-134.22586371811002</v>
      </c>
      <c r="K356" s="34">
        <f t="shared" si="57"/>
        <v>931.06278533926343</v>
      </c>
      <c r="L356" s="34">
        <f t="shared" si="58"/>
        <v>3143666.803368309</v>
      </c>
      <c r="M356" s="34">
        <f t="shared" si="59"/>
        <v>2747566.2795361662</v>
      </c>
      <c r="N356" s="38">
        <f>'jan-mar'!M356</f>
        <v>2468474.0543535226</v>
      </c>
      <c r="O356" s="38">
        <f t="shared" si="60"/>
        <v>279092.22518264363</v>
      </c>
    </row>
    <row r="357" spans="1:15" s="31" customFormat="1" x14ac:dyDescent="0.2">
      <c r="A357" s="30">
        <v>5622</v>
      </c>
      <c r="B357" s="31" t="s">
        <v>425</v>
      </c>
      <c r="C357" s="33">
        <v>36897910</v>
      </c>
      <c r="D357" s="33">
        <v>3889</v>
      </c>
      <c r="E357" s="34">
        <f t="shared" si="51"/>
        <v>9487.7629210593986</v>
      </c>
      <c r="F357" s="35">
        <f t="shared" si="52"/>
        <v>0.82747687179901908</v>
      </c>
      <c r="G357" s="69">
        <f t="shared" si="53"/>
        <v>1186.8792430742476</v>
      </c>
      <c r="H357" s="36">
        <f t="shared" si="54"/>
        <v>291.03990037690119</v>
      </c>
      <c r="I357" s="69">
        <f t="shared" si="55"/>
        <v>1477.9191434511488</v>
      </c>
      <c r="J357" s="67">
        <f t="shared" si="56"/>
        <v>-134.22586371811002</v>
      </c>
      <c r="K357" s="34">
        <f t="shared" si="57"/>
        <v>1343.6932797330387</v>
      </c>
      <c r="L357" s="34">
        <f t="shared" si="58"/>
        <v>5747627.5488815177</v>
      </c>
      <c r="M357" s="34">
        <f t="shared" si="59"/>
        <v>5225623.1648817873</v>
      </c>
      <c r="N357" s="38">
        <f>'jan-mar'!M357</f>
        <v>4474453.6976892073</v>
      </c>
      <c r="O357" s="38">
        <f t="shared" si="60"/>
        <v>751169.46719257999</v>
      </c>
    </row>
    <row r="358" spans="1:15" s="31" customFormat="1" x14ac:dyDescent="0.2">
      <c r="A358" s="30">
        <v>5624</v>
      </c>
      <c r="B358" s="31" t="s">
        <v>334</v>
      </c>
      <c r="C358" s="33">
        <v>13755102</v>
      </c>
      <c r="D358" s="33">
        <v>1215</v>
      </c>
      <c r="E358" s="34">
        <f t="shared" si="51"/>
        <v>11321.071604938272</v>
      </c>
      <c r="F358" s="35">
        <f t="shared" si="52"/>
        <v>0.98736920336337874</v>
      </c>
      <c r="G358" s="69">
        <f t="shared" si="53"/>
        <v>86.89403274692377</v>
      </c>
      <c r="H358" s="36">
        <f t="shared" si="54"/>
        <v>0</v>
      </c>
      <c r="I358" s="69">
        <f t="shared" si="55"/>
        <v>86.89403274692377</v>
      </c>
      <c r="J358" s="67">
        <f t="shared" si="56"/>
        <v>-134.22586371811002</v>
      </c>
      <c r="K358" s="34">
        <f t="shared" si="57"/>
        <v>-47.33183097118625</v>
      </c>
      <c r="L358" s="34">
        <f t="shared" si="58"/>
        <v>105576.24978751238</v>
      </c>
      <c r="M358" s="34">
        <f t="shared" si="59"/>
        <v>-57508.174629991292</v>
      </c>
      <c r="N358" s="38">
        <f>'jan-mar'!M358</f>
        <v>766671.98161285499</v>
      </c>
      <c r="O358" s="38">
        <f t="shared" si="60"/>
        <v>-824180.15624284628</v>
      </c>
    </row>
    <row r="359" spans="1:15" s="31" customFormat="1" x14ac:dyDescent="0.2">
      <c r="A359" s="30">
        <v>5626</v>
      </c>
      <c r="B359" s="31" t="s">
        <v>335</v>
      </c>
      <c r="C359" s="33">
        <v>9111662</v>
      </c>
      <c r="D359" s="33">
        <v>1070</v>
      </c>
      <c r="E359" s="34">
        <f t="shared" si="51"/>
        <v>8515.5719626168229</v>
      </c>
      <c r="F359" s="35">
        <f t="shared" si="52"/>
        <v>0.74268707047528126</v>
      </c>
      <c r="G359" s="69">
        <f t="shared" si="53"/>
        <v>1770.1938181397929</v>
      </c>
      <c r="H359" s="36">
        <f t="shared" si="54"/>
        <v>631.3067358318026</v>
      </c>
      <c r="I359" s="69">
        <f t="shared" si="55"/>
        <v>2401.5005539715958</v>
      </c>
      <c r="J359" s="67">
        <f t="shared" si="56"/>
        <v>-134.22586371811002</v>
      </c>
      <c r="K359" s="34">
        <f t="shared" si="57"/>
        <v>2267.2746902534859</v>
      </c>
      <c r="L359" s="34">
        <f t="shared" si="58"/>
        <v>2569605.5927496073</v>
      </c>
      <c r="M359" s="34">
        <f t="shared" si="59"/>
        <v>2425983.91857123</v>
      </c>
      <c r="N359" s="38">
        <f>'jan-mar'!M359</f>
        <v>2637618.585041773</v>
      </c>
      <c r="O359" s="38">
        <f t="shared" si="60"/>
        <v>-211634.66647054302</v>
      </c>
    </row>
    <row r="360" spans="1:15" s="31" customFormat="1" x14ac:dyDescent="0.2">
      <c r="A360" s="30">
        <v>5628</v>
      </c>
      <c r="B360" s="31" t="s">
        <v>374</v>
      </c>
      <c r="C360" s="33">
        <v>25233488</v>
      </c>
      <c r="D360" s="33">
        <v>2807</v>
      </c>
      <c r="E360" s="34">
        <f t="shared" si="51"/>
        <v>8989.4862842892762</v>
      </c>
      <c r="F360" s="35">
        <f t="shared" si="52"/>
        <v>0.78401958939055039</v>
      </c>
      <c r="G360" s="69">
        <f t="shared" si="53"/>
        <v>1485.845225136321</v>
      </c>
      <c r="H360" s="36">
        <f t="shared" si="54"/>
        <v>465.43672324644399</v>
      </c>
      <c r="I360" s="69">
        <f t="shared" si="55"/>
        <v>1951.281948382765</v>
      </c>
      <c r="J360" s="67">
        <f t="shared" si="56"/>
        <v>-134.22586371811002</v>
      </c>
      <c r="K360" s="34">
        <f t="shared" si="57"/>
        <v>1817.0560846646549</v>
      </c>
      <c r="L360" s="34">
        <f t="shared" si="58"/>
        <v>5477248.4291104218</v>
      </c>
      <c r="M360" s="34">
        <f t="shared" si="59"/>
        <v>5100476.4296536865</v>
      </c>
      <c r="N360" s="38">
        <f>'jan-mar'!M360</f>
        <v>4800592.8543105181</v>
      </c>
      <c r="O360" s="38">
        <f t="shared" si="60"/>
        <v>299883.57534316834</v>
      </c>
    </row>
    <row r="361" spans="1:15" s="31" customFormat="1" x14ac:dyDescent="0.2">
      <c r="A361" s="30">
        <v>5630</v>
      </c>
      <c r="B361" s="31" t="s">
        <v>336</v>
      </c>
      <c r="C361" s="33">
        <v>8509031</v>
      </c>
      <c r="D361" s="33">
        <v>892</v>
      </c>
      <c r="E361" s="34">
        <f t="shared" si="51"/>
        <v>9539.2724215246635</v>
      </c>
      <c r="F361" s="35">
        <f t="shared" si="52"/>
        <v>0.83196928172405216</v>
      </c>
      <c r="G361" s="69">
        <f t="shared" si="53"/>
        <v>1155.9735427950886</v>
      </c>
      <c r="H361" s="36">
        <f t="shared" si="54"/>
        <v>273.01157521405844</v>
      </c>
      <c r="I361" s="69">
        <f t="shared" si="55"/>
        <v>1428.9851180091471</v>
      </c>
      <c r="J361" s="67">
        <f t="shared" si="56"/>
        <v>-134.22586371811002</v>
      </c>
      <c r="K361" s="34">
        <f t="shared" si="57"/>
        <v>1294.759254291037</v>
      </c>
      <c r="L361" s="34">
        <f t="shared" si="58"/>
        <v>1274654.7252641593</v>
      </c>
      <c r="M361" s="34">
        <f t="shared" si="59"/>
        <v>1154925.2548276051</v>
      </c>
      <c r="N361" s="38">
        <f>'jan-mar'!M361</f>
        <v>1187719.7530441696</v>
      </c>
      <c r="O361" s="38">
        <f t="shared" si="60"/>
        <v>-32794.498216564534</v>
      </c>
    </row>
    <row r="362" spans="1:15" s="31" customFormat="1" x14ac:dyDescent="0.2">
      <c r="A362" s="30">
        <v>5632</v>
      </c>
      <c r="B362" s="31" t="s">
        <v>337</v>
      </c>
      <c r="C362" s="33">
        <v>19862369</v>
      </c>
      <c r="D362" s="33">
        <v>2113</v>
      </c>
      <c r="E362" s="34">
        <f t="shared" si="51"/>
        <v>9400.0799810695698</v>
      </c>
      <c r="F362" s="35">
        <f t="shared" si="52"/>
        <v>0.81982958913643511</v>
      </c>
      <c r="G362" s="69">
        <f t="shared" si="53"/>
        <v>1239.4890070681449</v>
      </c>
      <c r="H362" s="36">
        <f t="shared" si="54"/>
        <v>321.72892937334126</v>
      </c>
      <c r="I362" s="69">
        <f t="shared" si="55"/>
        <v>1561.2179364414862</v>
      </c>
      <c r="J362" s="67">
        <f t="shared" si="56"/>
        <v>-134.22586371811002</v>
      </c>
      <c r="K362" s="34">
        <f t="shared" si="57"/>
        <v>1426.9920727233762</v>
      </c>
      <c r="L362" s="34">
        <f t="shared" si="58"/>
        <v>3298853.4997008606</v>
      </c>
      <c r="M362" s="34">
        <f t="shared" si="59"/>
        <v>3015234.2496644938</v>
      </c>
      <c r="N362" s="38">
        <f>'jan-mar'!M362</f>
        <v>3119502.6138254823</v>
      </c>
      <c r="O362" s="38">
        <f t="shared" si="60"/>
        <v>-104268.36416098848</v>
      </c>
    </row>
    <row r="363" spans="1:15" s="31" customFormat="1" x14ac:dyDescent="0.2">
      <c r="A363" s="30">
        <v>5634</v>
      </c>
      <c r="B363" s="31" t="s">
        <v>326</v>
      </c>
      <c r="C363" s="33">
        <v>16557500</v>
      </c>
      <c r="D363" s="33">
        <v>1972</v>
      </c>
      <c r="E363" s="34">
        <f t="shared" si="51"/>
        <v>8396.2981744421904</v>
      </c>
      <c r="F363" s="35">
        <f t="shared" si="52"/>
        <v>0.73228458656547646</v>
      </c>
      <c r="G363" s="69">
        <f t="shared" si="53"/>
        <v>1841.7580910445724</v>
      </c>
      <c r="H363" s="36">
        <f t="shared" si="54"/>
        <v>673.05256169292397</v>
      </c>
      <c r="I363" s="69">
        <f t="shared" si="55"/>
        <v>2514.8106527374966</v>
      </c>
      <c r="J363" s="67">
        <f t="shared" si="56"/>
        <v>-134.22586371811002</v>
      </c>
      <c r="K363" s="34">
        <f t="shared" si="57"/>
        <v>2380.5847890193868</v>
      </c>
      <c r="L363" s="34">
        <f t="shared" si="58"/>
        <v>4959206.6071983436</v>
      </c>
      <c r="M363" s="34">
        <f t="shared" si="59"/>
        <v>4694513.2039462309</v>
      </c>
      <c r="N363" s="38">
        <f>'jan-mar'!M363</f>
        <v>4916931.253366706</v>
      </c>
      <c r="O363" s="38">
        <f t="shared" si="60"/>
        <v>-222418.04942047503</v>
      </c>
    </row>
    <row r="364" spans="1:15" s="31" customFormat="1" x14ac:dyDescent="0.2">
      <c r="A364" s="30">
        <v>5636</v>
      </c>
      <c r="B364" s="31" t="s">
        <v>375</v>
      </c>
      <c r="C364" s="33">
        <v>7976648</v>
      </c>
      <c r="D364" s="33">
        <v>859</v>
      </c>
      <c r="E364" s="34">
        <f t="shared" ref="E364" si="61">IF(ISNUMBER(C364),(C364)/D364,"")</f>
        <v>9285.9697322467982</v>
      </c>
      <c r="F364" s="35">
        <f t="shared" ref="F364" si="62">IF(ISNUMBER(C364),E364/E$366,"")</f>
        <v>0.80987744419755936</v>
      </c>
      <c r="G364" s="69">
        <f t="shared" si="53"/>
        <v>1307.9551563618079</v>
      </c>
      <c r="H364" s="36">
        <f t="shared" ref="H364" si="63">IF(ISNUMBER(D364),(IF(E364&gt;=E$366*0.9,0,IF(E364&lt;0.9*E$366,(E$366*0.9-E364)*0.35))),"")</f>
        <v>361.66751646131132</v>
      </c>
      <c r="I364" s="69">
        <f t="shared" ref="I364" si="64">IF(ISNUMBER(C364),G364+H364,"")</f>
        <v>1669.6226728231193</v>
      </c>
      <c r="J364" s="67">
        <f t="shared" ref="J364" si="65">IF(ISNUMBER(D364),I$368,"")</f>
        <v>-134.22586371811002</v>
      </c>
      <c r="K364" s="34">
        <f t="shared" ref="K364" si="66">IF(ISNUMBER(I364),I364+J364,"")</f>
        <v>1535.3968091050092</v>
      </c>
      <c r="L364" s="34">
        <f t="shared" ref="L364" si="67">IF(ISNUMBER(I364),(I364*D364),"")</f>
        <v>1434205.8759550594</v>
      </c>
      <c r="M364" s="34">
        <f t="shared" ref="M364" si="68">IF(ISNUMBER(K364),(K364*D364),"")</f>
        <v>1318905.8590212029</v>
      </c>
      <c r="N364" s="38">
        <f>'jan-mar'!M364</f>
        <v>1998133.6176176467</v>
      </c>
      <c r="O364" s="38">
        <f t="shared" si="60"/>
        <v>-679227.7585964438</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63638044787</v>
      </c>
      <c r="D366" s="41">
        <f>SUM(D8:D364)</f>
        <v>5550203</v>
      </c>
      <c r="E366" s="41">
        <f>IF(ISNUMBER(C364),C366/D366,"")</f>
        <v>11465.894992849811</v>
      </c>
      <c r="F366" s="42">
        <f>IF(C366&gt;0,E366/E$366,"")</f>
        <v>1</v>
      </c>
      <c r="G366" s="43"/>
      <c r="H366" s="43"/>
      <c r="I366" s="41"/>
      <c r="J366" s="44"/>
      <c r="K366" s="41"/>
      <c r="L366" s="41">
        <f>SUM(L8:L364)</f>
        <v>744980791.48584533</v>
      </c>
      <c r="M366" s="41">
        <f>SUM(M8:M364)</f>
        <v>-1.2828968465328217E-7</v>
      </c>
      <c r="N366" s="41">
        <f>'jan-feb'!M366</f>
        <v>1.1431402526795864E-6</v>
      </c>
      <c r="O366" s="41">
        <f>M366-N366</f>
        <v>-1.2714299373328686E-6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744980791.48584533</v>
      </c>
      <c r="E368" s="49" t="s">
        <v>32</v>
      </c>
      <c r="F368" s="50">
        <f>D366</f>
        <v>5550203</v>
      </c>
      <c r="G368" s="49" t="s">
        <v>33</v>
      </c>
      <c r="H368" s="49"/>
      <c r="I368" s="51">
        <f>-L366/D366</f>
        <v>-134.22586371811002</v>
      </c>
      <c r="J368" s="52" t="s">
        <v>34</v>
      </c>
      <c r="M368" s="53"/>
    </row>
    <row r="370" spans="3:15" ht="13.5" thickBot="1" x14ac:dyDescent="0.25"/>
    <row r="371" spans="3:15" x14ac:dyDescent="0.2">
      <c r="C371" s="85" t="s">
        <v>428</v>
      </c>
      <c r="D371" s="86"/>
      <c r="E371" s="86"/>
      <c r="F371" s="86"/>
      <c r="G371" s="86"/>
      <c r="H371" s="86"/>
      <c r="I371" s="86"/>
      <c r="J371" s="86"/>
      <c r="K371" s="86"/>
      <c r="L371" s="86"/>
      <c r="M371" s="86"/>
      <c r="N371" s="86"/>
      <c r="O371" s="87"/>
    </row>
    <row r="372" spans="3:15" x14ac:dyDescent="0.2">
      <c r="C372" s="88"/>
      <c r="D372" s="89"/>
      <c r="E372" s="89"/>
      <c r="F372" s="89"/>
      <c r="G372" s="89"/>
      <c r="H372" s="89"/>
      <c r="I372" s="89"/>
      <c r="J372" s="89"/>
      <c r="K372" s="89"/>
      <c r="L372" s="89"/>
      <c r="M372" s="89"/>
      <c r="N372" s="89"/>
      <c r="O372" s="90"/>
    </row>
    <row r="373" spans="3:15" x14ac:dyDescent="0.2">
      <c r="C373" s="88"/>
      <c r="D373" s="89"/>
      <c r="E373" s="89"/>
      <c r="F373" s="89"/>
      <c r="G373" s="89"/>
      <c r="H373" s="89"/>
      <c r="I373" s="89"/>
      <c r="J373" s="89"/>
      <c r="K373" s="89"/>
      <c r="L373" s="89"/>
      <c r="M373" s="89"/>
      <c r="N373" s="89"/>
      <c r="O373" s="90"/>
    </row>
    <row r="374" spans="3:15" x14ac:dyDescent="0.2">
      <c r="C374" s="88" t="s">
        <v>433</v>
      </c>
      <c r="D374" s="89"/>
      <c r="E374" s="89"/>
      <c r="F374" s="89"/>
      <c r="G374" s="89"/>
      <c r="H374" s="89"/>
      <c r="I374" s="89"/>
      <c r="J374" s="89"/>
      <c r="K374" s="89"/>
      <c r="L374" s="89"/>
      <c r="M374" s="89"/>
      <c r="N374" s="89"/>
      <c r="O374" s="90"/>
    </row>
    <row r="375" spans="3:15" ht="13.5" thickBot="1" x14ac:dyDescent="0.25">
      <c r="C375" s="91"/>
      <c r="D375" s="92"/>
      <c r="E375" s="92"/>
      <c r="F375" s="92"/>
      <c r="G375" s="92"/>
      <c r="H375" s="92"/>
      <c r="I375" s="92"/>
      <c r="J375" s="92"/>
      <c r="K375" s="92"/>
      <c r="L375" s="92"/>
      <c r="M375" s="92"/>
      <c r="N375" s="92"/>
      <c r="O375" s="93"/>
    </row>
    <row r="380" spans="3:15" x14ac:dyDescent="0.2">
      <c r="E380" s="66"/>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74"/>
  <sheetViews>
    <sheetView zoomScaleNormal="100" workbookViewId="0">
      <pane xSplit="2" ySplit="7" topLeftCell="C8" activePane="bottomRight" state="frozen"/>
      <selection activeCell="C359" sqref="C359"/>
      <selection pane="topRight" activeCell="C359" sqref="C359"/>
      <selection pane="bottomLeft" activeCell="C359" sqref="C359"/>
      <selection pane="bottomRight" activeCell="M8" sqref="M8"/>
    </sheetView>
  </sheetViews>
  <sheetFormatPr baseColWidth="10" defaultColWidth="6.42578125" defaultRowHeight="12.75" x14ac:dyDescent="0.2"/>
  <cols>
    <col min="1" max="1" width="6.42578125" style="2" customWidth="1"/>
    <col min="2" max="2" width="14" style="32" bestFit="1" customWidth="1"/>
    <col min="3" max="3" width="14.140625" style="2" customWidth="1"/>
    <col min="4" max="6" width="11.42578125" style="2" customWidth="1"/>
    <col min="7" max="8" width="11.42578125" style="56" customWidth="1"/>
    <col min="9" max="9" width="11.42578125" style="2" customWidth="1"/>
    <col min="10" max="10" width="11.42578125" style="57" customWidth="1"/>
    <col min="11" max="11" width="11.42578125" style="2" customWidth="1"/>
    <col min="12" max="13" width="13.5703125" style="2" bestFit="1" customWidth="1"/>
    <col min="14" max="14" width="12.140625" style="2" bestFit="1" customWidth="1"/>
    <col min="15" max="15" width="12.85546875" style="2" bestFit="1" customWidth="1"/>
    <col min="16" max="16384" width="6.42578125" style="2"/>
  </cols>
  <sheetData>
    <row r="1" spans="1:16" ht="22.5" customHeight="1" x14ac:dyDescent="0.2">
      <c r="A1" s="94" t="s">
        <v>405</v>
      </c>
      <c r="B1" s="94"/>
      <c r="C1" s="94"/>
      <c r="D1" s="94"/>
      <c r="E1" s="94"/>
      <c r="F1" s="94"/>
      <c r="G1" s="94"/>
      <c r="H1" s="94"/>
      <c r="I1" s="94"/>
      <c r="J1" s="94"/>
      <c r="K1" s="94"/>
      <c r="L1" s="94"/>
      <c r="M1" s="95"/>
      <c r="N1" s="3"/>
      <c r="O1" s="3"/>
    </row>
    <row r="2" spans="1:16" ht="15" customHeight="1" x14ac:dyDescent="0.2">
      <c r="A2" s="96" t="s">
        <v>0</v>
      </c>
      <c r="B2" s="102" t="s">
        <v>1</v>
      </c>
      <c r="C2" s="5" t="s">
        <v>2</v>
      </c>
      <c r="D2" s="6" t="s">
        <v>3</v>
      </c>
      <c r="E2" s="99" t="s">
        <v>406</v>
      </c>
      <c r="F2" s="100"/>
      <c r="G2" s="99" t="s">
        <v>4</v>
      </c>
      <c r="H2" s="101"/>
      <c r="I2" s="101"/>
      <c r="J2" s="101"/>
      <c r="K2" s="100"/>
      <c r="L2" s="99" t="s">
        <v>5</v>
      </c>
      <c r="M2" s="100"/>
      <c r="N2" s="79" t="s">
        <v>6</v>
      </c>
      <c r="O2" s="79" t="s">
        <v>7</v>
      </c>
    </row>
    <row r="3" spans="1:16" x14ac:dyDescent="0.2">
      <c r="A3" s="97"/>
      <c r="B3" s="103"/>
      <c r="C3" s="7" t="s">
        <v>38</v>
      </c>
      <c r="D3" s="8" t="s">
        <v>401</v>
      </c>
      <c r="E3" s="9" t="s">
        <v>9</v>
      </c>
      <c r="F3" s="10" t="s">
        <v>10</v>
      </c>
      <c r="G3" s="11" t="s">
        <v>11</v>
      </c>
      <c r="H3" s="61" t="s">
        <v>12</v>
      </c>
      <c r="I3" s="9" t="s">
        <v>13</v>
      </c>
      <c r="J3" s="12" t="s">
        <v>14</v>
      </c>
      <c r="K3" s="13" t="s">
        <v>15</v>
      </c>
      <c r="L3" s="14" t="s">
        <v>13</v>
      </c>
      <c r="M3" s="15" t="s">
        <v>6</v>
      </c>
      <c r="N3" s="80" t="s">
        <v>16</v>
      </c>
      <c r="O3" s="80" t="s">
        <v>17</v>
      </c>
    </row>
    <row r="4" spans="1:16" x14ac:dyDescent="0.2">
      <c r="A4" s="97"/>
      <c r="B4" s="103"/>
      <c r="C4" s="8"/>
      <c r="D4" s="8"/>
      <c r="E4" s="16"/>
      <c r="F4" s="15" t="s">
        <v>18</v>
      </c>
      <c r="G4" s="17" t="s">
        <v>19</v>
      </c>
      <c r="H4" s="62" t="s">
        <v>20</v>
      </c>
      <c r="I4" s="16" t="s">
        <v>16</v>
      </c>
      <c r="J4" s="18" t="s">
        <v>21</v>
      </c>
      <c r="K4" s="14" t="s">
        <v>22</v>
      </c>
      <c r="L4" s="14" t="s">
        <v>23</v>
      </c>
      <c r="M4" s="15" t="s">
        <v>16</v>
      </c>
      <c r="N4" s="81" t="s">
        <v>36</v>
      </c>
      <c r="O4" s="80" t="s">
        <v>436</v>
      </c>
      <c r="P4" s="75"/>
    </row>
    <row r="5" spans="1:16" s="31" customFormat="1" x14ac:dyDescent="0.2">
      <c r="A5" s="98"/>
      <c r="B5" s="104"/>
      <c r="C5" s="1"/>
      <c r="D5" s="19"/>
      <c r="E5" s="19"/>
      <c r="F5" s="20" t="s">
        <v>24</v>
      </c>
      <c r="G5" s="21" t="s">
        <v>25</v>
      </c>
      <c r="H5" s="22" t="s">
        <v>26</v>
      </c>
      <c r="I5" s="19"/>
      <c r="J5" s="23" t="s">
        <v>27</v>
      </c>
      <c r="K5" s="19"/>
      <c r="L5" s="20" t="s">
        <v>28</v>
      </c>
      <c r="M5" s="20" t="s">
        <v>35</v>
      </c>
      <c r="N5" s="24"/>
      <c r="O5" s="24"/>
      <c r="P5" s="25"/>
    </row>
    <row r="6" spans="1:16" s="54" customFormat="1" x14ac:dyDescent="0.2">
      <c r="A6" s="64"/>
      <c r="B6" s="84"/>
      <c r="C6" s="83">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6" s="31" customFormat="1" x14ac:dyDescent="0.2">
      <c r="A7" s="25"/>
      <c r="B7" s="26"/>
      <c r="C7" s="26"/>
      <c r="D7" s="26"/>
      <c r="E7" s="26"/>
      <c r="F7" s="26"/>
      <c r="G7" s="27"/>
      <c r="H7" s="27"/>
      <c r="I7" s="26"/>
      <c r="J7" s="28"/>
      <c r="K7" s="26"/>
      <c r="L7" s="26"/>
      <c r="M7" s="26"/>
      <c r="N7" s="29"/>
      <c r="O7" s="26"/>
    </row>
    <row r="8" spans="1:16" s="31" customFormat="1" x14ac:dyDescent="0.2">
      <c r="A8" s="30">
        <v>301</v>
      </c>
      <c r="B8" s="31" t="s">
        <v>81</v>
      </c>
      <c r="C8" s="33">
        <v>10685730630</v>
      </c>
      <c r="D8" s="33">
        <v>717710</v>
      </c>
      <c r="E8" s="34">
        <f>IF(ISNUMBER(C8),(C8)/D8,"")</f>
        <v>14888.646709673823</v>
      </c>
      <c r="F8" s="35">
        <f>IF(ISNUMBER(C8),E8/E$366,"")</f>
        <v>1.3359052285590316</v>
      </c>
      <c r="G8" s="69">
        <f>IF(ISNUMBER(D8),(E$366-E8)*0.6,"")</f>
        <v>-2246.1956891996688</v>
      </c>
      <c r="H8" s="36">
        <f>IF(ISNUMBER(D8),(IF(E8&gt;=E$366*0.9,0,IF(E8&lt;0.9*E$366,(E$366*0.9-E8)*0.35))),"")</f>
        <v>0</v>
      </c>
      <c r="I8" s="69">
        <f>IF(ISNUMBER(C8),G8+H8,"")</f>
        <v>-2246.1956891996688</v>
      </c>
      <c r="J8" s="67">
        <f>IF(ISNUMBER(D8),I$368,"")</f>
        <v>-123.46678524563045</v>
      </c>
      <c r="K8" s="34">
        <f>IF(ISNUMBER(I8),I8+J8,"")</f>
        <v>-2369.6624744452993</v>
      </c>
      <c r="L8" s="34">
        <f>IF(ISNUMBER(I8),(I8*D8),"")</f>
        <v>-1612117108.0954943</v>
      </c>
      <c r="M8" s="34">
        <f>IF(ISNUMBER(K8),(K8*D8),"")</f>
        <v>-1700730454.5341358</v>
      </c>
      <c r="N8" s="38">
        <f>'jan-feb'!M8</f>
        <v>-642882294.00125229</v>
      </c>
      <c r="O8" s="38">
        <f>IF(ISNUMBER(M8),(M8-N8),"")</f>
        <v>-1057848160.5328835</v>
      </c>
    </row>
    <row r="9" spans="1:16" s="31" customFormat="1" x14ac:dyDescent="0.2">
      <c r="A9" s="30">
        <v>1101</v>
      </c>
      <c r="B9" s="31" t="s">
        <v>193</v>
      </c>
      <c r="C9" s="33">
        <v>165709770</v>
      </c>
      <c r="D9" s="33">
        <v>15221</v>
      </c>
      <c r="E9" s="34">
        <f>IF(ISNUMBER(C9),(C9)/D9,"")</f>
        <v>10886.91741672689</v>
      </c>
      <c r="F9" s="35">
        <f t="shared" ref="F9:F72" si="1">IF(ISNUMBER(C9),E9/E$366,"")</f>
        <v>0.97684431523558268</v>
      </c>
      <c r="G9" s="69">
        <f t="shared" ref="G9:G72" si="2">IF(ISNUMBER(D9),(E$366-E9)*0.6,"")</f>
        <v>154.84188656849111</v>
      </c>
      <c r="H9" s="36">
        <f t="shared" ref="H9:H72" si="3">IF(ISNUMBER(D9),(IF(E9&gt;=E$366*0.9,0,IF(E9&lt;0.9*E$366,(E$366*0.9-E9)*0.35))),"")</f>
        <v>0</v>
      </c>
      <c r="I9" s="69">
        <f t="shared" ref="I9:I72" si="4">IF(ISNUMBER(C9),G9+H9,"")</f>
        <v>154.84188656849111</v>
      </c>
      <c r="J9" s="67">
        <f t="shared" ref="J9:J72" si="5">IF(ISNUMBER(D9),I$368,"")</f>
        <v>-123.46678524563045</v>
      </c>
      <c r="K9" s="34">
        <f t="shared" ref="K9:K72" si="6">IF(ISNUMBER(I9),I9+J9,"")</f>
        <v>31.375101322860658</v>
      </c>
      <c r="L9" s="34">
        <f t="shared" ref="L9:L72" si="7">IF(ISNUMBER(I9),(I9*D9),"")</f>
        <v>2356848.3554590032</v>
      </c>
      <c r="M9" s="34">
        <f t="shared" ref="M9:M72" si="8">IF(ISNUMBER(K9),(K9*D9),"")</f>
        <v>477560.41723526205</v>
      </c>
      <c r="N9" s="38">
        <f>'jan-feb'!M9</f>
        <v>621911.58353142824</v>
      </c>
      <c r="O9" s="38">
        <f t="shared" ref="O9:O72" si="9">IF(ISNUMBER(M9),(M9-N9),"")</f>
        <v>-144351.16629616619</v>
      </c>
    </row>
    <row r="10" spans="1:16" s="31" customFormat="1" x14ac:dyDescent="0.2">
      <c r="A10" s="30">
        <v>1103</v>
      </c>
      <c r="B10" s="31" t="s">
        <v>195</v>
      </c>
      <c r="C10" s="33">
        <v>2122070211</v>
      </c>
      <c r="D10" s="33">
        <v>149048</v>
      </c>
      <c r="E10" s="34">
        <f t="shared" ref="E10:E72" si="10">IF(ISNUMBER(C10),(C10)/D10,"")</f>
        <v>14237.495377328109</v>
      </c>
      <c r="F10" s="35">
        <f t="shared" si="1"/>
        <v>1.2774797392297279</v>
      </c>
      <c r="G10" s="69">
        <f t="shared" si="2"/>
        <v>-1855.5048897922397</v>
      </c>
      <c r="H10" s="36">
        <f t="shared" si="3"/>
        <v>0</v>
      </c>
      <c r="I10" s="69">
        <f t="shared" si="4"/>
        <v>-1855.5048897922397</v>
      </c>
      <c r="J10" s="67">
        <f t="shared" si="5"/>
        <v>-123.46678524563045</v>
      </c>
      <c r="K10" s="34">
        <f t="shared" si="6"/>
        <v>-1978.9716750378702</v>
      </c>
      <c r="L10" s="34">
        <f t="shared" si="7"/>
        <v>-276559292.81375372</v>
      </c>
      <c r="M10" s="34">
        <f t="shared" si="8"/>
        <v>-294961770.22104448</v>
      </c>
      <c r="N10" s="38">
        <f>'jan-feb'!M10</f>
        <v>-93052362.853321552</v>
      </c>
      <c r="O10" s="38">
        <f t="shared" si="9"/>
        <v>-201909407.36772293</v>
      </c>
    </row>
    <row r="11" spans="1:16" s="31" customFormat="1" x14ac:dyDescent="0.2">
      <c r="A11" s="30">
        <v>1106</v>
      </c>
      <c r="B11" s="31" t="s">
        <v>196</v>
      </c>
      <c r="C11" s="33">
        <v>434623435</v>
      </c>
      <c r="D11" s="33">
        <v>38292</v>
      </c>
      <c r="E11" s="34">
        <f t="shared" si="10"/>
        <v>11350.241173090984</v>
      </c>
      <c r="F11" s="35">
        <f t="shared" si="1"/>
        <v>1.0184167053064841</v>
      </c>
      <c r="G11" s="69">
        <f t="shared" si="2"/>
        <v>-123.15236724996538</v>
      </c>
      <c r="H11" s="36">
        <f t="shared" si="3"/>
        <v>0</v>
      </c>
      <c r="I11" s="69">
        <f t="shared" si="4"/>
        <v>-123.15236724996538</v>
      </c>
      <c r="J11" s="67">
        <f t="shared" si="5"/>
        <v>-123.46678524563045</v>
      </c>
      <c r="K11" s="34">
        <f t="shared" si="6"/>
        <v>-246.61915249559581</v>
      </c>
      <c r="L11" s="34">
        <f t="shared" si="7"/>
        <v>-4715750.4467356745</v>
      </c>
      <c r="M11" s="34">
        <f t="shared" si="8"/>
        <v>-9443540.5873613544</v>
      </c>
      <c r="N11" s="38">
        <f>'jan-feb'!M11</f>
        <v>-653188.98771530576</v>
      </c>
      <c r="O11" s="38">
        <f t="shared" si="9"/>
        <v>-8790351.5996460486</v>
      </c>
    </row>
    <row r="12" spans="1:16" s="31" customFormat="1" x14ac:dyDescent="0.2">
      <c r="A12" s="30">
        <v>1108</v>
      </c>
      <c r="B12" s="31" t="s">
        <v>194</v>
      </c>
      <c r="C12" s="33">
        <v>939627714</v>
      </c>
      <c r="D12" s="33">
        <v>83702</v>
      </c>
      <c r="E12" s="34">
        <f t="shared" si="10"/>
        <v>11225.869322118946</v>
      </c>
      <c r="F12" s="35">
        <f t="shared" si="1"/>
        <v>1.0072572621926144</v>
      </c>
      <c r="G12" s="69">
        <f t="shared" si="2"/>
        <v>-48.529256666742363</v>
      </c>
      <c r="H12" s="36">
        <f t="shared" si="3"/>
        <v>0</v>
      </c>
      <c r="I12" s="69">
        <f t="shared" si="4"/>
        <v>-48.529256666742363</v>
      </c>
      <c r="J12" s="67">
        <f t="shared" si="5"/>
        <v>-123.46678524563045</v>
      </c>
      <c r="K12" s="34">
        <f t="shared" si="6"/>
        <v>-171.99604191237282</v>
      </c>
      <c r="L12" s="34">
        <f t="shared" si="7"/>
        <v>-4061995.8415196692</v>
      </c>
      <c r="M12" s="34">
        <f t="shared" si="8"/>
        <v>-14396412.70014943</v>
      </c>
      <c r="N12" s="38">
        <f>'jan-feb'!M12</f>
        <v>-1591534.608412876</v>
      </c>
      <c r="O12" s="38">
        <f t="shared" si="9"/>
        <v>-12804878.091736553</v>
      </c>
    </row>
    <row r="13" spans="1:16" s="31" customFormat="1" x14ac:dyDescent="0.2">
      <c r="A13" s="30">
        <v>1111</v>
      </c>
      <c r="B13" s="31" t="s">
        <v>197</v>
      </c>
      <c r="C13" s="33">
        <v>31496783</v>
      </c>
      <c r="D13" s="33">
        <v>3347</v>
      </c>
      <c r="E13" s="34">
        <f t="shared" si="10"/>
        <v>9410.4520466089034</v>
      </c>
      <c r="F13" s="35">
        <f t="shared" si="1"/>
        <v>0.84436633747247303</v>
      </c>
      <c r="G13" s="69">
        <f t="shared" si="2"/>
        <v>1040.7211086392831</v>
      </c>
      <c r="H13" s="36">
        <f t="shared" si="3"/>
        <v>217.0127604043121</v>
      </c>
      <c r="I13" s="69">
        <f t="shared" si="4"/>
        <v>1257.7338690435952</v>
      </c>
      <c r="J13" s="67">
        <f t="shared" si="5"/>
        <v>-123.46678524563045</v>
      </c>
      <c r="K13" s="34">
        <f t="shared" si="6"/>
        <v>1134.2670837979647</v>
      </c>
      <c r="L13" s="34">
        <f t="shared" si="7"/>
        <v>4209635.2596889129</v>
      </c>
      <c r="M13" s="34">
        <f t="shared" si="8"/>
        <v>3796391.929471788</v>
      </c>
      <c r="N13" s="38">
        <f>'jan-feb'!M13</f>
        <v>275308.71823662549</v>
      </c>
      <c r="O13" s="38">
        <f t="shared" si="9"/>
        <v>3521083.2112351623</v>
      </c>
    </row>
    <row r="14" spans="1:16" s="31" customFormat="1" x14ac:dyDescent="0.2">
      <c r="A14" s="30">
        <v>1112</v>
      </c>
      <c r="B14" s="31" t="s">
        <v>198</v>
      </c>
      <c r="C14" s="33">
        <v>30127962</v>
      </c>
      <c r="D14" s="33">
        <v>3226</v>
      </c>
      <c r="E14" s="34">
        <f t="shared" si="10"/>
        <v>9339.1078735275878</v>
      </c>
      <c r="F14" s="35">
        <f t="shared" si="1"/>
        <v>0.83796487898500527</v>
      </c>
      <c r="G14" s="69">
        <f t="shared" si="2"/>
        <v>1083.5276124880725</v>
      </c>
      <c r="H14" s="36">
        <f t="shared" si="3"/>
        <v>241.98322098277256</v>
      </c>
      <c r="I14" s="69">
        <f t="shared" si="4"/>
        <v>1325.510833470845</v>
      </c>
      <c r="J14" s="67">
        <f t="shared" si="5"/>
        <v>-123.46678524563045</v>
      </c>
      <c r="K14" s="34">
        <f t="shared" si="6"/>
        <v>1202.0440482252145</v>
      </c>
      <c r="L14" s="34">
        <f t="shared" si="7"/>
        <v>4276097.9487769464</v>
      </c>
      <c r="M14" s="34">
        <f t="shared" si="8"/>
        <v>3877794.0995745421</v>
      </c>
      <c r="N14" s="38">
        <f>'jan-feb'!M14</f>
        <v>2069926.800036883</v>
      </c>
      <c r="O14" s="38">
        <f t="shared" si="9"/>
        <v>1807867.2995376592</v>
      </c>
    </row>
    <row r="15" spans="1:16" s="31" customFormat="1" x14ac:dyDescent="0.2">
      <c r="A15" s="30">
        <v>1114</v>
      </c>
      <c r="B15" s="31" t="s">
        <v>199</v>
      </c>
      <c r="C15" s="33">
        <v>27355050</v>
      </c>
      <c r="D15" s="33">
        <v>2892</v>
      </c>
      <c r="E15" s="34">
        <f t="shared" si="10"/>
        <v>9458.869294605809</v>
      </c>
      <c r="F15" s="35">
        <f t="shared" si="1"/>
        <v>0.84871064464912727</v>
      </c>
      <c r="G15" s="69">
        <f t="shared" si="2"/>
        <v>1011.6707598411398</v>
      </c>
      <c r="H15" s="36">
        <f t="shared" si="3"/>
        <v>200.06672360539514</v>
      </c>
      <c r="I15" s="69">
        <f t="shared" si="4"/>
        <v>1211.737483446535</v>
      </c>
      <c r="J15" s="67">
        <f t="shared" si="5"/>
        <v>-123.46678524563045</v>
      </c>
      <c r="K15" s="34">
        <f t="shared" si="6"/>
        <v>1088.2706982009045</v>
      </c>
      <c r="L15" s="34">
        <f t="shared" si="7"/>
        <v>3504344.802127379</v>
      </c>
      <c r="M15" s="34">
        <f t="shared" si="8"/>
        <v>3147278.8591970159</v>
      </c>
      <c r="N15" s="38">
        <f>'jan-feb'!M15</f>
        <v>1860845.6243666047</v>
      </c>
      <c r="O15" s="38">
        <f t="shared" si="9"/>
        <v>1286433.2348304112</v>
      </c>
    </row>
    <row r="16" spans="1:16" s="31" customFormat="1" x14ac:dyDescent="0.2">
      <c r="A16" s="30">
        <v>1119</v>
      </c>
      <c r="B16" s="31" t="s">
        <v>200</v>
      </c>
      <c r="C16" s="33">
        <v>178876307</v>
      </c>
      <c r="D16" s="33">
        <v>19827</v>
      </c>
      <c r="E16" s="34">
        <f t="shared" si="10"/>
        <v>9021.8543904776307</v>
      </c>
      <c r="F16" s="35">
        <f t="shared" si="1"/>
        <v>0.80949885416425205</v>
      </c>
      <c r="G16" s="69">
        <f t="shared" si="2"/>
        <v>1273.8797023180468</v>
      </c>
      <c r="H16" s="36">
        <f t="shared" si="3"/>
        <v>353.02194005025757</v>
      </c>
      <c r="I16" s="69">
        <f t="shared" si="4"/>
        <v>1626.9016423683045</v>
      </c>
      <c r="J16" s="67">
        <f t="shared" si="5"/>
        <v>-123.46678524563045</v>
      </c>
      <c r="K16" s="34">
        <f t="shared" si="6"/>
        <v>1503.434857122674</v>
      </c>
      <c r="L16" s="34">
        <f t="shared" si="7"/>
        <v>32256578.863236371</v>
      </c>
      <c r="M16" s="34">
        <f t="shared" si="8"/>
        <v>29808602.912171256</v>
      </c>
      <c r="N16" s="38">
        <f>'jan-feb'!M16</f>
        <v>13901202.647498848</v>
      </c>
      <c r="O16" s="38">
        <f t="shared" si="9"/>
        <v>15907400.264672408</v>
      </c>
    </row>
    <row r="17" spans="1:15" s="31" customFormat="1" x14ac:dyDescent="0.2">
      <c r="A17" s="30">
        <v>1120</v>
      </c>
      <c r="B17" s="31" t="s">
        <v>201</v>
      </c>
      <c r="C17" s="33">
        <v>216108446</v>
      </c>
      <c r="D17" s="33">
        <v>20900</v>
      </c>
      <c r="E17" s="34">
        <f t="shared" si="10"/>
        <v>10340.117033492823</v>
      </c>
      <c r="F17" s="35">
        <f t="shared" si="1"/>
        <v>0.92778186482053915</v>
      </c>
      <c r="G17" s="69">
        <f t="shared" si="2"/>
        <v>482.92211650893148</v>
      </c>
      <c r="H17" s="36">
        <f t="shared" si="3"/>
        <v>0</v>
      </c>
      <c r="I17" s="69">
        <f t="shared" si="4"/>
        <v>482.92211650893148</v>
      </c>
      <c r="J17" s="67">
        <f t="shared" si="5"/>
        <v>-123.46678524563045</v>
      </c>
      <c r="K17" s="34">
        <f t="shared" si="6"/>
        <v>359.45533126330105</v>
      </c>
      <c r="L17" s="34">
        <f t="shared" si="7"/>
        <v>10093072.235036667</v>
      </c>
      <c r="M17" s="34">
        <f t="shared" si="8"/>
        <v>7512616.4234029921</v>
      </c>
      <c r="N17" s="38">
        <f>'jan-feb'!M17</f>
        <v>5221154.3054156424</v>
      </c>
      <c r="O17" s="38">
        <f t="shared" si="9"/>
        <v>2291462.1179873496</v>
      </c>
    </row>
    <row r="18" spans="1:15" s="31" customFormat="1" x14ac:dyDescent="0.2">
      <c r="A18" s="30">
        <v>1121</v>
      </c>
      <c r="B18" s="31" t="s">
        <v>202</v>
      </c>
      <c r="C18" s="33">
        <v>213424604</v>
      </c>
      <c r="D18" s="33">
        <v>19910</v>
      </c>
      <c r="E18" s="34">
        <f t="shared" si="10"/>
        <v>10719.467805123053</v>
      </c>
      <c r="F18" s="35">
        <f t="shared" si="1"/>
        <v>0.96181965812444314</v>
      </c>
      <c r="G18" s="69">
        <f t="shared" si="2"/>
        <v>255.31165353079339</v>
      </c>
      <c r="H18" s="36">
        <f t="shared" si="3"/>
        <v>0</v>
      </c>
      <c r="I18" s="69">
        <f t="shared" si="4"/>
        <v>255.31165353079339</v>
      </c>
      <c r="J18" s="67">
        <f t="shared" si="5"/>
        <v>-123.46678524563045</v>
      </c>
      <c r="K18" s="34">
        <f t="shared" si="6"/>
        <v>131.84486828516293</v>
      </c>
      <c r="L18" s="34">
        <f t="shared" si="7"/>
        <v>5083255.0217980966</v>
      </c>
      <c r="M18" s="34">
        <f t="shared" si="8"/>
        <v>2625031.327557594</v>
      </c>
      <c r="N18" s="38">
        <f>'jan-feb'!M18</f>
        <v>3403822.2451422843</v>
      </c>
      <c r="O18" s="38">
        <f t="shared" si="9"/>
        <v>-778790.91758469027</v>
      </c>
    </row>
    <row r="19" spans="1:15" s="31" customFormat="1" x14ac:dyDescent="0.2">
      <c r="A19" s="30">
        <v>1122</v>
      </c>
      <c r="B19" s="31" t="s">
        <v>203</v>
      </c>
      <c r="C19" s="33">
        <v>118281338</v>
      </c>
      <c r="D19" s="33">
        <v>12362</v>
      </c>
      <c r="E19" s="34">
        <f t="shared" si="10"/>
        <v>9568.1392978482454</v>
      </c>
      <c r="F19" s="35">
        <f t="shared" si="1"/>
        <v>0.85851505276644713</v>
      </c>
      <c r="G19" s="69">
        <f t="shared" si="2"/>
        <v>946.10875789567797</v>
      </c>
      <c r="H19" s="36">
        <f t="shared" si="3"/>
        <v>161.82222247054241</v>
      </c>
      <c r="I19" s="69">
        <f t="shared" si="4"/>
        <v>1107.9309803662204</v>
      </c>
      <c r="J19" s="67">
        <f t="shared" si="5"/>
        <v>-123.46678524563045</v>
      </c>
      <c r="K19" s="34">
        <f t="shared" si="6"/>
        <v>984.46419512058992</v>
      </c>
      <c r="L19" s="34">
        <f t="shared" si="7"/>
        <v>13696242.779287217</v>
      </c>
      <c r="M19" s="34">
        <f t="shared" si="8"/>
        <v>12169946.380080733</v>
      </c>
      <c r="N19" s="38">
        <f>'jan-feb'!M19</f>
        <v>5874563.0719640227</v>
      </c>
      <c r="O19" s="38">
        <f t="shared" si="9"/>
        <v>6295383.3081167107</v>
      </c>
    </row>
    <row r="20" spans="1:15" s="31" customFormat="1" x14ac:dyDescent="0.2">
      <c r="A20" s="30">
        <v>1124</v>
      </c>
      <c r="B20" s="31" t="s">
        <v>204</v>
      </c>
      <c r="C20" s="33">
        <v>403660095</v>
      </c>
      <c r="D20" s="33">
        <v>28685</v>
      </c>
      <c r="E20" s="34">
        <f t="shared" si="10"/>
        <v>14072.166463308349</v>
      </c>
      <c r="F20" s="35">
        <f t="shared" si="1"/>
        <v>1.2626453647578373</v>
      </c>
      <c r="G20" s="69">
        <f t="shared" si="2"/>
        <v>-1756.3075413803842</v>
      </c>
      <c r="H20" s="36">
        <f t="shared" si="3"/>
        <v>0</v>
      </c>
      <c r="I20" s="69">
        <f t="shared" si="4"/>
        <v>-1756.3075413803842</v>
      </c>
      <c r="J20" s="67">
        <f t="shared" si="5"/>
        <v>-123.46678524563045</v>
      </c>
      <c r="K20" s="34">
        <f t="shared" si="6"/>
        <v>-1879.7743266260147</v>
      </c>
      <c r="L20" s="34">
        <f t="shared" si="7"/>
        <v>-50379681.824496321</v>
      </c>
      <c r="M20" s="34">
        <f t="shared" si="8"/>
        <v>-53921326.55926723</v>
      </c>
      <c r="N20" s="38">
        <f>'jan-feb'!M20</f>
        <v>-17183787.56163203</v>
      </c>
      <c r="O20" s="38">
        <f t="shared" si="9"/>
        <v>-36737538.997635201</v>
      </c>
    </row>
    <row r="21" spans="1:15" s="31" customFormat="1" x14ac:dyDescent="0.2">
      <c r="A21" s="30">
        <v>1127</v>
      </c>
      <c r="B21" s="31" t="s">
        <v>205</v>
      </c>
      <c r="C21" s="33">
        <v>142014009</v>
      </c>
      <c r="D21" s="33">
        <v>11742</v>
      </c>
      <c r="E21" s="34">
        <f t="shared" si="10"/>
        <v>12094.53321410322</v>
      </c>
      <c r="F21" s="35">
        <f t="shared" si="1"/>
        <v>1.0851993786113101</v>
      </c>
      <c r="G21" s="69">
        <f t="shared" si="2"/>
        <v>-569.72759185730649</v>
      </c>
      <c r="H21" s="36">
        <f t="shared" si="3"/>
        <v>0</v>
      </c>
      <c r="I21" s="69">
        <f t="shared" si="4"/>
        <v>-569.72759185730649</v>
      </c>
      <c r="J21" s="67">
        <f t="shared" si="5"/>
        <v>-123.46678524563045</v>
      </c>
      <c r="K21" s="34">
        <f t="shared" si="6"/>
        <v>-693.19437710293698</v>
      </c>
      <c r="L21" s="34">
        <f t="shared" si="7"/>
        <v>-6689741.3835884929</v>
      </c>
      <c r="M21" s="34">
        <f t="shared" si="8"/>
        <v>-8139488.3759426856</v>
      </c>
      <c r="N21" s="38">
        <f>'jan-feb'!M21</f>
        <v>-1876901.7979879081</v>
      </c>
      <c r="O21" s="38">
        <f t="shared" si="9"/>
        <v>-6262586.5779547775</v>
      </c>
    </row>
    <row r="22" spans="1:15" s="31" customFormat="1" x14ac:dyDescent="0.2">
      <c r="A22" s="30">
        <v>1130</v>
      </c>
      <c r="B22" s="31" t="s">
        <v>206</v>
      </c>
      <c r="C22" s="33">
        <v>132311908</v>
      </c>
      <c r="D22" s="33">
        <v>13703</v>
      </c>
      <c r="E22" s="34">
        <f t="shared" si="10"/>
        <v>9655.6891191709838</v>
      </c>
      <c r="F22" s="35">
        <f t="shared" si="1"/>
        <v>0.86637058633810893</v>
      </c>
      <c r="G22" s="69">
        <f t="shared" si="2"/>
        <v>893.57886510203491</v>
      </c>
      <c r="H22" s="36">
        <f t="shared" si="3"/>
        <v>131.179785007584</v>
      </c>
      <c r="I22" s="69">
        <f t="shared" si="4"/>
        <v>1024.7586501096189</v>
      </c>
      <c r="J22" s="67">
        <f t="shared" si="5"/>
        <v>-123.46678524563045</v>
      </c>
      <c r="K22" s="34">
        <f t="shared" si="6"/>
        <v>901.29186486398839</v>
      </c>
      <c r="L22" s="34">
        <f t="shared" si="7"/>
        <v>14042267.782452108</v>
      </c>
      <c r="M22" s="34">
        <f t="shared" si="8"/>
        <v>12350402.424231233</v>
      </c>
      <c r="N22" s="38">
        <f>'jan-feb'!M22</f>
        <v>5849102.6648497889</v>
      </c>
      <c r="O22" s="38">
        <f t="shared" si="9"/>
        <v>6501299.7593814442</v>
      </c>
    </row>
    <row r="23" spans="1:15" s="31" customFormat="1" x14ac:dyDescent="0.2">
      <c r="A23" s="30">
        <v>1133</v>
      </c>
      <c r="B23" s="31" t="s">
        <v>207</v>
      </c>
      <c r="C23" s="33">
        <v>36423029</v>
      </c>
      <c r="D23" s="33">
        <v>2643</v>
      </c>
      <c r="E23" s="34">
        <f t="shared" si="10"/>
        <v>13780.941732879304</v>
      </c>
      <c r="F23" s="35">
        <f t="shared" si="1"/>
        <v>1.2365148071825089</v>
      </c>
      <c r="G23" s="69">
        <f t="shared" si="2"/>
        <v>-1581.5727031229574</v>
      </c>
      <c r="H23" s="36">
        <f t="shared" si="3"/>
        <v>0</v>
      </c>
      <c r="I23" s="69">
        <f t="shared" si="4"/>
        <v>-1581.5727031229574</v>
      </c>
      <c r="J23" s="67">
        <f t="shared" si="5"/>
        <v>-123.46678524563045</v>
      </c>
      <c r="K23" s="34">
        <f t="shared" si="6"/>
        <v>-1705.0394883685879</v>
      </c>
      <c r="L23" s="34">
        <f t="shared" si="7"/>
        <v>-4180096.6543539762</v>
      </c>
      <c r="M23" s="34">
        <f t="shared" si="8"/>
        <v>-4506419.3677581782</v>
      </c>
      <c r="N23" s="38">
        <f>'jan-feb'!M23</f>
        <v>-5476109.0192711661</v>
      </c>
      <c r="O23" s="38">
        <f t="shared" si="9"/>
        <v>969689.65151298791</v>
      </c>
    </row>
    <row r="24" spans="1:15" s="31" customFormat="1" x14ac:dyDescent="0.2">
      <c r="A24" s="30">
        <v>1134</v>
      </c>
      <c r="B24" s="31" t="s">
        <v>208</v>
      </c>
      <c r="C24" s="33">
        <v>62762001</v>
      </c>
      <c r="D24" s="33">
        <v>3889</v>
      </c>
      <c r="E24" s="34">
        <f t="shared" si="10"/>
        <v>16138.339161738237</v>
      </c>
      <c r="F24" s="35">
        <f t="shared" si="1"/>
        <v>1.4480356802621319</v>
      </c>
      <c r="G24" s="69">
        <f t="shared" si="2"/>
        <v>-2996.0111604383169</v>
      </c>
      <c r="H24" s="36">
        <f t="shared" si="3"/>
        <v>0</v>
      </c>
      <c r="I24" s="69">
        <f t="shared" si="4"/>
        <v>-2996.0111604383169</v>
      </c>
      <c r="J24" s="67">
        <f t="shared" si="5"/>
        <v>-123.46678524563045</v>
      </c>
      <c r="K24" s="34">
        <f t="shared" si="6"/>
        <v>-3119.4779456839474</v>
      </c>
      <c r="L24" s="34">
        <f t="shared" si="7"/>
        <v>-11651487.402944615</v>
      </c>
      <c r="M24" s="34">
        <f t="shared" si="8"/>
        <v>-12131649.730764871</v>
      </c>
      <c r="N24" s="38">
        <f>'jan-feb'!M24</f>
        <v>-13506184.958284363</v>
      </c>
      <c r="O24" s="38">
        <f t="shared" si="9"/>
        <v>1374535.2275194917</v>
      </c>
    </row>
    <row r="25" spans="1:15" s="31" customFormat="1" x14ac:dyDescent="0.2">
      <c r="A25" s="30">
        <v>1135</v>
      </c>
      <c r="B25" s="31" t="s">
        <v>209</v>
      </c>
      <c r="C25" s="33">
        <v>52959975</v>
      </c>
      <c r="D25" s="33">
        <v>4572</v>
      </c>
      <c r="E25" s="34">
        <f t="shared" si="10"/>
        <v>11583.546587926508</v>
      </c>
      <c r="F25" s="35">
        <f t="shared" si="1"/>
        <v>1.0393503690307635</v>
      </c>
      <c r="G25" s="69">
        <f t="shared" si="2"/>
        <v>-263.13561615127981</v>
      </c>
      <c r="H25" s="36">
        <f t="shared" si="3"/>
        <v>0</v>
      </c>
      <c r="I25" s="69">
        <f t="shared" si="4"/>
        <v>-263.13561615127981</v>
      </c>
      <c r="J25" s="67">
        <f t="shared" si="5"/>
        <v>-123.46678524563045</v>
      </c>
      <c r="K25" s="34">
        <f t="shared" si="6"/>
        <v>-386.60240139691024</v>
      </c>
      <c r="L25" s="34">
        <f t="shared" si="7"/>
        <v>-1203056.0370436513</v>
      </c>
      <c r="M25" s="34">
        <f t="shared" si="8"/>
        <v>-1767546.1791866736</v>
      </c>
      <c r="N25" s="38">
        <f>'jan-feb'!M25</f>
        <v>-3782762.826298818</v>
      </c>
      <c r="O25" s="38">
        <f t="shared" si="9"/>
        <v>2015216.6471121444</v>
      </c>
    </row>
    <row r="26" spans="1:15" s="31" customFormat="1" x14ac:dyDescent="0.2">
      <c r="A26" s="30">
        <v>1144</v>
      </c>
      <c r="B26" s="31" t="s">
        <v>210</v>
      </c>
      <c r="C26" s="33">
        <v>5784983</v>
      </c>
      <c r="D26" s="33">
        <v>544</v>
      </c>
      <c r="E26" s="34">
        <f t="shared" si="10"/>
        <v>10634.159926470587</v>
      </c>
      <c r="F26" s="35">
        <f t="shared" si="1"/>
        <v>0.95416528608167972</v>
      </c>
      <c r="G26" s="69">
        <f t="shared" si="2"/>
        <v>306.49638072227282</v>
      </c>
      <c r="H26" s="36">
        <f t="shared" si="3"/>
        <v>0</v>
      </c>
      <c r="I26" s="69">
        <f t="shared" si="4"/>
        <v>306.49638072227282</v>
      </c>
      <c r="J26" s="67">
        <f t="shared" si="5"/>
        <v>-123.46678524563045</v>
      </c>
      <c r="K26" s="34">
        <f t="shared" si="6"/>
        <v>183.02959547664238</v>
      </c>
      <c r="L26" s="34">
        <f t="shared" si="7"/>
        <v>166734.03111291642</v>
      </c>
      <c r="M26" s="34">
        <f t="shared" si="8"/>
        <v>99568.099939293461</v>
      </c>
      <c r="N26" s="38">
        <f>'jan-feb'!M26</f>
        <v>112686.13352874931</v>
      </c>
      <c r="O26" s="38">
        <f t="shared" si="9"/>
        <v>-13118.033589455852</v>
      </c>
    </row>
    <row r="27" spans="1:15" s="31" customFormat="1" x14ac:dyDescent="0.2">
      <c r="A27" s="30">
        <v>1145</v>
      </c>
      <c r="B27" s="31" t="s">
        <v>211</v>
      </c>
      <c r="C27" s="33">
        <v>9776019</v>
      </c>
      <c r="D27" s="33">
        <v>883</v>
      </c>
      <c r="E27" s="34">
        <f t="shared" si="10"/>
        <v>11071.369195922989</v>
      </c>
      <c r="F27" s="35">
        <f t="shared" si="1"/>
        <v>0.99339451627467246</v>
      </c>
      <c r="G27" s="69">
        <f t="shared" si="2"/>
        <v>44.170819050831774</v>
      </c>
      <c r="H27" s="36">
        <f t="shared" si="3"/>
        <v>0</v>
      </c>
      <c r="I27" s="69">
        <f t="shared" si="4"/>
        <v>44.170819050831774</v>
      </c>
      <c r="J27" s="67">
        <f t="shared" si="5"/>
        <v>-123.46678524563045</v>
      </c>
      <c r="K27" s="34">
        <f t="shared" si="6"/>
        <v>-79.295966194798666</v>
      </c>
      <c r="L27" s="34">
        <f t="shared" si="7"/>
        <v>39002.833221884459</v>
      </c>
      <c r="M27" s="34">
        <f t="shared" si="8"/>
        <v>-70018.338150007228</v>
      </c>
      <c r="N27" s="38">
        <f>'jan-feb'!M27</f>
        <v>-134798.06304065132</v>
      </c>
      <c r="O27" s="38">
        <f t="shared" si="9"/>
        <v>64779.724890644095</v>
      </c>
    </row>
    <row r="28" spans="1:15" s="31" customFormat="1" x14ac:dyDescent="0.2">
      <c r="A28" s="30">
        <v>1146</v>
      </c>
      <c r="B28" s="31" t="s">
        <v>212</v>
      </c>
      <c r="C28" s="33">
        <v>115878961</v>
      </c>
      <c r="D28" s="33">
        <v>11570</v>
      </c>
      <c r="E28" s="34">
        <f t="shared" si="10"/>
        <v>10015.467675021608</v>
      </c>
      <c r="F28" s="35">
        <f t="shared" si="1"/>
        <v>0.89865223444599096</v>
      </c>
      <c r="G28" s="69">
        <f t="shared" si="2"/>
        <v>677.71173159166062</v>
      </c>
      <c r="H28" s="36">
        <f t="shared" si="3"/>
        <v>5.2572904598656347</v>
      </c>
      <c r="I28" s="69">
        <f t="shared" si="4"/>
        <v>682.96902205152628</v>
      </c>
      <c r="J28" s="67">
        <f t="shared" si="5"/>
        <v>-123.46678524563045</v>
      </c>
      <c r="K28" s="34">
        <f t="shared" si="6"/>
        <v>559.50223680589579</v>
      </c>
      <c r="L28" s="34">
        <f t="shared" si="7"/>
        <v>7901951.5851361593</v>
      </c>
      <c r="M28" s="34">
        <f t="shared" si="8"/>
        <v>6473440.8798442138</v>
      </c>
      <c r="N28" s="38">
        <f>'jan-feb'!M28</f>
        <v>3720877.3335482739</v>
      </c>
      <c r="O28" s="38">
        <f t="shared" si="9"/>
        <v>2752563.5462959399</v>
      </c>
    </row>
    <row r="29" spans="1:15" s="31" customFormat="1" x14ac:dyDescent="0.2">
      <c r="A29" s="30">
        <v>1149</v>
      </c>
      <c r="B29" s="31" t="s">
        <v>213</v>
      </c>
      <c r="C29" s="33">
        <v>424561069</v>
      </c>
      <c r="D29" s="33">
        <v>43306</v>
      </c>
      <c r="E29" s="34">
        <f t="shared" si="10"/>
        <v>9803.7470327437313</v>
      </c>
      <c r="F29" s="35">
        <f t="shared" si="1"/>
        <v>0.87965529546770771</v>
      </c>
      <c r="G29" s="69">
        <f t="shared" si="2"/>
        <v>804.74411695838637</v>
      </c>
      <c r="H29" s="36">
        <f t="shared" si="3"/>
        <v>79.359515257122339</v>
      </c>
      <c r="I29" s="69">
        <f t="shared" si="4"/>
        <v>884.1036322155087</v>
      </c>
      <c r="J29" s="67">
        <f t="shared" si="5"/>
        <v>-123.46678524563045</v>
      </c>
      <c r="K29" s="34">
        <f t="shared" si="6"/>
        <v>760.63684696987821</v>
      </c>
      <c r="L29" s="34">
        <f t="shared" si="7"/>
        <v>38286991.89672482</v>
      </c>
      <c r="M29" s="34">
        <f t="shared" si="8"/>
        <v>32940139.294877544</v>
      </c>
      <c r="N29" s="38">
        <f>'jan-feb'!M29</f>
        <v>13314448.630470309</v>
      </c>
      <c r="O29" s="38">
        <f t="shared" si="9"/>
        <v>19625690.664407235</v>
      </c>
    </row>
    <row r="30" spans="1:15" s="31" customFormat="1" x14ac:dyDescent="0.2">
      <c r="A30" s="30">
        <v>1151</v>
      </c>
      <c r="B30" s="31" t="s">
        <v>214</v>
      </c>
      <c r="C30" s="33">
        <v>2372900</v>
      </c>
      <c r="D30" s="33">
        <v>215</v>
      </c>
      <c r="E30" s="34">
        <f t="shared" si="10"/>
        <v>11036.744186046511</v>
      </c>
      <c r="F30" s="35">
        <f t="shared" si="1"/>
        <v>0.99028773748981214</v>
      </c>
      <c r="G30" s="69">
        <f t="shared" si="2"/>
        <v>64.945824976718356</v>
      </c>
      <c r="H30" s="36">
        <f t="shared" si="3"/>
        <v>0</v>
      </c>
      <c r="I30" s="69">
        <f t="shared" si="4"/>
        <v>64.945824976718356</v>
      </c>
      <c r="J30" s="67">
        <f t="shared" si="5"/>
        <v>-123.46678524563045</v>
      </c>
      <c r="K30" s="34">
        <f t="shared" si="6"/>
        <v>-58.520960268912091</v>
      </c>
      <c r="L30" s="34">
        <f t="shared" si="7"/>
        <v>13963.352369994447</v>
      </c>
      <c r="M30" s="34">
        <f t="shared" si="8"/>
        <v>-12582.0064578161</v>
      </c>
      <c r="N30" s="38">
        <f>'jan-feb'!M30</f>
        <v>-318947.01965315972</v>
      </c>
      <c r="O30" s="38">
        <f t="shared" si="9"/>
        <v>306365.01319534361</v>
      </c>
    </row>
    <row r="31" spans="1:15" s="31" customFormat="1" x14ac:dyDescent="0.2">
      <c r="A31" s="30">
        <v>1160</v>
      </c>
      <c r="B31" s="31" t="s">
        <v>215</v>
      </c>
      <c r="C31" s="33">
        <v>103361258</v>
      </c>
      <c r="D31" s="33">
        <v>8938</v>
      </c>
      <c r="E31" s="34">
        <f t="shared" si="10"/>
        <v>11564.249049004251</v>
      </c>
      <c r="F31" s="35">
        <f t="shared" si="1"/>
        <v>1.0376188696106172</v>
      </c>
      <c r="G31" s="69">
        <f t="shared" si="2"/>
        <v>-251.55709279792535</v>
      </c>
      <c r="H31" s="36">
        <f t="shared" si="3"/>
        <v>0</v>
      </c>
      <c r="I31" s="69">
        <f t="shared" si="4"/>
        <v>-251.55709279792535</v>
      </c>
      <c r="J31" s="67">
        <f t="shared" si="5"/>
        <v>-123.46678524563045</v>
      </c>
      <c r="K31" s="34">
        <f t="shared" si="6"/>
        <v>-375.02387804355578</v>
      </c>
      <c r="L31" s="34">
        <f t="shared" si="7"/>
        <v>-2248417.295427857</v>
      </c>
      <c r="M31" s="34">
        <f t="shared" si="8"/>
        <v>-3351963.4219533014</v>
      </c>
      <c r="N31" s="38">
        <f>'jan-feb'!M31</f>
        <v>-252136.48772065539</v>
      </c>
      <c r="O31" s="38">
        <f t="shared" si="9"/>
        <v>-3099826.9342326461</v>
      </c>
    </row>
    <row r="32" spans="1:15" s="31" customFormat="1" x14ac:dyDescent="0.2">
      <c r="A32" s="30">
        <v>1505</v>
      </c>
      <c r="B32" s="31" t="s">
        <v>255</v>
      </c>
      <c r="C32" s="33">
        <v>241507162</v>
      </c>
      <c r="D32" s="33">
        <v>24404</v>
      </c>
      <c r="E32" s="34">
        <f t="shared" si="10"/>
        <v>9896.2121783314215</v>
      </c>
      <c r="F32" s="35">
        <f t="shared" si="1"/>
        <v>0.88795186357485523</v>
      </c>
      <c r="G32" s="69">
        <f t="shared" si="2"/>
        <v>749.26502960577238</v>
      </c>
      <c r="H32" s="36">
        <f t="shared" si="3"/>
        <v>46.996714301430799</v>
      </c>
      <c r="I32" s="69">
        <f t="shared" si="4"/>
        <v>796.26174390720314</v>
      </c>
      <c r="J32" s="67">
        <f t="shared" si="5"/>
        <v>-123.46678524563045</v>
      </c>
      <c r="K32" s="34">
        <f t="shared" si="6"/>
        <v>672.79495866157265</v>
      </c>
      <c r="L32" s="34">
        <f t="shared" si="7"/>
        <v>19431971.598311387</v>
      </c>
      <c r="M32" s="34">
        <f t="shared" si="8"/>
        <v>16418888.171177018</v>
      </c>
      <c r="N32" s="38">
        <f>'jan-feb'!M32</f>
        <v>8202563.4708307888</v>
      </c>
      <c r="O32" s="38">
        <f t="shared" si="9"/>
        <v>8216324.7003462296</v>
      </c>
    </row>
    <row r="33" spans="1:15" s="31" customFormat="1" x14ac:dyDescent="0.2">
      <c r="A33" s="30">
        <v>1506</v>
      </c>
      <c r="B33" s="31" t="s">
        <v>254</v>
      </c>
      <c r="C33" s="33">
        <v>354271145</v>
      </c>
      <c r="D33" s="33">
        <v>32816</v>
      </c>
      <c r="E33" s="34">
        <f t="shared" si="10"/>
        <v>10795.683355680156</v>
      </c>
      <c r="F33" s="35">
        <f t="shared" si="1"/>
        <v>0.96865820795856494</v>
      </c>
      <c r="G33" s="69">
        <f t="shared" si="2"/>
        <v>209.5823231965318</v>
      </c>
      <c r="H33" s="36">
        <f t="shared" si="3"/>
        <v>0</v>
      </c>
      <c r="I33" s="69">
        <f t="shared" si="4"/>
        <v>209.5823231965318</v>
      </c>
      <c r="J33" s="67">
        <f t="shared" si="5"/>
        <v>-123.46678524563045</v>
      </c>
      <c r="K33" s="34">
        <f t="shared" si="6"/>
        <v>86.115537950901356</v>
      </c>
      <c r="L33" s="34">
        <f t="shared" si="7"/>
        <v>6877653.5180173879</v>
      </c>
      <c r="M33" s="34">
        <f t="shared" si="8"/>
        <v>2825967.4933967791</v>
      </c>
      <c r="N33" s="38">
        <f>'jan-feb'!M33</f>
        <v>-1229885.9038980764</v>
      </c>
      <c r="O33" s="38">
        <f t="shared" si="9"/>
        <v>4055853.3972948557</v>
      </c>
    </row>
    <row r="34" spans="1:15" s="31" customFormat="1" x14ac:dyDescent="0.2">
      <c r="A34" s="30">
        <v>1508</v>
      </c>
      <c r="B34" s="31" t="s">
        <v>432</v>
      </c>
      <c r="C34" s="33">
        <v>660413034</v>
      </c>
      <c r="D34" s="33">
        <v>58509</v>
      </c>
      <c r="E34" s="34">
        <f t="shared" si="10"/>
        <v>11287.375173050299</v>
      </c>
      <c r="F34" s="35">
        <f t="shared" si="1"/>
        <v>1.0127759630825199</v>
      </c>
      <c r="G34" s="69">
        <f t="shared" si="2"/>
        <v>-85.432767225554201</v>
      </c>
      <c r="H34" s="36">
        <f t="shared" si="3"/>
        <v>0</v>
      </c>
      <c r="I34" s="69">
        <f t="shared" si="4"/>
        <v>-85.432767225554201</v>
      </c>
      <c r="J34" s="67">
        <f t="shared" si="5"/>
        <v>-123.46678524563045</v>
      </c>
      <c r="K34" s="34">
        <f t="shared" si="6"/>
        <v>-208.89955247118465</v>
      </c>
      <c r="L34" s="34">
        <f t="shared" si="7"/>
        <v>-4998585.7775999503</v>
      </c>
      <c r="M34" s="34">
        <f t="shared" si="8"/>
        <v>-12222503.915536543</v>
      </c>
      <c r="N34" s="38">
        <f>'jan-feb'!M34</f>
        <v>-11158119.299938217</v>
      </c>
      <c r="O34" s="38">
        <f t="shared" si="9"/>
        <v>-1064384.6155983265</v>
      </c>
    </row>
    <row r="35" spans="1:15" s="31" customFormat="1" x14ac:dyDescent="0.2">
      <c r="A35" s="30">
        <v>1511</v>
      </c>
      <c r="B35" s="31" t="s">
        <v>256</v>
      </c>
      <c r="C35" s="33">
        <v>31123140</v>
      </c>
      <c r="D35" s="33">
        <v>3026</v>
      </c>
      <c r="E35" s="34">
        <f t="shared" si="10"/>
        <v>10285.241242564442</v>
      </c>
      <c r="F35" s="35">
        <f t="shared" si="1"/>
        <v>0.92285805559515777</v>
      </c>
      <c r="G35" s="69">
        <f t="shared" si="2"/>
        <v>515.84759106596027</v>
      </c>
      <c r="H35" s="36">
        <f t="shared" si="3"/>
        <v>0</v>
      </c>
      <c r="I35" s="69">
        <f t="shared" si="4"/>
        <v>515.84759106596027</v>
      </c>
      <c r="J35" s="67">
        <f t="shared" si="5"/>
        <v>-123.46678524563045</v>
      </c>
      <c r="K35" s="34">
        <f t="shared" si="6"/>
        <v>392.38080582032984</v>
      </c>
      <c r="L35" s="34">
        <f t="shared" si="7"/>
        <v>1560954.8105655957</v>
      </c>
      <c r="M35" s="34">
        <f t="shared" si="8"/>
        <v>1187344.3184123181</v>
      </c>
      <c r="N35" s="38">
        <f>'jan-feb'!M35</f>
        <v>-286483.99474633153</v>
      </c>
      <c r="O35" s="38">
        <f t="shared" si="9"/>
        <v>1473828.3131586497</v>
      </c>
    </row>
    <row r="36" spans="1:15" s="31" customFormat="1" x14ac:dyDescent="0.2">
      <c r="A36" s="30">
        <v>1514</v>
      </c>
      <c r="B36" s="31" t="s">
        <v>429</v>
      </c>
      <c r="C36" s="33">
        <v>28357142</v>
      </c>
      <c r="D36" s="33">
        <v>2438</v>
      </c>
      <c r="E36" s="34">
        <f t="shared" si="10"/>
        <v>11631.313371616079</v>
      </c>
      <c r="F36" s="35">
        <f t="shared" si="1"/>
        <v>1.0436363123623953</v>
      </c>
      <c r="G36" s="69">
        <f t="shared" si="2"/>
        <v>-291.79568636502228</v>
      </c>
      <c r="H36" s="36">
        <f t="shared" si="3"/>
        <v>0</v>
      </c>
      <c r="I36" s="69">
        <f t="shared" si="4"/>
        <v>-291.79568636502228</v>
      </c>
      <c r="J36" s="67">
        <f t="shared" si="5"/>
        <v>-123.46678524563045</v>
      </c>
      <c r="K36" s="34">
        <f t="shared" si="6"/>
        <v>-415.26247161065271</v>
      </c>
      <c r="L36" s="34">
        <f t="shared" si="7"/>
        <v>-711397.88335792429</v>
      </c>
      <c r="M36" s="34">
        <f t="shared" si="8"/>
        <v>-1012409.9057867713</v>
      </c>
      <c r="N36" s="38">
        <f>'jan-feb'!M36</f>
        <v>-1522672.3493693171</v>
      </c>
      <c r="O36" s="38">
        <f t="shared" si="9"/>
        <v>510262.44358254573</v>
      </c>
    </row>
    <row r="37" spans="1:15" s="31" customFormat="1" x14ac:dyDescent="0.2">
      <c r="A37" s="30">
        <v>1515</v>
      </c>
      <c r="B37" s="31" t="s">
        <v>378</v>
      </c>
      <c r="C37" s="33">
        <v>118078703</v>
      </c>
      <c r="D37" s="33">
        <v>8968</v>
      </c>
      <c r="E37" s="34">
        <f t="shared" si="10"/>
        <v>13166.670718108831</v>
      </c>
      <c r="F37" s="35">
        <f t="shared" si="1"/>
        <v>1.1813984573633576</v>
      </c>
      <c r="G37" s="69">
        <f t="shared" si="2"/>
        <v>-1213.0100942606734</v>
      </c>
      <c r="H37" s="36">
        <f t="shared" si="3"/>
        <v>0</v>
      </c>
      <c r="I37" s="69">
        <f t="shared" si="4"/>
        <v>-1213.0100942606734</v>
      </c>
      <c r="J37" s="67">
        <f t="shared" si="5"/>
        <v>-123.46678524563045</v>
      </c>
      <c r="K37" s="34">
        <f t="shared" si="6"/>
        <v>-1336.4768795063039</v>
      </c>
      <c r="L37" s="34">
        <f t="shared" si="7"/>
        <v>-10878274.52532972</v>
      </c>
      <c r="M37" s="34">
        <f t="shared" si="8"/>
        <v>-11985524.655412534</v>
      </c>
      <c r="N37" s="38">
        <f>'jan-feb'!M37</f>
        <v>-13664741.536974587</v>
      </c>
      <c r="O37" s="38">
        <f t="shared" si="9"/>
        <v>1679216.8815620523</v>
      </c>
    </row>
    <row r="38" spans="1:15" s="31" customFormat="1" x14ac:dyDescent="0.2">
      <c r="A38" s="30">
        <v>1516</v>
      </c>
      <c r="B38" s="31" t="s">
        <v>257</v>
      </c>
      <c r="C38" s="33">
        <v>93731156</v>
      </c>
      <c r="D38" s="33">
        <v>8861</v>
      </c>
      <c r="E38" s="34">
        <f t="shared" si="10"/>
        <v>10577.943347252003</v>
      </c>
      <c r="F38" s="35">
        <f t="shared" si="1"/>
        <v>0.94912117269956731</v>
      </c>
      <c r="G38" s="69">
        <f t="shared" si="2"/>
        <v>340.22632825342333</v>
      </c>
      <c r="H38" s="36">
        <f t="shared" si="3"/>
        <v>0</v>
      </c>
      <c r="I38" s="69">
        <f t="shared" si="4"/>
        <v>340.22632825342333</v>
      </c>
      <c r="J38" s="67">
        <f t="shared" si="5"/>
        <v>-123.46678524563045</v>
      </c>
      <c r="K38" s="34">
        <f t="shared" si="6"/>
        <v>216.7595430077929</v>
      </c>
      <c r="L38" s="34">
        <f t="shared" si="7"/>
        <v>3014745.494653584</v>
      </c>
      <c r="M38" s="34">
        <f t="shared" si="8"/>
        <v>1920706.310592053</v>
      </c>
      <c r="N38" s="38">
        <f>'jan-feb'!M38</f>
        <v>-185581.77463557039</v>
      </c>
      <c r="O38" s="38">
        <f t="shared" si="9"/>
        <v>2106288.0852276236</v>
      </c>
    </row>
    <row r="39" spans="1:15" s="31" customFormat="1" x14ac:dyDescent="0.2">
      <c r="A39" s="30">
        <v>1517</v>
      </c>
      <c r="B39" s="31" t="s">
        <v>258</v>
      </c>
      <c r="C39" s="33">
        <v>47222651</v>
      </c>
      <c r="D39" s="33">
        <v>5322</v>
      </c>
      <c r="E39" s="34">
        <f t="shared" si="10"/>
        <v>8873.1024051108598</v>
      </c>
      <c r="F39" s="35">
        <f t="shared" si="1"/>
        <v>0.79615186844520147</v>
      </c>
      <c r="G39" s="69">
        <f t="shared" si="2"/>
        <v>1363.1308935381094</v>
      </c>
      <c r="H39" s="36">
        <f t="shared" si="3"/>
        <v>405.08513492862738</v>
      </c>
      <c r="I39" s="69">
        <f t="shared" si="4"/>
        <v>1768.2160284667368</v>
      </c>
      <c r="J39" s="67">
        <f t="shared" si="5"/>
        <v>-123.46678524563045</v>
      </c>
      <c r="K39" s="34">
        <f t="shared" si="6"/>
        <v>1644.7492432211063</v>
      </c>
      <c r="L39" s="34">
        <f t="shared" si="7"/>
        <v>9410445.7034999728</v>
      </c>
      <c r="M39" s="34">
        <f t="shared" si="8"/>
        <v>8753355.4724227283</v>
      </c>
      <c r="N39" s="38">
        <f>'jan-feb'!M39</f>
        <v>2750155.5138240214</v>
      </c>
      <c r="O39" s="38">
        <f t="shared" si="9"/>
        <v>6003199.9585987069</v>
      </c>
    </row>
    <row r="40" spans="1:15" s="31" customFormat="1" x14ac:dyDescent="0.2">
      <c r="A40" s="30">
        <v>1520</v>
      </c>
      <c r="B40" s="31" t="s">
        <v>260</v>
      </c>
      <c r="C40" s="33">
        <v>103409210</v>
      </c>
      <c r="D40" s="33">
        <v>10958</v>
      </c>
      <c r="E40" s="34">
        <f t="shared" si="10"/>
        <v>9436.8689541887197</v>
      </c>
      <c r="F40" s="35">
        <f t="shared" si="1"/>
        <v>0.8467366324795611</v>
      </c>
      <c r="G40" s="69">
        <f t="shared" si="2"/>
        <v>1024.8709640913933</v>
      </c>
      <c r="H40" s="36">
        <f t="shared" si="3"/>
        <v>207.7668427513764</v>
      </c>
      <c r="I40" s="69">
        <f t="shared" si="4"/>
        <v>1232.6378068427696</v>
      </c>
      <c r="J40" s="67">
        <f t="shared" si="5"/>
        <v>-123.46678524563045</v>
      </c>
      <c r="K40" s="34">
        <f t="shared" si="6"/>
        <v>1109.1710215971391</v>
      </c>
      <c r="L40" s="34">
        <f t="shared" si="7"/>
        <v>13507245.087383069</v>
      </c>
      <c r="M40" s="34">
        <f t="shared" si="8"/>
        <v>12154296.054661451</v>
      </c>
      <c r="N40" s="38">
        <f>'jan-feb'!M40</f>
        <v>5049163.9424997382</v>
      </c>
      <c r="O40" s="38">
        <f t="shared" si="9"/>
        <v>7105132.1121617127</v>
      </c>
    </row>
    <row r="41" spans="1:15" s="31" customFormat="1" x14ac:dyDescent="0.2">
      <c r="A41" s="30">
        <v>1525</v>
      </c>
      <c r="B41" s="31" t="s">
        <v>261</v>
      </c>
      <c r="C41" s="33">
        <v>44626546</v>
      </c>
      <c r="D41" s="33">
        <v>4348</v>
      </c>
      <c r="E41" s="34">
        <f t="shared" si="10"/>
        <v>10263.695032198711</v>
      </c>
      <c r="F41" s="35">
        <f t="shared" si="1"/>
        <v>0.92092479089726487</v>
      </c>
      <c r="G41" s="69">
        <f t="shared" si="2"/>
        <v>528.77531728539827</v>
      </c>
      <c r="H41" s="36">
        <f t="shared" si="3"/>
        <v>0</v>
      </c>
      <c r="I41" s="69">
        <f t="shared" si="4"/>
        <v>528.77531728539827</v>
      </c>
      <c r="J41" s="67">
        <f t="shared" si="5"/>
        <v>-123.46678524563045</v>
      </c>
      <c r="K41" s="34">
        <f t="shared" si="6"/>
        <v>405.30853203976784</v>
      </c>
      <c r="L41" s="34">
        <f t="shared" si="7"/>
        <v>2299115.0795569117</v>
      </c>
      <c r="M41" s="34">
        <f t="shared" si="8"/>
        <v>1762281.4973089106</v>
      </c>
      <c r="N41" s="38">
        <f>'jan-feb'!M41</f>
        <v>331401.04813051951</v>
      </c>
      <c r="O41" s="38">
        <f t="shared" si="9"/>
        <v>1430880.4491783911</v>
      </c>
    </row>
    <row r="42" spans="1:15" s="31" customFormat="1" x14ac:dyDescent="0.2">
      <c r="A42" s="30">
        <v>1528</v>
      </c>
      <c r="B42" s="31" t="s">
        <v>262</v>
      </c>
      <c r="C42" s="33">
        <v>65923996</v>
      </c>
      <c r="D42" s="33">
        <v>7617</v>
      </c>
      <c r="E42" s="34">
        <f t="shared" si="10"/>
        <v>8654.850466062755</v>
      </c>
      <c r="F42" s="35">
        <f t="shared" si="1"/>
        <v>0.77656889947542473</v>
      </c>
      <c r="G42" s="69">
        <f t="shared" si="2"/>
        <v>1494.0820569669722</v>
      </c>
      <c r="H42" s="36">
        <f t="shared" si="3"/>
        <v>481.47331359546405</v>
      </c>
      <c r="I42" s="69">
        <f t="shared" si="4"/>
        <v>1975.5553705624363</v>
      </c>
      <c r="J42" s="67">
        <f t="shared" si="5"/>
        <v>-123.46678524563045</v>
      </c>
      <c r="K42" s="34">
        <f t="shared" si="6"/>
        <v>1852.0885853168058</v>
      </c>
      <c r="L42" s="34">
        <f t="shared" si="7"/>
        <v>15047805.257574078</v>
      </c>
      <c r="M42" s="34">
        <f t="shared" si="8"/>
        <v>14107358.754358111</v>
      </c>
      <c r="N42" s="38">
        <f>'jan-feb'!M42</f>
        <v>5649080.1677560247</v>
      </c>
      <c r="O42" s="38">
        <f t="shared" si="9"/>
        <v>8458278.5866020862</v>
      </c>
    </row>
    <row r="43" spans="1:15" s="31" customFormat="1" x14ac:dyDescent="0.2">
      <c r="A43" s="30">
        <v>1531</v>
      </c>
      <c r="B43" s="31" t="s">
        <v>263</v>
      </c>
      <c r="C43" s="33">
        <v>91542184</v>
      </c>
      <c r="D43" s="33">
        <v>9720</v>
      </c>
      <c r="E43" s="34">
        <f t="shared" si="10"/>
        <v>9417.9201646090532</v>
      </c>
      <c r="F43" s="35">
        <f t="shared" si="1"/>
        <v>0.84503642509550825</v>
      </c>
      <c r="G43" s="69">
        <f t="shared" si="2"/>
        <v>1036.2402378391932</v>
      </c>
      <c r="H43" s="36">
        <f t="shared" si="3"/>
        <v>214.39891910425968</v>
      </c>
      <c r="I43" s="69">
        <f t="shared" si="4"/>
        <v>1250.6391569434529</v>
      </c>
      <c r="J43" s="67">
        <f t="shared" si="5"/>
        <v>-123.46678524563045</v>
      </c>
      <c r="K43" s="34">
        <f t="shared" si="6"/>
        <v>1127.1723716978224</v>
      </c>
      <c r="L43" s="34">
        <f t="shared" si="7"/>
        <v>12156212.605490362</v>
      </c>
      <c r="M43" s="34">
        <f t="shared" si="8"/>
        <v>10956115.452902835</v>
      </c>
      <c r="N43" s="38">
        <f>'jan-feb'!M43</f>
        <v>1704554.0417269215</v>
      </c>
      <c r="O43" s="38">
        <f t="shared" si="9"/>
        <v>9251561.4111759141</v>
      </c>
    </row>
    <row r="44" spans="1:15" s="31" customFormat="1" x14ac:dyDescent="0.2">
      <c r="A44" s="30">
        <v>1532</v>
      </c>
      <c r="B44" s="31" t="s">
        <v>264</v>
      </c>
      <c r="C44" s="33">
        <v>91126434</v>
      </c>
      <c r="D44" s="33">
        <v>8691</v>
      </c>
      <c r="E44" s="34">
        <f t="shared" si="10"/>
        <v>10485.149464963755</v>
      </c>
      <c r="F44" s="35">
        <f t="shared" si="1"/>
        <v>0.94079510821940093</v>
      </c>
      <c r="G44" s="69">
        <f t="shared" si="2"/>
        <v>395.9026576263721</v>
      </c>
      <c r="H44" s="36">
        <f t="shared" si="3"/>
        <v>0</v>
      </c>
      <c r="I44" s="69">
        <f t="shared" si="4"/>
        <v>395.9026576263721</v>
      </c>
      <c r="J44" s="67">
        <f t="shared" si="5"/>
        <v>-123.46678524563045</v>
      </c>
      <c r="K44" s="34">
        <f t="shared" si="6"/>
        <v>272.43587238074167</v>
      </c>
      <c r="L44" s="34">
        <f t="shared" si="7"/>
        <v>3440789.9974308</v>
      </c>
      <c r="M44" s="34">
        <f t="shared" si="8"/>
        <v>2367740.1668610261</v>
      </c>
      <c r="N44" s="38">
        <f>'jan-feb'!M44</f>
        <v>-1355869.028863308</v>
      </c>
      <c r="O44" s="38">
        <f t="shared" si="9"/>
        <v>3723609.1957243341</v>
      </c>
    </row>
    <row r="45" spans="1:15" s="31" customFormat="1" x14ac:dyDescent="0.2">
      <c r="A45" s="30">
        <v>1535</v>
      </c>
      <c r="B45" s="31" t="s">
        <v>265</v>
      </c>
      <c r="C45" s="33">
        <v>72609574</v>
      </c>
      <c r="D45" s="33">
        <v>7147</v>
      </c>
      <c r="E45" s="34">
        <f t="shared" si="10"/>
        <v>10159.447880229467</v>
      </c>
      <c r="F45" s="35">
        <f t="shared" si="1"/>
        <v>0.91157106533081589</v>
      </c>
      <c r="G45" s="69">
        <f t="shared" si="2"/>
        <v>591.32360846694496</v>
      </c>
      <c r="H45" s="36">
        <f t="shared" si="3"/>
        <v>0</v>
      </c>
      <c r="I45" s="69">
        <f t="shared" si="4"/>
        <v>591.32360846694496</v>
      </c>
      <c r="J45" s="67">
        <f t="shared" si="5"/>
        <v>-123.46678524563045</v>
      </c>
      <c r="K45" s="34">
        <f t="shared" si="6"/>
        <v>467.85682322131453</v>
      </c>
      <c r="L45" s="34">
        <f t="shared" si="7"/>
        <v>4226189.8297132561</v>
      </c>
      <c r="M45" s="34">
        <f t="shared" si="8"/>
        <v>3343772.7155627348</v>
      </c>
      <c r="N45" s="38">
        <f>'jan-feb'!M45</f>
        <v>1298570.4127389197</v>
      </c>
      <c r="O45" s="38">
        <f t="shared" si="9"/>
        <v>2045202.302823815</v>
      </c>
    </row>
    <row r="46" spans="1:15" s="31" customFormat="1" x14ac:dyDescent="0.2">
      <c r="A46" s="30">
        <v>1539</v>
      </c>
      <c r="B46" s="31" t="s">
        <v>266</v>
      </c>
      <c r="C46" s="33">
        <v>71109578</v>
      </c>
      <c r="D46" s="33">
        <v>7299</v>
      </c>
      <c r="E46" s="34">
        <f t="shared" si="10"/>
        <v>9742.3726537881903</v>
      </c>
      <c r="F46" s="35">
        <f t="shared" si="1"/>
        <v>0.87414839108982378</v>
      </c>
      <c r="G46" s="69">
        <f t="shared" si="2"/>
        <v>841.56874433171106</v>
      </c>
      <c r="H46" s="36">
        <f t="shared" si="3"/>
        <v>100.8405478915617</v>
      </c>
      <c r="I46" s="69">
        <f t="shared" si="4"/>
        <v>942.40929222327281</v>
      </c>
      <c r="J46" s="67">
        <f t="shared" si="5"/>
        <v>-123.46678524563045</v>
      </c>
      <c r="K46" s="34">
        <f t="shared" si="6"/>
        <v>818.94250697764232</v>
      </c>
      <c r="L46" s="34">
        <f t="shared" si="7"/>
        <v>6878645.4239376681</v>
      </c>
      <c r="M46" s="34">
        <f t="shared" si="8"/>
        <v>5977461.358429811</v>
      </c>
      <c r="N46" s="38">
        <f>'jan-feb'!M46</f>
        <v>2234531.8807406118</v>
      </c>
      <c r="O46" s="38">
        <f t="shared" si="9"/>
        <v>3742929.4776891991</v>
      </c>
    </row>
    <row r="47" spans="1:15" s="31" customFormat="1" x14ac:dyDescent="0.2">
      <c r="A47" s="30">
        <v>1547</v>
      </c>
      <c r="B47" s="31" t="s">
        <v>267</v>
      </c>
      <c r="C47" s="33">
        <v>39210798</v>
      </c>
      <c r="D47" s="33">
        <v>3678</v>
      </c>
      <c r="E47" s="34">
        <f t="shared" si="10"/>
        <v>10660.902120717781</v>
      </c>
      <c r="F47" s="35">
        <f t="shared" si="1"/>
        <v>0.95656476790260003</v>
      </c>
      <c r="G47" s="69">
        <f t="shared" si="2"/>
        <v>290.45106417395652</v>
      </c>
      <c r="H47" s="36">
        <f t="shared" si="3"/>
        <v>0</v>
      </c>
      <c r="I47" s="69">
        <f t="shared" si="4"/>
        <v>290.45106417395652</v>
      </c>
      <c r="J47" s="67">
        <f t="shared" si="5"/>
        <v>-123.46678524563045</v>
      </c>
      <c r="K47" s="34">
        <f t="shared" si="6"/>
        <v>166.98427892832609</v>
      </c>
      <c r="L47" s="34">
        <f t="shared" si="7"/>
        <v>1068279.0140318121</v>
      </c>
      <c r="M47" s="34">
        <f t="shared" si="8"/>
        <v>614168.17789838335</v>
      </c>
      <c r="N47" s="38">
        <f>'jan-feb'!M47</f>
        <v>-254140.91853172673</v>
      </c>
      <c r="O47" s="38">
        <f t="shared" si="9"/>
        <v>868309.09643011005</v>
      </c>
    </row>
    <row r="48" spans="1:15" s="31" customFormat="1" x14ac:dyDescent="0.2">
      <c r="A48" s="30">
        <v>1554</v>
      </c>
      <c r="B48" s="31" t="s">
        <v>268</v>
      </c>
      <c r="C48" s="33">
        <v>59856795</v>
      </c>
      <c r="D48" s="33">
        <v>5955</v>
      </c>
      <c r="E48" s="34">
        <f t="shared" si="10"/>
        <v>10051.518891687658</v>
      </c>
      <c r="F48" s="35">
        <f t="shared" si="1"/>
        <v>0.90188698168522785</v>
      </c>
      <c r="G48" s="69">
        <f t="shared" si="2"/>
        <v>656.08100159203059</v>
      </c>
      <c r="H48" s="36">
        <f t="shared" si="3"/>
        <v>0</v>
      </c>
      <c r="I48" s="69">
        <f t="shared" si="4"/>
        <v>656.08100159203059</v>
      </c>
      <c r="J48" s="67">
        <f t="shared" si="5"/>
        <v>-123.46678524563045</v>
      </c>
      <c r="K48" s="34">
        <f t="shared" si="6"/>
        <v>532.6142163464001</v>
      </c>
      <c r="L48" s="34">
        <f t="shared" si="7"/>
        <v>3906962.364480542</v>
      </c>
      <c r="M48" s="34">
        <f t="shared" si="8"/>
        <v>3171717.6583428127</v>
      </c>
      <c r="N48" s="38">
        <f>'jan-feb'!M48</f>
        <v>790136.02309504151</v>
      </c>
      <c r="O48" s="38">
        <f t="shared" si="9"/>
        <v>2381581.6352477712</v>
      </c>
    </row>
    <row r="49" spans="1:15" s="31" customFormat="1" x14ac:dyDescent="0.2">
      <c r="A49" s="30">
        <v>1557</v>
      </c>
      <c r="B49" s="31" t="s">
        <v>269</v>
      </c>
      <c r="C49" s="33">
        <v>22986890</v>
      </c>
      <c r="D49" s="33">
        <v>2700</v>
      </c>
      <c r="E49" s="34">
        <f t="shared" si="10"/>
        <v>8513.6629629629624</v>
      </c>
      <c r="F49" s="35">
        <f t="shared" si="1"/>
        <v>0.76390064780177491</v>
      </c>
      <c r="G49" s="69">
        <f t="shared" si="2"/>
        <v>1578.7945588268478</v>
      </c>
      <c r="H49" s="36">
        <f t="shared" si="3"/>
        <v>530.88893968039145</v>
      </c>
      <c r="I49" s="69">
        <f t="shared" si="4"/>
        <v>2109.6834985072392</v>
      </c>
      <c r="J49" s="67">
        <f t="shared" si="5"/>
        <v>-123.46678524563045</v>
      </c>
      <c r="K49" s="34">
        <f t="shared" si="6"/>
        <v>1986.2167132616087</v>
      </c>
      <c r="L49" s="34">
        <f t="shared" si="7"/>
        <v>5696145.4459695453</v>
      </c>
      <c r="M49" s="34">
        <f t="shared" si="8"/>
        <v>5362785.1258063437</v>
      </c>
      <c r="N49" s="38">
        <f>'jan-feb'!M49</f>
        <v>2837954.7105082409</v>
      </c>
      <c r="O49" s="38">
        <f t="shared" si="9"/>
        <v>2524830.4152981029</v>
      </c>
    </row>
    <row r="50" spans="1:15" s="31" customFormat="1" x14ac:dyDescent="0.2">
      <c r="A50" s="30">
        <v>1560</v>
      </c>
      <c r="B50" s="31" t="s">
        <v>270</v>
      </c>
      <c r="C50" s="33">
        <v>26767511</v>
      </c>
      <c r="D50" s="33">
        <v>3041</v>
      </c>
      <c r="E50" s="34">
        <f t="shared" si="10"/>
        <v>8802.206839855311</v>
      </c>
      <c r="F50" s="35">
        <f t="shared" si="1"/>
        <v>0.78979066193977754</v>
      </c>
      <c r="G50" s="69">
        <f t="shared" si="2"/>
        <v>1405.6682326914386</v>
      </c>
      <c r="H50" s="36">
        <f t="shared" si="3"/>
        <v>429.89858276806945</v>
      </c>
      <c r="I50" s="69">
        <f t="shared" si="4"/>
        <v>1835.566815459508</v>
      </c>
      <c r="J50" s="67">
        <f t="shared" si="5"/>
        <v>-123.46678524563045</v>
      </c>
      <c r="K50" s="34">
        <f t="shared" si="6"/>
        <v>1712.1000302138775</v>
      </c>
      <c r="L50" s="34">
        <f t="shared" si="7"/>
        <v>5581958.6858123634</v>
      </c>
      <c r="M50" s="34">
        <f t="shared" si="8"/>
        <v>5206496.1918804012</v>
      </c>
      <c r="N50" s="38">
        <f>'jan-feb'!M50</f>
        <v>1838133.6124650226</v>
      </c>
      <c r="O50" s="38">
        <f t="shared" si="9"/>
        <v>3368362.5794153786</v>
      </c>
    </row>
    <row r="51" spans="1:15" s="31" customFormat="1" x14ac:dyDescent="0.2">
      <c r="A51" s="30">
        <v>1563</v>
      </c>
      <c r="B51" s="31" t="s">
        <v>271</v>
      </c>
      <c r="C51" s="33">
        <v>79541043</v>
      </c>
      <c r="D51" s="33">
        <v>7227</v>
      </c>
      <c r="E51" s="34">
        <f t="shared" si="10"/>
        <v>11006.094229970942</v>
      </c>
      <c r="F51" s="35">
        <f t="shared" si="1"/>
        <v>0.98753762612140594</v>
      </c>
      <c r="G51" s="69">
        <f t="shared" si="2"/>
        <v>83.335798622059883</v>
      </c>
      <c r="H51" s="36">
        <f t="shared" si="3"/>
        <v>0</v>
      </c>
      <c r="I51" s="69">
        <f t="shared" si="4"/>
        <v>83.335798622059883</v>
      </c>
      <c r="J51" s="67">
        <f t="shared" si="5"/>
        <v>-123.46678524563045</v>
      </c>
      <c r="K51" s="34">
        <f t="shared" si="6"/>
        <v>-40.130986623570564</v>
      </c>
      <c r="L51" s="34">
        <f t="shared" si="7"/>
        <v>602267.81664162676</v>
      </c>
      <c r="M51" s="34">
        <f t="shared" si="8"/>
        <v>-290026.64032854448</v>
      </c>
      <c r="N51" s="38">
        <f>'jan-feb'!M51</f>
        <v>-2178751.185271557</v>
      </c>
      <c r="O51" s="38">
        <f t="shared" si="9"/>
        <v>1888724.5449430125</v>
      </c>
    </row>
    <row r="52" spans="1:15" s="31" customFormat="1" x14ac:dyDescent="0.2">
      <c r="A52" s="30">
        <v>1566</v>
      </c>
      <c r="B52" s="31" t="s">
        <v>272</v>
      </c>
      <c r="C52" s="33">
        <v>55145507</v>
      </c>
      <c r="D52" s="33">
        <v>5953</v>
      </c>
      <c r="E52" s="34">
        <f t="shared" si="10"/>
        <v>9263.4817738955153</v>
      </c>
      <c r="F52" s="35">
        <f t="shared" si="1"/>
        <v>0.83117921848247156</v>
      </c>
      <c r="G52" s="69">
        <f t="shared" si="2"/>
        <v>1128.903272267316</v>
      </c>
      <c r="H52" s="36">
        <f t="shared" si="3"/>
        <v>268.45235585399797</v>
      </c>
      <c r="I52" s="69">
        <f t="shared" si="4"/>
        <v>1397.3556281213139</v>
      </c>
      <c r="J52" s="67">
        <f t="shared" si="5"/>
        <v>-123.46678524563045</v>
      </c>
      <c r="K52" s="34">
        <f t="shared" si="6"/>
        <v>1273.8888428756834</v>
      </c>
      <c r="L52" s="34">
        <f t="shared" si="7"/>
        <v>8318458.0542061813</v>
      </c>
      <c r="M52" s="34">
        <f t="shared" si="8"/>
        <v>7583460.2816389436</v>
      </c>
      <c r="N52" s="38">
        <f>'jan-feb'!M52</f>
        <v>2023560.2976502045</v>
      </c>
      <c r="O52" s="38">
        <f t="shared" si="9"/>
        <v>5559899.9839887396</v>
      </c>
    </row>
    <row r="53" spans="1:15" s="31" customFormat="1" x14ac:dyDescent="0.2">
      <c r="A53" s="30">
        <v>1573</v>
      </c>
      <c r="B53" s="31" t="s">
        <v>274</v>
      </c>
      <c r="C53" s="33">
        <v>22189235</v>
      </c>
      <c r="D53" s="33">
        <v>2159</v>
      </c>
      <c r="E53" s="34">
        <f t="shared" si="10"/>
        <v>10277.552107457155</v>
      </c>
      <c r="F53" s="35">
        <f t="shared" si="1"/>
        <v>0.92216813689447108</v>
      </c>
      <c r="G53" s="69">
        <f t="shared" si="2"/>
        <v>520.46107213033213</v>
      </c>
      <c r="H53" s="36">
        <f t="shared" si="3"/>
        <v>0</v>
      </c>
      <c r="I53" s="69">
        <f t="shared" si="4"/>
        <v>520.46107213033213</v>
      </c>
      <c r="J53" s="67">
        <f t="shared" si="5"/>
        <v>-123.46678524563045</v>
      </c>
      <c r="K53" s="34">
        <f t="shared" si="6"/>
        <v>396.99428688470169</v>
      </c>
      <c r="L53" s="34">
        <f t="shared" si="7"/>
        <v>1123675.4547293871</v>
      </c>
      <c r="M53" s="34">
        <f t="shared" si="8"/>
        <v>857110.66538407095</v>
      </c>
      <c r="N53" s="38">
        <f>'jan-feb'!M53</f>
        <v>132074.34869222494</v>
      </c>
      <c r="O53" s="38">
        <f t="shared" si="9"/>
        <v>725036.316691846</v>
      </c>
    </row>
    <row r="54" spans="1:15" s="31" customFormat="1" x14ac:dyDescent="0.2">
      <c r="A54" s="30">
        <v>1576</v>
      </c>
      <c r="B54" s="31" t="s">
        <v>275</v>
      </c>
      <c r="C54" s="33">
        <v>33014558</v>
      </c>
      <c r="D54" s="33">
        <v>3408</v>
      </c>
      <c r="E54" s="34">
        <f t="shared" si="10"/>
        <v>9687.3703051643188</v>
      </c>
      <c r="F54" s="35">
        <f t="shared" si="1"/>
        <v>0.8692132262932869</v>
      </c>
      <c r="G54" s="69">
        <f t="shared" si="2"/>
        <v>874.57015350603399</v>
      </c>
      <c r="H54" s="36">
        <f t="shared" si="3"/>
        <v>120.09136990991674</v>
      </c>
      <c r="I54" s="69">
        <f t="shared" si="4"/>
        <v>994.66152341595068</v>
      </c>
      <c r="J54" s="67">
        <f t="shared" si="5"/>
        <v>-123.46678524563045</v>
      </c>
      <c r="K54" s="34">
        <f t="shared" si="6"/>
        <v>871.19473817032019</v>
      </c>
      <c r="L54" s="34">
        <f t="shared" si="7"/>
        <v>3389806.4718015599</v>
      </c>
      <c r="M54" s="34">
        <f t="shared" si="8"/>
        <v>2969031.6676844512</v>
      </c>
      <c r="N54" s="38">
        <f>'jan-feb'!M54</f>
        <v>1339981.5334859563</v>
      </c>
      <c r="O54" s="38">
        <f t="shared" si="9"/>
        <v>1629050.134198495</v>
      </c>
    </row>
    <row r="55" spans="1:15" s="31" customFormat="1" x14ac:dyDescent="0.2">
      <c r="A55" s="30">
        <v>1577</v>
      </c>
      <c r="B55" s="31" t="s">
        <v>259</v>
      </c>
      <c r="C55" s="33">
        <v>95241981</v>
      </c>
      <c r="D55" s="33">
        <v>11093</v>
      </c>
      <c r="E55" s="34">
        <f t="shared" si="10"/>
        <v>8585.7731001532502</v>
      </c>
      <c r="F55" s="35">
        <f t="shared" si="1"/>
        <v>0.77037083351999891</v>
      </c>
      <c r="G55" s="69">
        <f t="shared" si="2"/>
        <v>1535.5284765126751</v>
      </c>
      <c r="H55" s="36">
        <f t="shared" si="3"/>
        <v>505.65039166379069</v>
      </c>
      <c r="I55" s="69">
        <f t="shared" si="4"/>
        <v>2041.1788681764658</v>
      </c>
      <c r="J55" s="67">
        <f t="shared" si="5"/>
        <v>-123.46678524563045</v>
      </c>
      <c r="K55" s="34">
        <f t="shared" si="6"/>
        <v>1917.7120829308353</v>
      </c>
      <c r="L55" s="34">
        <f t="shared" si="7"/>
        <v>22642797.184681535</v>
      </c>
      <c r="M55" s="34">
        <f t="shared" si="8"/>
        <v>21273180.135951757</v>
      </c>
      <c r="N55" s="38">
        <f>'jan-feb'!M55</f>
        <v>7963142.6780251535</v>
      </c>
      <c r="O55" s="38">
        <f t="shared" si="9"/>
        <v>13310037.457926605</v>
      </c>
    </row>
    <row r="56" spans="1:15" s="31" customFormat="1" x14ac:dyDescent="0.2">
      <c r="A56" s="30">
        <v>1578</v>
      </c>
      <c r="B56" s="31" t="s">
        <v>379</v>
      </c>
      <c r="C56" s="33">
        <v>27147611</v>
      </c>
      <c r="D56" s="33">
        <v>2492</v>
      </c>
      <c r="E56" s="34">
        <f t="shared" si="10"/>
        <v>10893.904895666132</v>
      </c>
      <c r="F56" s="35">
        <f t="shared" si="1"/>
        <v>0.97747127682795587</v>
      </c>
      <c r="G56" s="69">
        <f t="shared" si="2"/>
        <v>150.64939920494615</v>
      </c>
      <c r="H56" s="36">
        <f t="shared" si="3"/>
        <v>0</v>
      </c>
      <c r="I56" s="69">
        <f t="shared" si="4"/>
        <v>150.64939920494615</v>
      </c>
      <c r="J56" s="67">
        <f t="shared" si="5"/>
        <v>-123.46678524563045</v>
      </c>
      <c r="K56" s="34">
        <f t="shared" si="6"/>
        <v>27.182613959315702</v>
      </c>
      <c r="L56" s="34">
        <f t="shared" si="7"/>
        <v>375418.30281872582</v>
      </c>
      <c r="M56" s="34">
        <f t="shared" si="8"/>
        <v>67739.073986614734</v>
      </c>
      <c r="N56" s="38">
        <f>'jan-feb'!M56</f>
        <v>-1294897.67802639</v>
      </c>
      <c r="O56" s="38">
        <f t="shared" si="9"/>
        <v>1362636.7520130049</v>
      </c>
    </row>
    <row r="57" spans="1:15" s="31" customFormat="1" x14ac:dyDescent="0.2">
      <c r="A57" s="30">
        <v>1579</v>
      </c>
      <c r="B57" s="31" t="s">
        <v>380</v>
      </c>
      <c r="C57" s="33">
        <v>123896032</v>
      </c>
      <c r="D57" s="33">
        <v>13437</v>
      </c>
      <c r="E57" s="34">
        <f t="shared" si="10"/>
        <v>9220.5129121083573</v>
      </c>
      <c r="F57" s="35">
        <f t="shared" si="1"/>
        <v>0.82732377559058023</v>
      </c>
      <c r="G57" s="69">
        <f t="shared" si="2"/>
        <v>1154.6845893396107</v>
      </c>
      <c r="H57" s="36">
        <f t="shared" si="3"/>
        <v>283.4914574795032</v>
      </c>
      <c r="I57" s="69">
        <f t="shared" si="4"/>
        <v>1438.1760468191139</v>
      </c>
      <c r="J57" s="67">
        <f t="shared" si="5"/>
        <v>-123.46678524563045</v>
      </c>
      <c r="K57" s="34">
        <f t="shared" si="6"/>
        <v>1314.7092615734834</v>
      </c>
      <c r="L57" s="34">
        <f t="shared" si="7"/>
        <v>19324771.541108433</v>
      </c>
      <c r="M57" s="34">
        <f t="shared" si="8"/>
        <v>17665748.347762898</v>
      </c>
      <c r="N57" s="38">
        <f>'jan-feb'!M57</f>
        <v>7432517.015962678</v>
      </c>
      <c r="O57" s="38">
        <f t="shared" si="9"/>
        <v>10233231.331800219</v>
      </c>
    </row>
    <row r="58" spans="1:15" s="31" customFormat="1" x14ac:dyDescent="0.2">
      <c r="A58" s="30">
        <v>1580</v>
      </c>
      <c r="B58" s="31" t="s">
        <v>431</v>
      </c>
      <c r="C58" s="33">
        <v>90178813</v>
      </c>
      <c r="D58" s="33">
        <v>9357</v>
      </c>
      <c r="E58" s="34">
        <f t="shared" si="10"/>
        <v>9637.5775355348942</v>
      </c>
      <c r="F58" s="35">
        <f t="shared" si="1"/>
        <v>0.86474549846083293</v>
      </c>
      <c r="G58" s="69">
        <f t="shared" si="2"/>
        <v>904.44581528368872</v>
      </c>
      <c r="H58" s="36">
        <f t="shared" si="3"/>
        <v>137.51883928021533</v>
      </c>
      <c r="I58" s="69">
        <f t="shared" si="4"/>
        <v>1041.9646545639041</v>
      </c>
      <c r="J58" s="67">
        <f t="shared" si="5"/>
        <v>-123.46678524563045</v>
      </c>
      <c r="K58" s="34">
        <f t="shared" si="6"/>
        <v>918.49786931827362</v>
      </c>
      <c r="L58" s="34">
        <f t="shared" si="7"/>
        <v>9749663.2727544513</v>
      </c>
      <c r="M58" s="34">
        <f t="shared" si="8"/>
        <v>8594384.5632110871</v>
      </c>
      <c r="N58" s="38">
        <f>'jan-feb'!M58</f>
        <v>549602.31769946683</v>
      </c>
      <c r="O58" s="38">
        <f t="shared" si="9"/>
        <v>8044782.2455116203</v>
      </c>
    </row>
    <row r="59" spans="1:15" s="31" customFormat="1" x14ac:dyDescent="0.2">
      <c r="A59" s="30">
        <v>1804</v>
      </c>
      <c r="B59" s="31" t="s">
        <v>276</v>
      </c>
      <c r="C59" s="33">
        <v>590220097</v>
      </c>
      <c r="D59" s="33">
        <v>53712</v>
      </c>
      <c r="E59" s="34">
        <f t="shared" si="10"/>
        <v>10988.607704051235</v>
      </c>
      <c r="F59" s="35">
        <f t="shared" si="1"/>
        <v>0.98596862244625727</v>
      </c>
      <c r="G59" s="69">
        <f t="shared" si="2"/>
        <v>93.827714173883933</v>
      </c>
      <c r="H59" s="36">
        <f t="shared" si="3"/>
        <v>0</v>
      </c>
      <c r="I59" s="69">
        <f t="shared" si="4"/>
        <v>93.827714173883933</v>
      </c>
      <c r="J59" s="67">
        <f t="shared" si="5"/>
        <v>-123.46678524563045</v>
      </c>
      <c r="K59" s="34">
        <f t="shared" si="6"/>
        <v>-29.639071071746514</v>
      </c>
      <c r="L59" s="34">
        <f t="shared" si="7"/>
        <v>5039674.1837076535</v>
      </c>
      <c r="M59" s="34">
        <f t="shared" si="8"/>
        <v>-1591973.7854056489</v>
      </c>
      <c r="N59" s="38">
        <f>'jan-feb'!M59</f>
        <v>-5106566.5042349435</v>
      </c>
      <c r="O59" s="38">
        <f t="shared" si="9"/>
        <v>3514592.7188292947</v>
      </c>
    </row>
    <row r="60" spans="1:15" s="31" customFormat="1" x14ac:dyDescent="0.2">
      <c r="A60" s="30">
        <v>1806</v>
      </c>
      <c r="B60" s="31" t="s">
        <v>277</v>
      </c>
      <c r="C60" s="33">
        <v>217693225</v>
      </c>
      <c r="D60" s="33">
        <v>21580</v>
      </c>
      <c r="E60" s="34">
        <f t="shared" si="10"/>
        <v>10087.730537534755</v>
      </c>
      <c r="F60" s="35">
        <f t="shared" si="1"/>
        <v>0.90513612366335228</v>
      </c>
      <c r="G60" s="69">
        <f t="shared" si="2"/>
        <v>634.3540140837722</v>
      </c>
      <c r="H60" s="36">
        <f t="shared" si="3"/>
        <v>0</v>
      </c>
      <c r="I60" s="69">
        <f t="shared" si="4"/>
        <v>634.3540140837722</v>
      </c>
      <c r="J60" s="67">
        <f t="shared" si="5"/>
        <v>-123.46678524563045</v>
      </c>
      <c r="K60" s="34">
        <f t="shared" si="6"/>
        <v>510.88722883814177</v>
      </c>
      <c r="L60" s="34">
        <f t="shared" si="7"/>
        <v>13689359.623927804</v>
      </c>
      <c r="M60" s="34">
        <f t="shared" si="8"/>
        <v>11024946.398327099</v>
      </c>
      <c r="N60" s="38">
        <f>'jan-feb'!M60</f>
        <v>750385.4366735511</v>
      </c>
      <c r="O60" s="38">
        <f t="shared" si="9"/>
        <v>10274560.961653547</v>
      </c>
    </row>
    <row r="61" spans="1:15" s="31" customFormat="1" x14ac:dyDescent="0.2">
      <c r="A61" s="30">
        <v>1811</v>
      </c>
      <c r="B61" s="31" t="s">
        <v>278</v>
      </c>
      <c r="C61" s="33">
        <v>13155811</v>
      </c>
      <c r="D61" s="33">
        <v>1399</v>
      </c>
      <c r="E61" s="34">
        <f t="shared" si="10"/>
        <v>9403.7248034310214</v>
      </c>
      <c r="F61" s="35">
        <f t="shared" si="1"/>
        <v>0.8437627259078786</v>
      </c>
      <c r="G61" s="69">
        <f t="shared" si="2"/>
        <v>1044.7574545460122</v>
      </c>
      <c r="H61" s="36">
        <f t="shared" si="3"/>
        <v>219.36729551657081</v>
      </c>
      <c r="I61" s="69">
        <f t="shared" si="4"/>
        <v>1264.124750062583</v>
      </c>
      <c r="J61" s="67">
        <f t="shared" si="5"/>
        <v>-123.46678524563045</v>
      </c>
      <c r="K61" s="34">
        <f t="shared" si="6"/>
        <v>1140.6579648169525</v>
      </c>
      <c r="L61" s="34">
        <f t="shared" si="7"/>
        <v>1768510.5253375536</v>
      </c>
      <c r="M61" s="34">
        <f t="shared" si="8"/>
        <v>1595780.4927789166</v>
      </c>
      <c r="N61" s="38">
        <f>'jan-feb'!M61</f>
        <v>-196392.07020823416</v>
      </c>
      <c r="O61" s="38">
        <f t="shared" si="9"/>
        <v>1792172.5629871509</v>
      </c>
    </row>
    <row r="62" spans="1:15" s="31" customFormat="1" x14ac:dyDescent="0.2">
      <c r="A62" s="30">
        <v>1812</v>
      </c>
      <c r="B62" s="31" t="s">
        <v>279</v>
      </c>
      <c r="C62" s="33">
        <v>17072129</v>
      </c>
      <c r="D62" s="33">
        <v>1976</v>
      </c>
      <c r="E62" s="34">
        <f t="shared" si="10"/>
        <v>8639.7413967611337</v>
      </c>
      <c r="F62" s="35">
        <f t="shared" si="1"/>
        <v>0.77521321651294428</v>
      </c>
      <c r="G62" s="69">
        <f t="shared" si="2"/>
        <v>1503.1474985479449</v>
      </c>
      <c r="H62" s="36">
        <f t="shared" si="3"/>
        <v>486.76148785103146</v>
      </c>
      <c r="I62" s="69">
        <f t="shared" si="4"/>
        <v>1989.9089863989764</v>
      </c>
      <c r="J62" s="67">
        <f t="shared" si="5"/>
        <v>-123.46678524563045</v>
      </c>
      <c r="K62" s="34">
        <f t="shared" si="6"/>
        <v>1866.4422011533459</v>
      </c>
      <c r="L62" s="34">
        <f t="shared" si="7"/>
        <v>3932060.1571243773</v>
      </c>
      <c r="M62" s="34">
        <f t="shared" si="8"/>
        <v>3688089.7894790117</v>
      </c>
      <c r="N62" s="38">
        <f>'jan-feb'!M62</f>
        <v>1364907.2988756606</v>
      </c>
      <c r="O62" s="38">
        <f t="shared" si="9"/>
        <v>2323182.490603351</v>
      </c>
    </row>
    <row r="63" spans="1:15" s="31" customFormat="1" x14ac:dyDescent="0.2">
      <c r="A63" s="30">
        <v>1813</v>
      </c>
      <c r="B63" s="31" t="s">
        <v>280</v>
      </c>
      <c r="C63" s="33">
        <v>79448265</v>
      </c>
      <c r="D63" s="33">
        <v>7826</v>
      </c>
      <c r="E63" s="34">
        <f t="shared" si="10"/>
        <v>10151.835548172758</v>
      </c>
      <c r="F63" s="35">
        <f t="shared" si="1"/>
        <v>0.91088803789424722</v>
      </c>
      <c r="G63" s="69">
        <f t="shared" si="2"/>
        <v>595.89100770097059</v>
      </c>
      <c r="H63" s="36">
        <f t="shared" si="3"/>
        <v>0</v>
      </c>
      <c r="I63" s="69">
        <f t="shared" si="4"/>
        <v>595.89100770097059</v>
      </c>
      <c r="J63" s="67">
        <f t="shared" si="5"/>
        <v>-123.46678524563045</v>
      </c>
      <c r="K63" s="34">
        <f t="shared" si="6"/>
        <v>472.42422245534016</v>
      </c>
      <c r="L63" s="34">
        <f t="shared" si="7"/>
        <v>4663443.0262677958</v>
      </c>
      <c r="M63" s="34">
        <f t="shared" si="8"/>
        <v>3697191.9649354923</v>
      </c>
      <c r="N63" s="38">
        <f>'jan-feb'!M63</f>
        <v>660492.52462498774</v>
      </c>
      <c r="O63" s="38">
        <f t="shared" si="9"/>
        <v>3036699.4403105043</v>
      </c>
    </row>
    <row r="64" spans="1:15" s="31" customFormat="1" x14ac:dyDescent="0.2">
      <c r="A64" s="30">
        <v>1815</v>
      </c>
      <c r="B64" s="31" t="s">
        <v>281</v>
      </c>
      <c r="C64" s="33">
        <v>10400073</v>
      </c>
      <c r="D64" s="33">
        <v>1208</v>
      </c>
      <c r="E64" s="34">
        <f t="shared" si="10"/>
        <v>8609.3319536423842</v>
      </c>
      <c r="F64" s="35">
        <f t="shared" si="1"/>
        <v>0.77248468551532778</v>
      </c>
      <c r="G64" s="69">
        <f t="shared" si="2"/>
        <v>1521.3931644191946</v>
      </c>
      <c r="H64" s="36">
        <f t="shared" si="3"/>
        <v>497.40479294259382</v>
      </c>
      <c r="I64" s="69">
        <f t="shared" si="4"/>
        <v>2018.7979573617883</v>
      </c>
      <c r="J64" s="67">
        <f t="shared" si="5"/>
        <v>-123.46678524563045</v>
      </c>
      <c r="K64" s="34">
        <f t="shared" si="6"/>
        <v>1895.3311721161579</v>
      </c>
      <c r="L64" s="34">
        <f t="shared" si="7"/>
        <v>2438707.9324930403</v>
      </c>
      <c r="M64" s="34">
        <f t="shared" si="8"/>
        <v>2289560.0559163187</v>
      </c>
      <c r="N64" s="38">
        <f>'jan-feb'!M64</f>
        <v>683054.79344220518</v>
      </c>
      <c r="O64" s="38">
        <f t="shared" si="9"/>
        <v>1606505.2624741136</v>
      </c>
    </row>
    <row r="65" spans="1:15" s="31" customFormat="1" x14ac:dyDescent="0.2">
      <c r="A65" s="30">
        <v>1816</v>
      </c>
      <c r="B65" s="31" t="s">
        <v>282</v>
      </c>
      <c r="C65" s="33">
        <v>3833245</v>
      </c>
      <c r="D65" s="33">
        <v>480</v>
      </c>
      <c r="E65" s="34">
        <f t="shared" si="10"/>
        <v>7985.927083333333</v>
      </c>
      <c r="F65" s="35">
        <f t="shared" si="1"/>
        <v>0.71654878737799654</v>
      </c>
      <c r="G65" s="69">
        <f t="shared" si="2"/>
        <v>1895.4360866046254</v>
      </c>
      <c r="H65" s="36">
        <f t="shared" si="3"/>
        <v>715.59649755076168</v>
      </c>
      <c r="I65" s="69">
        <f t="shared" si="4"/>
        <v>2611.0325841553872</v>
      </c>
      <c r="J65" s="67">
        <f t="shared" si="5"/>
        <v>-123.46678524563045</v>
      </c>
      <c r="K65" s="34">
        <f t="shared" si="6"/>
        <v>2487.5657989097567</v>
      </c>
      <c r="L65" s="34">
        <f t="shared" si="7"/>
        <v>1253295.6403945859</v>
      </c>
      <c r="M65" s="34">
        <f t="shared" si="8"/>
        <v>1194031.5834766831</v>
      </c>
      <c r="N65" s="38">
        <f>'jan-feb'!M65</f>
        <v>395363.20964590961</v>
      </c>
      <c r="O65" s="38">
        <f t="shared" si="9"/>
        <v>798668.37383077352</v>
      </c>
    </row>
    <row r="66" spans="1:15" s="31" customFormat="1" x14ac:dyDescent="0.2">
      <c r="A66" s="30">
        <v>1818</v>
      </c>
      <c r="B66" s="31" t="s">
        <v>381</v>
      </c>
      <c r="C66" s="33">
        <v>19209067</v>
      </c>
      <c r="D66" s="33">
        <v>1842</v>
      </c>
      <c r="E66" s="34">
        <f t="shared" si="10"/>
        <v>10428.375135722041</v>
      </c>
      <c r="F66" s="35">
        <f t="shared" si="1"/>
        <v>0.93570094991469366</v>
      </c>
      <c r="G66" s="69">
        <f t="shared" si="2"/>
        <v>429.96725517140072</v>
      </c>
      <c r="H66" s="36">
        <f t="shared" si="3"/>
        <v>0</v>
      </c>
      <c r="I66" s="69">
        <f t="shared" si="4"/>
        <v>429.96725517140072</v>
      </c>
      <c r="J66" s="67">
        <f t="shared" si="5"/>
        <v>-123.46678524563045</v>
      </c>
      <c r="K66" s="34">
        <f t="shared" si="6"/>
        <v>306.50046992577029</v>
      </c>
      <c r="L66" s="34">
        <f t="shared" si="7"/>
        <v>791999.68402572011</v>
      </c>
      <c r="M66" s="34">
        <f t="shared" si="8"/>
        <v>564573.86560326885</v>
      </c>
      <c r="N66" s="38">
        <f>'jan-feb'!M66</f>
        <v>721451.13139117777</v>
      </c>
      <c r="O66" s="38">
        <f t="shared" si="9"/>
        <v>-156877.26578790892</v>
      </c>
    </row>
    <row r="67" spans="1:15" s="31" customFormat="1" x14ac:dyDescent="0.2">
      <c r="A67" s="30">
        <v>1820</v>
      </c>
      <c r="B67" s="31" t="s">
        <v>283</v>
      </c>
      <c r="C67" s="33">
        <v>68365871</v>
      </c>
      <c r="D67" s="33">
        <v>7421</v>
      </c>
      <c r="E67" s="34">
        <f t="shared" si="10"/>
        <v>9212.4876701253197</v>
      </c>
      <c r="F67" s="35">
        <f t="shared" si="1"/>
        <v>0.82660369921731081</v>
      </c>
      <c r="G67" s="69">
        <f t="shared" si="2"/>
        <v>1159.4997345294335</v>
      </c>
      <c r="H67" s="36">
        <f t="shared" si="3"/>
        <v>286.30029217356639</v>
      </c>
      <c r="I67" s="69">
        <f t="shared" si="4"/>
        <v>1445.8000267029997</v>
      </c>
      <c r="J67" s="67">
        <f t="shared" si="5"/>
        <v>-123.46678524563045</v>
      </c>
      <c r="K67" s="34">
        <f t="shared" si="6"/>
        <v>1322.3332414573692</v>
      </c>
      <c r="L67" s="34">
        <f t="shared" si="7"/>
        <v>10729281.998162961</v>
      </c>
      <c r="M67" s="34">
        <f t="shared" si="8"/>
        <v>9813034.9848551378</v>
      </c>
      <c r="N67" s="38">
        <f>'jan-feb'!M67</f>
        <v>3716842.7317339466</v>
      </c>
      <c r="O67" s="38">
        <f t="shared" si="9"/>
        <v>6096192.2531211916</v>
      </c>
    </row>
    <row r="68" spans="1:15" s="31" customFormat="1" x14ac:dyDescent="0.2">
      <c r="A68" s="30">
        <v>1822</v>
      </c>
      <c r="B68" s="31" t="s">
        <v>284</v>
      </c>
      <c r="C68" s="33">
        <v>18595389</v>
      </c>
      <c r="D68" s="33">
        <v>2352</v>
      </c>
      <c r="E68" s="34">
        <f t="shared" si="10"/>
        <v>7906.2028061224491</v>
      </c>
      <c r="F68" s="35">
        <f t="shared" si="1"/>
        <v>0.70939541200104517</v>
      </c>
      <c r="G68" s="69">
        <f t="shared" si="2"/>
        <v>1943.2706529311556</v>
      </c>
      <c r="H68" s="36">
        <f t="shared" si="3"/>
        <v>743.49999457457102</v>
      </c>
      <c r="I68" s="69">
        <f t="shared" si="4"/>
        <v>2686.7706475057266</v>
      </c>
      <c r="J68" s="67">
        <f t="shared" si="5"/>
        <v>-123.46678524563045</v>
      </c>
      <c r="K68" s="34">
        <f t="shared" si="6"/>
        <v>2563.3038622600961</v>
      </c>
      <c r="L68" s="34">
        <f t="shared" si="7"/>
        <v>6319284.5629334692</v>
      </c>
      <c r="M68" s="34">
        <f t="shared" si="8"/>
        <v>6028890.6840357464</v>
      </c>
      <c r="N68" s="38">
        <f>'jan-feb'!M68</f>
        <v>2463084.6822649566</v>
      </c>
      <c r="O68" s="38">
        <f t="shared" si="9"/>
        <v>3565806.0017707897</v>
      </c>
    </row>
    <row r="69" spans="1:15" s="31" customFormat="1" x14ac:dyDescent="0.2">
      <c r="A69" s="30">
        <v>1824</v>
      </c>
      <c r="B69" s="31" t="s">
        <v>285</v>
      </c>
      <c r="C69" s="33">
        <v>124879754</v>
      </c>
      <c r="D69" s="33">
        <v>13469</v>
      </c>
      <c r="E69" s="34">
        <f t="shared" si="10"/>
        <v>9271.6425866805257</v>
      </c>
      <c r="F69" s="35">
        <f t="shared" si="1"/>
        <v>0.83191145914083198</v>
      </c>
      <c r="G69" s="69">
        <f t="shared" si="2"/>
        <v>1124.0067845963097</v>
      </c>
      <c r="H69" s="36">
        <f t="shared" si="3"/>
        <v>265.59607137924428</v>
      </c>
      <c r="I69" s="69">
        <f t="shared" si="4"/>
        <v>1389.6028559755539</v>
      </c>
      <c r="J69" s="67">
        <f t="shared" si="5"/>
        <v>-123.46678524563045</v>
      </c>
      <c r="K69" s="34">
        <f t="shared" si="6"/>
        <v>1266.1360707299234</v>
      </c>
      <c r="L69" s="34">
        <f t="shared" si="7"/>
        <v>18716560.867134735</v>
      </c>
      <c r="M69" s="34">
        <f t="shared" si="8"/>
        <v>17053586.736661337</v>
      </c>
      <c r="N69" s="38">
        <f>'jan-feb'!M69</f>
        <v>7988574.0432724077</v>
      </c>
      <c r="O69" s="38">
        <f t="shared" si="9"/>
        <v>9065012.6933889296</v>
      </c>
    </row>
    <row r="70" spans="1:15" s="31" customFormat="1" x14ac:dyDescent="0.2">
      <c r="A70" s="30">
        <v>1825</v>
      </c>
      <c r="B70" s="31" t="s">
        <v>286</v>
      </c>
      <c r="C70" s="33">
        <v>12356880</v>
      </c>
      <c r="D70" s="33">
        <v>1447</v>
      </c>
      <c r="E70" s="34">
        <f t="shared" si="10"/>
        <v>8539.6544574982727</v>
      </c>
      <c r="F70" s="35">
        <f t="shared" si="1"/>
        <v>0.76623277201191042</v>
      </c>
      <c r="G70" s="69">
        <f t="shared" si="2"/>
        <v>1563.1996621056617</v>
      </c>
      <c r="H70" s="36">
        <f t="shared" si="3"/>
        <v>521.79191659303285</v>
      </c>
      <c r="I70" s="69">
        <f t="shared" si="4"/>
        <v>2084.9915786986944</v>
      </c>
      <c r="J70" s="67">
        <f t="shared" si="5"/>
        <v>-123.46678524563045</v>
      </c>
      <c r="K70" s="34">
        <f t="shared" si="6"/>
        <v>1961.5247934530639</v>
      </c>
      <c r="L70" s="34">
        <f t="shared" si="7"/>
        <v>3016982.8143770108</v>
      </c>
      <c r="M70" s="34">
        <f t="shared" si="8"/>
        <v>2838326.3761265837</v>
      </c>
      <c r="N70" s="38">
        <f>'jan-feb'!M70</f>
        <v>714109.95522423158</v>
      </c>
      <c r="O70" s="38">
        <f t="shared" si="9"/>
        <v>2124216.4209023518</v>
      </c>
    </row>
    <row r="71" spans="1:15" s="31" customFormat="1" x14ac:dyDescent="0.2">
      <c r="A71" s="30">
        <v>1826</v>
      </c>
      <c r="B71" s="31" t="s">
        <v>421</v>
      </c>
      <c r="C71" s="33">
        <v>10616015</v>
      </c>
      <c r="D71" s="33">
        <v>1284</v>
      </c>
      <c r="E71" s="34">
        <f t="shared" si="10"/>
        <v>8267.9244548286606</v>
      </c>
      <c r="F71" s="35">
        <f t="shared" si="1"/>
        <v>0.74185140690860429</v>
      </c>
      <c r="G71" s="69">
        <f t="shared" si="2"/>
        <v>1726.2376637074287</v>
      </c>
      <c r="H71" s="36">
        <f t="shared" si="3"/>
        <v>616.89741752739701</v>
      </c>
      <c r="I71" s="69">
        <f t="shared" si="4"/>
        <v>2343.1350812348255</v>
      </c>
      <c r="J71" s="67">
        <f t="shared" si="5"/>
        <v>-123.46678524563045</v>
      </c>
      <c r="K71" s="34">
        <f t="shared" si="6"/>
        <v>2219.668295989195</v>
      </c>
      <c r="L71" s="34">
        <f t="shared" si="7"/>
        <v>3008585.4443055158</v>
      </c>
      <c r="M71" s="34">
        <f t="shared" si="8"/>
        <v>2850054.0920501263</v>
      </c>
      <c r="N71" s="38">
        <f>'jan-feb'!M71</f>
        <v>632176.06455280783</v>
      </c>
      <c r="O71" s="38">
        <f t="shared" si="9"/>
        <v>2217878.0274973186</v>
      </c>
    </row>
    <row r="72" spans="1:15" s="31" customFormat="1" x14ac:dyDescent="0.2">
      <c r="A72" s="30">
        <v>1827</v>
      </c>
      <c r="B72" s="31" t="s">
        <v>287</v>
      </c>
      <c r="C72" s="33">
        <v>14887425</v>
      </c>
      <c r="D72" s="33">
        <v>1427</v>
      </c>
      <c r="E72" s="34">
        <f t="shared" si="10"/>
        <v>10432.673440784863</v>
      </c>
      <c r="F72" s="35">
        <f t="shared" si="1"/>
        <v>0.93608662151529887</v>
      </c>
      <c r="G72" s="69">
        <f t="shared" si="2"/>
        <v>427.38827213370712</v>
      </c>
      <c r="H72" s="36">
        <f t="shared" si="3"/>
        <v>0</v>
      </c>
      <c r="I72" s="69">
        <f t="shared" si="4"/>
        <v>427.38827213370712</v>
      </c>
      <c r="J72" s="67">
        <f t="shared" si="5"/>
        <v>-123.46678524563045</v>
      </c>
      <c r="K72" s="34">
        <f t="shared" si="6"/>
        <v>303.92148688807669</v>
      </c>
      <c r="L72" s="34">
        <f t="shared" si="7"/>
        <v>609883.0643348</v>
      </c>
      <c r="M72" s="34">
        <f t="shared" si="8"/>
        <v>433695.96178928541</v>
      </c>
      <c r="N72" s="38">
        <f>'jan-feb'!M72</f>
        <v>717583.04440565163</v>
      </c>
      <c r="O72" s="38">
        <f t="shared" si="9"/>
        <v>-283887.08261636621</v>
      </c>
    </row>
    <row r="73" spans="1:15" s="31" customFormat="1" x14ac:dyDescent="0.2">
      <c r="A73" s="30">
        <v>1828</v>
      </c>
      <c r="B73" s="31" t="s">
        <v>288</v>
      </c>
      <c r="C73" s="33">
        <v>15437052</v>
      </c>
      <c r="D73" s="33">
        <v>1808</v>
      </c>
      <c r="E73" s="34">
        <f t="shared" ref="E73:E136" si="11">IF(ISNUMBER(C73),(C73)/D73,"")</f>
        <v>8538.1924778761058</v>
      </c>
      <c r="F73" s="35">
        <f t="shared" ref="F73:F136" si="12">IF(ISNUMBER(C73),E73/E$366,"")</f>
        <v>0.76610159378870557</v>
      </c>
      <c r="G73" s="69">
        <f t="shared" ref="G73:G136" si="13">IF(ISNUMBER(D73),(E$366-E73)*0.6,"")</f>
        <v>1564.0768498789616</v>
      </c>
      <c r="H73" s="36">
        <f t="shared" ref="H73:H136" si="14">IF(ISNUMBER(D73),(IF(E73&gt;=E$366*0.9,0,IF(E73&lt;0.9*E$366,(E$366*0.9-E73)*0.35))),"")</f>
        <v>522.30360946079122</v>
      </c>
      <c r="I73" s="69">
        <f t="shared" ref="I73:I136" si="15">IF(ISNUMBER(C73),G73+H73,"")</f>
        <v>2086.3804593397526</v>
      </c>
      <c r="J73" s="67">
        <f t="shared" ref="J73:J136" si="16">IF(ISNUMBER(D73),I$368,"")</f>
        <v>-123.46678524563045</v>
      </c>
      <c r="K73" s="34">
        <f t="shared" ref="K73:K136" si="17">IF(ISNUMBER(I73),I73+J73,"")</f>
        <v>1962.9136740941221</v>
      </c>
      <c r="L73" s="34">
        <f t="shared" ref="L73:L136" si="18">IF(ISNUMBER(I73),(I73*D73),"")</f>
        <v>3772175.870486273</v>
      </c>
      <c r="M73" s="34">
        <f t="shared" ref="M73:M136" si="19">IF(ISNUMBER(K73),(K73*D73),"")</f>
        <v>3548947.9227621728</v>
      </c>
      <c r="N73" s="38">
        <f>'jan-feb'!M73</f>
        <v>1546412.4179995921</v>
      </c>
      <c r="O73" s="38">
        <f t="shared" ref="O73:O136" si="20">IF(ISNUMBER(M73),(M73-N73),"")</f>
        <v>2002535.5047625806</v>
      </c>
    </row>
    <row r="74" spans="1:15" s="31" customFormat="1" x14ac:dyDescent="0.2">
      <c r="A74" s="30">
        <v>1832</v>
      </c>
      <c r="B74" s="31" t="s">
        <v>289</v>
      </c>
      <c r="C74" s="33">
        <v>52835602</v>
      </c>
      <c r="D74" s="33">
        <v>4485</v>
      </c>
      <c r="E74" s="34">
        <f t="shared" si="11"/>
        <v>11780.513266443701</v>
      </c>
      <c r="F74" s="35">
        <f t="shared" si="12"/>
        <v>1.0570234874016935</v>
      </c>
      <c r="G74" s="69">
        <f t="shared" si="13"/>
        <v>-381.31562326159508</v>
      </c>
      <c r="H74" s="36">
        <f t="shared" si="14"/>
        <v>0</v>
      </c>
      <c r="I74" s="69">
        <f t="shared" si="15"/>
        <v>-381.31562326159508</v>
      </c>
      <c r="J74" s="67">
        <f t="shared" si="16"/>
        <v>-123.46678524563045</v>
      </c>
      <c r="K74" s="34">
        <f t="shared" si="17"/>
        <v>-504.78240850722551</v>
      </c>
      <c r="L74" s="34">
        <f t="shared" si="18"/>
        <v>-1710200.570328254</v>
      </c>
      <c r="M74" s="34">
        <f t="shared" si="19"/>
        <v>-2263949.1021549064</v>
      </c>
      <c r="N74" s="38">
        <f>'jan-feb'!M74</f>
        <v>-6781621.7634624252</v>
      </c>
      <c r="O74" s="38">
        <f t="shared" si="20"/>
        <v>4517672.6613075193</v>
      </c>
    </row>
    <row r="75" spans="1:15" s="31" customFormat="1" x14ac:dyDescent="0.2">
      <c r="A75" s="30">
        <v>1833</v>
      </c>
      <c r="B75" s="31" t="s">
        <v>290</v>
      </c>
      <c r="C75" s="33">
        <v>263599123</v>
      </c>
      <c r="D75" s="33">
        <v>25994</v>
      </c>
      <c r="E75" s="34">
        <f t="shared" si="11"/>
        <v>10140.767984919597</v>
      </c>
      <c r="F75" s="35">
        <f t="shared" si="12"/>
        <v>0.90989498487165799</v>
      </c>
      <c r="G75" s="69">
        <f t="shared" si="13"/>
        <v>602.53154565286673</v>
      </c>
      <c r="H75" s="36">
        <f t="shared" si="14"/>
        <v>0</v>
      </c>
      <c r="I75" s="69">
        <f t="shared" si="15"/>
        <v>602.53154565286673</v>
      </c>
      <c r="J75" s="67">
        <f t="shared" si="16"/>
        <v>-123.46678524563045</v>
      </c>
      <c r="K75" s="34">
        <f t="shared" si="17"/>
        <v>479.06476040723629</v>
      </c>
      <c r="L75" s="34">
        <f t="shared" si="18"/>
        <v>15662204.997700619</v>
      </c>
      <c r="M75" s="34">
        <f t="shared" si="19"/>
        <v>12452809.3820257</v>
      </c>
      <c r="N75" s="38">
        <f>'jan-feb'!M75</f>
        <v>326030.41644542571</v>
      </c>
      <c r="O75" s="38">
        <f t="shared" si="20"/>
        <v>12126778.965580273</v>
      </c>
    </row>
    <row r="76" spans="1:15" s="31" customFormat="1" x14ac:dyDescent="0.2">
      <c r="A76" s="30">
        <v>1834</v>
      </c>
      <c r="B76" s="31" t="s">
        <v>291</v>
      </c>
      <c r="C76" s="33">
        <v>27301694</v>
      </c>
      <c r="D76" s="33">
        <v>1886</v>
      </c>
      <c r="E76" s="34">
        <f t="shared" si="11"/>
        <v>14475.977730646871</v>
      </c>
      <c r="F76" s="35">
        <f t="shared" si="12"/>
        <v>1.2988779112013009</v>
      </c>
      <c r="G76" s="69">
        <f t="shared" si="13"/>
        <v>-1998.5943017834975</v>
      </c>
      <c r="H76" s="36">
        <f t="shared" si="14"/>
        <v>0</v>
      </c>
      <c r="I76" s="69">
        <f t="shared" si="15"/>
        <v>-1998.5943017834975</v>
      </c>
      <c r="J76" s="67">
        <f t="shared" si="16"/>
        <v>-123.46678524563045</v>
      </c>
      <c r="K76" s="34">
        <f t="shared" si="17"/>
        <v>-2122.061087029128</v>
      </c>
      <c r="L76" s="34">
        <f t="shared" si="18"/>
        <v>-3769348.8531636763</v>
      </c>
      <c r="M76" s="34">
        <f t="shared" si="19"/>
        <v>-4002207.2101369356</v>
      </c>
      <c r="N76" s="38">
        <f>'jan-feb'!M76</f>
        <v>-2051156.9230970195</v>
      </c>
      <c r="O76" s="38">
        <f t="shared" si="20"/>
        <v>-1951050.287039916</v>
      </c>
    </row>
    <row r="77" spans="1:15" s="31" customFormat="1" x14ac:dyDescent="0.2">
      <c r="A77" s="30">
        <v>1835</v>
      </c>
      <c r="B77" s="31" t="s">
        <v>292</v>
      </c>
      <c r="C77" s="33">
        <v>4623038</v>
      </c>
      <c r="D77" s="33">
        <v>442</v>
      </c>
      <c r="E77" s="34">
        <f t="shared" si="11"/>
        <v>10459.361990950227</v>
      </c>
      <c r="F77" s="35">
        <f t="shared" si="12"/>
        <v>0.93848129004386327</v>
      </c>
      <c r="G77" s="69">
        <f t="shared" si="13"/>
        <v>411.37514203448916</v>
      </c>
      <c r="H77" s="36">
        <f t="shared" si="14"/>
        <v>0</v>
      </c>
      <c r="I77" s="69">
        <f t="shared" si="15"/>
        <v>411.37514203448916</v>
      </c>
      <c r="J77" s="67">
        <f t="shared" si="16"/>
        <v>-123.46678524563045</v>
      </c>
      <c r="K77" s="34">
        <f t="shared" si="17"/>
        <v>287.90835678885873</v>
      </c>
      <c r="L77" s="34">
        <f t="shared" si="18"/>
        <v>181827.81277924421</v>
      </c>
      <c r="M77" s="34">
        <f t="shared" si="19"/>
        <v>127255.49370067555</v>
      </c>
      <c r="N77" s="38">
        <f>'jan-feb'!M77</f>
        <v>-175779.97900789094</v>
      </c>
      <c r="O77" s="38">
        <f t="shared" si="20"/>
        <v>303035.47270856646</v>
      </c>
    </row>
    <row r="78" spans="1:15" s="31" customFormat="1" x14ac:dyDescent="0.2">
      <c r="A78" s="30">
        <v>1836</v>
      </c>
      <c r="B78" s="31" t="s">
        <v>293</v>
      </c>
      <c r="C78" s="33">
        <v>10257637</v>
      </c>
      <c r="D78" s="33">
        <v>1139</v>
      </c>
      <c r="E78" s="34">
        <f t="shared" si="11"/>
        <v>9005.8270412642669</v>
      </c>
      <c r="F78" s="35">
        <f t="shared" si="12"/>
        <v>0.80806077721665659</v>
      </c>
      <c r="G78" s="69">
        <f t="shared" si="13"/>
        <v>1283.4961118460651</v>
      </c>
      <c r="H78" s="36">
        <f t="shared" si="14"/>
        <v>358.63151227493489</v>
      </c>
      <c r="I78" s="69">
        <f t="shared" si="15"/>
        <v>1642.1276241210001</v>
      </c>
      <c r="J78" s="67">
        <f t="shared" si="16"/>
        <v>-123.46678524563045</v>
      </c>
      <c r="K78" s="34">
        <f t="shared" si="17"/>
        <v>1518.6608388753696</v>
      </c>
      <c r="L78" s="34">
        <f t="shared" si="18"/>
        <v>1870383.3638738191</v>
      </c>
      <c r="M78" s="34">
        <f t="shared" si="19"/>
        <v>1729754.6954790459</v>
      </c>
      <c r="N78" s="38">
        <f>'jan-feb'!M78</f>
        <v>755997.5486181064</v>
      </c>
      <c r="O78" s="38">
        <f t="shared" si="20"/>
        <v>973757.14686093945</v>
      </c>
    </row>
    <row r="79" spans="1:15" s="31" customFormat="1" x14ac:dyDescent="0.2">
      <c r="A79" s="30">
        <v>1837</v>
      </c>
      <c r="B79" s="31" t="s">
        <v>294</v>
      </c>
      <c r="C79" s="33">
        <v>70288857</v>
      </c>
      <c r="D79" s="33">
        <v>6180</v>
      </c>
      <c r="E79" s="34">
        <f t="shared" si="11"/>
        <v>11373.60145631068</v>
      </c>
      <c r="F79" s="35">
        <f t="shared" si="12"/>
        <v>1.0205127402989416</v>
      </c>
      <c r="G79" s="69">
        <f t="shared" si="13"/>
        <v>-137.1685371817828</v>
      </c>
      <c r="H79" s="36">
        <f t="shared" si="14"/>
        <v>0</v>
      </c>
      <c r="I79" s="69">
        <f t="shared" si="15"/>
        <v>-137.1685371817828</v>
      </c>
      <c r="J79" s="67">
        <f t="shared" si="16"/>
        <v>-123.46678524563045</v>
      </c>
      <c r="K79" s="34">
        <f t="shared" si="17"/>
        <v>-260.63532242741326</v>
      </c>
      <c r="L79" s="34">
        <f t="shared" si="18"/>
        <v>-847701.55978341773</v>
      </c>
      <c r="M79" s="34">
        <f t="shared" si="19"/>
        <v>-1610726.292601414</v>
      </c>
      <c r="N79" s="38">
        <f>'jan-feb'!M79</f>
        <v>-5519944.3463094253</v>
      </c>
      <c r="O79" s="38">
        <f t="shared" si="20"/>
        <v>3909218.0537080113</v>
      </c>
    </row>
    <row r="80" spans="1:15" s="31" customFormat="1" x14ac:dyDescent="0.2">
      <c r="A80" s="30">
        <v>1838</v>
      </c>
      <c r="B80" s="31" t="s">
        <v>295</v>
      </c>
      <c r="C80" s="33">
        <v>20041969</v>
      </c>
      <c r="D80" s="33">
        <v>1958</v>
      </c>
      <c r="E80" s="34">
        <f t="shared" si="11"/>
        <v>10235.939223697651</v>
      </c>
      <c r="F80" s="35">
        <f t="shared" si="12"/>
        <v>0.91843436108033871</v>
      </c>
      <c r="G80" s="69">
        <f t="shared" si="13"/>
        <v>545.42880238603459</v>
      </c>
      <c r="H80" s="36">
        <f t="shared" si="14"/>
        <v>0</v>
      </c>
      <c r="I80" s="69">
        <f t="shared" si="15"/>
        <v>545.42880238603459</v>
      </c>
      <c r="J80" s="67">
        <f t="shared" si="16"/>
        <v>-123.46678524563045</v>
      </c>
      <c r="K80" s="34">
        <f t="shared" si="17"/>
        <v>421.96201714040416</v>
      </c>
      <c r="L80" s="34">
        <f t="shared" si="18"/>
        <v>1067949.5950718557</v>
      </c>
      <c r="M80" s="34">
        <f t="shared" si="19"/>
        <v>826201.62956091133</v>
      </c>
      <c r="N80" s="38">
        <f>'jan-feb'!M80</f>
        <v>-422671.36130644992</v>
      </c>
      <c r="O80" s="38">
        <f t="shared" si="20"/>
        <v>1248872.9908673612</v>
      </c>
    </row>
    <row r="81" spans="1:15" s="31" customFormat="1" x14ac:dyDescent="0.2">
      <c r="A81" s="30">
        <v>1839</v>
      </c>
      <c r="B81" s="31" t="s">
        <v>296</v>
      </c>
      <c r="C81" s="33">
        <v>10577483</v>
      </c>
      <c r="D81" s="33">
        <v>1062</v>
      </c>
      <c r="E81" s="34">
        <f t="shared" si="11"/>
        <v>9959.9651600753295</v>
      </c>
      <c r="F81" s="35">
        <f t="shared" si="12"/>
        <v>0.89367219150718358</v>
      </c>
      <c r="G81" s="69">
        <f t="shared" si="13"/>
        <v>711.01324055942746</v>
      </c>
      <c r="H81" s="36">
        <f t="shared" si="14"/>
        <v>24.683170691062969</v>
      </c>
      <c r="I81" s="69">
        <f t="shared" si="15"/>
        <v>735.69641125049043</v>
      </c>
      <c r="J81" s="67">
        <f t="shared" si="16"/>
        <v>-123.46678524563045</v>
      </c>
      <c r="K81" s="34">
        <f t="shared" si="17"/>
        <v>612.22962600485994</v>
      </c>
      <c r="L81" s="34">
        <f t="shared" si="18"/>
        <v>781309.58874802082</v>
      </c>
      <c r="M81" s="34">
        <f t="shared" si="19"/>
        <v>650187.86281716125</v>
      </c>
      <c r="N81" s="38">
        <f>'jan-feb'!M81</f>
        <v>-869123.46358909598</v>
      </c>
      <c r="O81" s="38">
        <f t="shared" si="20"/>
        <v>1519311.3264062572</v>
      </c>
    </row>
    <row r="82" spans="1:15" s="31" customFormat="1" x14ac:dyDescent="0.2">
      <c r="A82" s="30">
        <v>1840</v>
      </c>
      <c r="B82" s="31" t="s">
        <v>297</v>
      </c>
      <c r="C82" s="33">
        <v>40720698</v>
      </c>
      <c r="D82" s="33">
        <v>4880</v>
      </c>
      <c r="E82" s="34">
        <f t="shared" si="11"/>
        <v>8344.4053278688516</v>
      </c>
      <c r="F82" s="35">
        <f t="shared" si="12"/>
        <v>0.74871376318392413</v>
      </c>
      <c r="G82" s="69">
        <f t="shared" si="13"/>
        <v>1680.3491398833141</v>
      </c>
      <c r="H82" s="36">
        <f t="shared" si="14"/>
        <v>590.12911196333016</v>
      </c>
      <c r="I82" s="69">
        <f t="shared" si="15"/>
        <v>2270.4782518466445</v>
      </c>
      <c r="J82" s="67">
        <f t="shared" si="16"/>
        <v>-123.46678524563045</v>
      </c>
      <c r="K82" s="34">
        <f t="shared" si="17"/>
        <v>2147.011466601014</v>
      </c>
      <c r="L82" s="34">
        <f t="shared" si="18"/>
        <v>11079933.869011626</v>
      </c>
      <c r="M82" s="34">
        <f t="shared" si="19"/>
        <v>10477415.957012948</v>
      </c>
      <c r="N82" s="38">
        <f>'jan-feb'!M82</f>
        <v>4545910.0397334127</v>
      </c>
      <c r="O82" s="38">
        <f t="shared" si="20"/>
        <v>5931505.917279535</v>
      </c>
    </row>
    <row r="83" spans="1:15" s="31" customFormat="1" x14ac:dyDescent="0.2">
      <c r="A83" s="30">
        <v>1841</v>
      </c>
      <c r="B83" s="31" t="s">
        <v>422</v>
      </c>
      <c r="C83" s="33">
        <v>95141305</v>
      </c>
      <c r="D83" s="33">
        <v>9827</v>
      </c>
      <c r="E83" s="34">
        <f t="shared" si="11"/>
        <v>9681.6225704691151</v>
      </c>
      <c r="F83" s="35">
        <f t="shared" si="12"/>
        <v>0.86869750253535094</v>
      </c>
      <c r="G83" s="69">
        <f t="shared" si="13"/>
        <v>878.01879432315616</v>
      </c>
      <c r="H83" s="36">
        <f t="shared" si="14"/>
        <v>122.10307705323802</v>
      </c>
      <c r="I83" s="69">
        <f t="shared" si="15"/>
        <v>1000.1218713763942</v>
      </c>
      <c r="J83" s="67">
        <f t="shared" si="16"/>
        <v>-123.46678524563045</v>
      </c>
      <c r="K83" s="34">
        <f t="shared" si="17"/>
        <v>876.65508613076372</v>
      </c>
      <c r="L83" s="34">
        <f t="shared" si="18"/>
        <v>9828197.6300158259</v>
      </c>
      <c r="M83" s="34">
        <f t="shared" si="19"/>
        <v>8614889.5314070154</v>
      </c>
      <c r="N83" s="38">
        <f>'jan-feb'!M83</f>
        <v>892001.4793879058</v>
      </c>
      <c r="O83" s="38">
        <f t="shared" si="20"/>
        <v>7722888.0520191099</v>
      </c>
    </row>
    <row r="84" spans="1:15" s="31" customFormat="1" x14ac:dyDescent="0.2">
      <c r="A84" s="30">
        <v>1845</v>
      </c>
      <c r="B84" s="31" t="s">
        <v>298</v>
      </c>
      <c r="C84" s="33">
        <v>23818065</v>
      </c>
      <c r="D84" s="33">
        <v>1858</v>
      </c>
      <c r="E84" s="34">
        <f t="shared" si="11"/>
        <v>12819.195371367061</v>
      </c>
      <c r="F84" s="35">
        <f t="shared" si="12"/>
        <v>1.1502207323787164</v>
      </c>
      <c r="G84" s="69">
        <f t="shared" si="13"/>
        <v>-1004.5248862156113</v>
      </c>
      <c r="H84" s="36">
        <f t="shared" si="14"/>
        <v>0</v>
      </c>
      <c r="I84" s="69">
        <f t="shared" si="15"/>
        <v>-1004.5248862156113</v>
      </c>
      <c r="J84" s="67">
        <f t="shared" si="16"/>
        <v>-123.46678524563045</v>
      </c>
      <c r="K84" s="34">
        <f t="shared" si="17"/>
        <v>-1127.9916714612418</v>
      </c>
      <c r="L84" s="34">
        <f t="shared" si="18"/>
        <v>-1866407.2385886058</v>
      </c>
      <c r="M84" s="34">
        <f t="shared" si="19"/>
        <v>-2095808.5255749873</v>
      </c>
      <c r="N84" s="38">
        <f>'jan-feb'!M84</f>
        <v>-3761488.663793352</v>
      </c>
      <c r="O84" s="38">
        <f t="shared" si="20"/>
        <v>1665680.1382183647</v>
      </c>
    </row>
    <row r="85" spans="1:15" s="31" customFormat="1" x14ac:dyDescent="0.2">
      <c r="A85" s="30">
        <v>1848</v>
      </c>
      <c r="B85" s="31" t="s">
        <v>299</v>
      </c>
      <c r="C85" s="33">
        <v>24547867</v>
      </c>
      <c r="D85" s="33">
        <v>2672</v>
      </c>
      <c r="E85" s="34">
        <f t="shared" si="11"/>
        <v>9187.0759730538921</v>
      </c>
      <c r="F85" s="35">
        <f t="shared" si="12"/>
        <v>0.82432359816808509</v>
      </c>
      <c r="G85" s="69">
        <f t="shared" si="13"/>
        <v>1174.7467527722899</v>
      </c>
      <c r="H85" s="36">
        <f t="shared" si="14"/>
        <v>295.19438614856608</v>
      </c>
      <c r="I85" s="69">
        <f t="shared" si="15"/>
        <v>1469.941138920856</v>
      </c>
      <c r="J85" s="67">
        <f t="shared" si="16"/>
        <v>-123.46678524563045</v>
      </c>
      <c r="K85" s="34">
        <f t="shared" si="17"/>
        <v>1346.4743536752255</v>
      </c>
      <c r="L85" s="34">
        <f t="shared" si="18"/>
        <v>3927682.7231965275</v>
      </c>
      <c r="M85" s="34">
        <f t="shared" si="19"/>
        <v>3597779.4730202025</v>
      </c>
      <c r="N85" s="38">
        <f>'jan-feb'!M85</f>
        <v>1372834.15536223</v>
      </c>
      <c r="O85" s="38">
        <f t="shared" si="20"/>
        <v>2224945.3176579727</v>
      </c>
    </row>
    <row r="86" spans="1:15" s="31" customFormat="1" x14ac:dyDescent="0.2">
      <c r="A86" s="30">
        <v>1851</v>
      </c>
      <c r="B86" s="31" t="s">
        <v>300</v>
      </c>
      <c r="C86" s="33">
        <v>17399404</v>
      </c>
      <c r="D86" s="33">
        <v>2060</v>
      </c>
      <c r="E86" s="34">
        <f t="shared" si="11"/>
        <v>8446.3126213592241</v>
      </c>
      <c r="F86" s="35">
        <f t="shared" si="12"/>
        <v>0.75785754158479335</v>
      </c>
      <c r="G86" s="69">
        <f t="shared" si="13"/>
        <v>1619.2047637890907</v>
      </c>
      <c r="H86" s="36">
        <f t="shared" si="14"/>
        <v>554.46155924169989</v>
      </c>
      <c r="I86" s="69">
        <f t="shared" si="15"/>
        <v>2173.6663230307904</v>
      </c>
      <c r="J86" s="67">
        <f t="shared" si="16"/>
        <v>-123.46678524563045</v>
      </c>
      <c r="K86" s="34">
        <f t="shared" si="17"/>
        <v>2050.1995377851599</v>
      </c>
      <c r="L86" s="34">
        <f t="shared" si="18"/>
        <v>4477752.6254434278</v>
      </c>
      <c r="M86" s="34">
        <f t="shared" si="19"/>
        <v>4223411.0478374297</v>
      </c>
      <c r="N86" s="38">
        <f>'jan-feb'!M86</f>
        <v>1857053.3643136949</v>
      </c>
      <c r="O86" s="38">
        <f t="shared" si="20"/>
        <v>2366357.683523735</v>
      </c>
    </row>
    <row r="87" spans="1:15" s="31" customFormat="1" x14ac:dyDescent="0.2">
      <c r="A87" s="30">
        <v>1853</v>
      </c>
      <c r="B87" s="31" t="s">
        <v>423</v>
      </c>
      <c r="C87" s="33">
        <v>11869138</v>
      </c>
      <c r="D87" s="33">
        <v>1330</v>
      </c>
      <c r="E87" s="34">
        <f t="shared" si="11"/>
        <v>8924.1639097744355</v>
      </c>
      <c r="F87" s="35">
        <f t="shared" si="12"/>
        <v>0.80073343535241004</v>
      </c>
      <c r="G87" s="69">
        <f t="shared" si="13"/>
        <v>1332.4939907399639</v>
      </c>
      <c r="H87" s="36">
        <f t="shared" si="14"/>
        <v>387.21360829637587</v>
      </c>
      <c r="I87" s="69">
        <f t="shared" si="15"/>
        <v>1719.7075990363398</v>
      </c>
      <c r="J87" s="67">
        <f t="shared" si="16"/>
        <v>-123.46678524563045</v>
      </c>
      <c r="K87" s="34">
        <f t="shared" si="17"/>
        <v>1596.2408137907094</v>
      </c>
      <c r="L87" s="34">
        <f t="shared" si="18"/>
        <v>2287211.106718332</v>
      </c>
      <c r="M87" s="34">
        <f t="shared" si="19"/>
        <v>2123000.2823416432</v>
      </c>
      <c r="N87" s="38">
        <f>'jan-feb'!M87</f>
        <v>1219082.9944355409</v>
      </c>
      <c r="O87" s="38">
        <f t="shared" si="20"/>
        <v>903917.28790610237</v>
      </c>
    </row>
    <row r="88" spans="1:15" s="31" customFormat="1" x14ac:dyDescent="0.2">
      <c r="A88" s="30">
        <v>1856</v>
      </c>
      <c r="B88" s="31" t="s">
        <v>302</v>
      </c>
      <c r="C88" s="33">
        <v>4632820</v>
      </c>
      <c r="D88" s="33">
        <v>460</v>
      </c>
      <c r="E88" s="34">
        <f t="shared" si="11"/>
        <v>10071.347826086956</v>
      </c>
      <c r="F88" s="35">
        <f t="shared" si="12"/>
        <v>0.90366616132843647</v>
      </c>
      <c r="G88" s="69">
        <f t="shared" si="13"/>
        <v>644.18364095245158</v>
      </c>
      <c r="H88" s="36">
        <f t="shared" si="14"/>
        <v>0</v>
      </c>
      <c r="I88" s="69">
        <f t="shared" si="15"/>
        <v>644.18364095245158</v>
      </c>
      <c r="J88" s="67">
        <f t="shared" si="16"/>
        <v>-123.46678524563045</v>
      </c>
      <c r="K88" s="34">
        <f t="shared" si="17"/>
        <v>520.71685570682109</v>
      </c>
      <c r="L88" s="34">
        <f t="shared" si="18"/>
        <v>296324.47483812773</v>
      </c>
      <c r="M88" s="34">
        <f t="shared" si="19"/>
        <v>239529.7536251377</v>
      </c>
      <c r="N88" s="38">
        <f>'jan-feb'!M88</f>
        <v>250538.44882732988</v>
      </c>
      <c r="O88" s="38">
        <f t="shared" si="20"/>
        <v>-11008.695202192175</v>
      </c>
    </row>
    <row r="89" spans="1:15" s="31" customFormat="1" x14ac:dyDescent="0.2">
      <c r="A89" s="30">
        <v>1857</v>
      </c>
      <c r="B89" s="31" t="s">
        <v>303</v>
      </c>
      <c r="C89" s="33">
        <v>7476952</v>
      </c>
      <c r="D89" s="33">
        <v>683</v>
      </c>
      <c r="E89" s="34">
        <f t="shared" si="11"/>
        <v>10947.221083455344</v>
      </c>
      <c r="F89" s="35">
        <f t="shared" si="12"/>
        <v>0.98225514841973494</v>
      </c>
      <c r="G89" s="69">
        <f t="shared" si="13"/>
        <v>118.65968653141863</v>
      </c>
      <c r="H89" s="36">
        <f t="shared" si="14"/>
        <v>0</v>
      </c>
      <c r="I89" s="69">
        <f t="shared" si="15"/>
        <v>118.65968653141863</v>
      </c>
      <c r="J89" s="67">
        <f t="shared" si="16"/>
        <v>-123.46678524563045</v>
      </c>
      <c r="K89" s="34">
        <f t="shared" si="17"/>
        <v>-4.8070987142118184</v>
      </c>
      <c r="L89" s="34">
        <f t="shared" si="18"/>
        <v>81044.565900958929</v>
      </c>
      <c r="M89" s="34">
        <f t="shared" si="19"/>
        <v>-3283.248421806672</v>
      </c>
      <c r="N89" s="38">
        <f>'jan-feb'!M89</f>
        <v>-275769.86801445624</v>
      </c>
      <c r="O89" s="38">
        <f t="shared" si="20"/>
        <v>272486.61959264957</v>
      </c>
    </row>
    <row r="90" spans="1:15" s="31" customFormat="1" x14ac:dyDescent="0.2">
      <c r="A90" s="30">
        <v>1859</v>
      </c>
      <c r="B90" s="31" t="s">
        <v>304</v>
      </c>
      <c r="C90" s="33">
        <v>12201480</v>
      </c>
      <c r="D90" s="33">
        <v>1229</v>
      </c>
      <c r="E90" s="34">
        <f t="shared" si="11"/>
        <v>9927.9739625711954</v>
      </c>
      <c r="F90" s="35">
        <f t="shared" si="12"/>
        <v>0.89080173532355544</v>
      </c>
      <c r="G90" s="69">
        <f t="shared" si="13"/>
        <v>730.2079590619079</v>
      </c>
      <c r="H90" s="36">
        <f t="shared" si="14"/>
        <v>35.880089817509905</v>
      </c>
      <c r="I90" s="69">
        <f t="shared" si="15"/>
        <v>766.08804887941778</v>
      </c>
      <c r="J90" s="67">
        <f t="shared" si="16"/>
        <v>-123.46678524563045</v>
      </c>
      <c r="K90" s="34">
        <f t="shared" si="17"/>
        <v>642.62126363378729</v>
      </c>
      <c r="L90" s="34">
        <f t="shared" si="18"/>
        <v>941522.21207280445</v>
      </c>
      <c r="M90" s="34">
        <f t="shared" si="19"/>
        <v>789781.53300592455</v>
      </c>
      <c r="N90" s="38">
        <f>'jan-feb'!M90</f>
        <v>-199263.52443596889</v>
      </c>
      <c r="O90" s="38">
        <f t="shared" si="20"/>
        <v>989045.0574418935</v>
      </c>
    </row>
    <row r="91" spans="1:15" s="31" customFormat="1" x14ac:dyDescent="0.2">
      <c r="A91" s="30">
        <v>1860</v>
      </c>
      <c r="B91" s="31" t="s">
        <v>305</v>
      </c>
      <c r="C91" s="33">
        <v>106726945</v>
      </c>
      <c r="D91" s="33">
        <v>11619</v>
      </c>
      <c r="E91" s="34">
        <f t="shared" si="11"/>
        <v>9185.5534039073937</v>
      </c>
      <c r="F91" s="35">
        <f t="shared" si="12"/>
        <v>0.82418698346271169</v>
      </c>
      <c r="G91" s="69">
        <f t="shared" si="13"/>
        <v>1175.6602942601889</v>
      </c>
      <c r="H91" s="36">
        <f t="shared" si="14"/>
        <v>295.72728534984049</v>
      </c>
      <c r="I91" s="69">
        <f t="shared" si="15"/>
        <v>1471.3875796100294</v>
      </c>
      <c r="J91" s="67">
        <f t="shared" si="16"/>
        <v>-123.46678524563045</v>
      </c>
      <c r="K91" s="34">
        <f t="shared" si="17"/>
        <v>1347.9207943643989</v>
      </c>
      <c r="L91" s="34">
        <f t="shared" si="18"/>
        <v>17096052.287488934</v>
      </c>
      <c r="M91" s="34">
        <f t="shared" si="19"/>
        <v>15661491.709719952</v>
      </c>
      <c r="N91" s="38">
        <f>'jan-feb'!M91</f>
        <v>2722341.483953198</v>
      </c>
      <c r="O91" s="38">
        <f t="shared" si="20"/>
        <v>12939150.225766754</v>
      </c>
    </row>
    <row r="92" spans="1:15" s="31" customFormat="1" x14ac:dyDescent="0.2">
      <c r="A92" s="30">
        <v>1865</v>
      </c>
      <c r="B92" s="31" t="s">
        <v>306</v>
      </c>
      <c r="C92" s="33">
        <v>98265760</v>
      </c>
      <c r="D92" s="33">
        <v>9793</v>
      </c>
      <c r="E92" s="34">
        <f t="shared" si="11"/>
        <v>10034.285714285714</v>
      </c>
      <c r="F92" s="35">
        <f t="shared" si="12"/>
        <v>0.9003407100700257</v>
      </c>
      <c r="G92" s="69">
        <f t="shared" si="13"/>
        <v>666.42090803319695</v>
      </c>
      <c r="H92" s="36">
        <f t="shared" si="14"/>
        <v>0</v>
      </c>
      <c r="I92" s="69">
        <f t="shared" si="15"/>
        <v>666.42090803319695</v>
      </c>
      <c r="J92" s="67">
        <f t="shared" si="16"/>
        <v>-123.46678524563045</v>
      </c>
      <c r="K92" s="34">
        <f t="shared" si="17"/>
        <v>542.95412278756646</v>
      </c>
      <c r="L92" s="34">
        <f t="shared" si="18"/>
        <v>6526259.9523690976</v>
      </c>
      <c r="M92" s="34">
        <f t="shared" si="19"/>
        <v>5317149.7244586386</v>
      </c>
      <c r="N92" s="38">
        <f>'jan-feb'!M92</f>
        <v>-310591.69145764242</v>
      </c>
      <c r="O92" s="38">
        <f t="shared" si="20"/>
        <v>5627741.4159162808</v>
      </c>
    </row>
    <row r="93" spans="1:15" s="31" customFormat="1" x14ac:dyDescent="0.2">
      <c r="A93" s="30">
        <v>1866</v>
      </c>
      <c r="B93" s="31" t="s">
        <v>307</v>
      </c>
      <c r="C93" s="33">
        <v>86711155</v>
      </c>
      <c r="D93" s="33">
        <v>8236</v>
      </c>
      <c r="E93" s="34">
        <f t="shared" si="11"/>
        <v>10528.309252064109</v>
      </c>
      <c r="F93" s="35">
        <f t="shared" si="12"/>
        <v>0.94466768215947539</v>
      </c>
      <c r="G93" s="69">
        <f t="shared" si="13"/>
        <v>370.00678536615959</v>
      </c>
      <c r="H93" s="36">
        <f t="shared" si="14"/>
        <v>0</v>
      </c>
      <c r="I93" s="69">
        <f t="shared" si="15"/>
        <v>370.00678536615959</v>
      </c>
      <c r="J93" s="67">
        <f t="shared" si="16"/>
        <v>-123.46678524563045</v>
      </c>
      <c r="K93" s="34">
        <f t="shared" si="17"/>
        <v>246.54000012052916</v>
      </c>
      <c r="L93" s="34">
        <f t="shared" si="18"/>
        <v>3047375.8842756902</v>
      </c>
      <c r="M93" s="34">
        <f t="shared" si="19"/>
        <v>2030503.440992678</v>
      </c>
      <c r="N93" s="38">
        <f>'jan-feb'!M93</f>
        <v>1642721.7848212863</v>
      </c>
      <c r="O93" s="38">
        <f t="shared" si="20"/>
        <v>387781.65617139172</v>
      </c>
    </row>
    <row r="94" spans="1:15" s="31" customFormat="1" x14ac:dyDescent="0.2">
      <c r="A94" s="30">
        <v>1867</v>
      </c>
      <c r="B94" s="31" t="s">
        <v>430</v>
      </c>
      <c r="C94" s="33">
        <v>33927162</v>
      </c>
      <c r="D94" s="33">
        <v>2634</v>
      </c>
      <c r="E94" s="34">
        <f t="shared" si="11"/>
        <v>12880.471526195899</v>
      </c>
      <c r="F94" s="35">
        <f t="shared" si="12"/>
        <v>1.1557188234556341</v>
      </c>
      <c r="G94" s="69">
        <f t="shared" si="13"/>
        <v>-1041.2905791129142</v>
      </c>
      <c r="H94" s="36">
        <f t="shared" si="14"/>
        <v>0</v>
      </c>
      <c r="I94" s="69">
        <f t="shared" si="15"/>
        <v>-1041.2905791129142</v>
      </c>
      <c r="J94" s="67">
        <f t="shared" si="16"/>
        <v>-123.46678524563045</v>
      </c>
      <c r="K94" s="34">
        <f t="shared" si="17"/>
        <v>-1164.7573643585447</v>
      </c>
      <c r="L94" s="34">
        <f t="shared" si="18"/>
        <v>-2742759.385383416</v>
      </c>
      <c r="M94" s="34">
        <f t="shared" si="19"/>
        <v>-3067970.8977204068</v>
      </c>
      <c r="N94" s="38">
        <f>'jan-feb'!M94</f>
        <v>-1610776.1644949883</v>
      </c>
      <c r="O94" s="38">
        <f t="shared" si="20"/>
        <v>-1457194.7332254185</v>
      </c>
    </row>
    <row r="95" spans="1:15" s="31" customFormat="1" x14ac:dyDescent="0.2">
      <c r="A95" s="30">
        <v>1868</v>
      </c>
      <c r="B95" s="31" t="s">
        <v>308</v>
      </c>
      <c r="C95" s="33">
        <v>46773845</v>
      </c>
      <c r="D95" s="33">
        <v>4569</v>
      </c>
      <c r="E95" s="34">
        <f t="shared" si="11"/>
        <v>10237.217115342526</v>
      </c>
      <c r="F95" s="35">
        <f t="shared" si="12"/>
        <v>0.91854902174515329</v>
      </c>
      <c r="G95" s="69">
        <f t="shared" si="13"/>
        <v>544.66206739910956</v>
      </c>
      <c r="H95" s="36">
        <f t="shared" si="14"/>
        <v>0</v>
      </c>
      <c r="I95" s="69">
        <f t="shared" si="15"/>
        <v>544.66206739910956</v>
      </c>
      <c r="J95" s="67">
        <f t="shared" si="16"/>
        <v>-123.46678524563045</v>
      </c>
      <c r="K95" s="34">
        <f t="shared" si="17"/>
        <v>421.19528215347913</v>
      </c>
      <c r="L95" s="34">
        <f t="shared" si="18"/>
        <v>2488560.9859465314</v>
      </c>
      <c r="M95" s="34">
        <f t="shared" si="19"/>
        <v>1924441.2441592461</v>
      </c>
      <c r="N95" s="38">
        <f>'jan-feb'!M95</f>
        <v>-1605787.3413734257</v>
      </c>
      <c r="O95" s="38">
        <f t="shared" si="20"/>
        <v>3530228.5855326718</v>
      </c>
    </row>
    <row r="96" spans="1:15" s="31" customFormat="1" x14ac:dyDescent="0.2">
      <c r="A96" s="30">
        <v>1870</v>
      </c>
      <c r="B96" s="31" t="s">
        <v>424</v>
      </c>
      <c r="C96" s="33">
        <v>105091994</v>
      </c>
      <c r="D96" s="33">
        <v>10618</v>
      </c>
      <c r="E96" s="34">
        <f t="shared" si="11"/>
        <v>9897.5319269165575</v>
      </c>
      <c r="F96" s="35">
        <f t="shared" si="12"/>
        <v>0.88807027991380438</v>
      </c>
      <c r="G96" s="69">
        <f t="shared" si="13"/>
        <v>748.47318045469069</v>
      </c>
      <c r="H96" s="36">
        <f t="shared" si="14"/>
        <v>46.534802296633188</v>
      </c>
      <c r="I96" s="69">
        <f t="shared" si="15"/>
        <v>795.00798275132388</v>
      </c>
      <c r="J96" s="67">
        <f t="shared" si="16"/>
        <v>-123.46678524563045</v>
      </c>
      <c r="K96" s="34">
        <f t="shared" si="17"/>
        <v>671.54119750569339</v>
      </c>
      <c r="L96" s="34">
        <f t="shared" si="18"/>
        <v>8441394.7608535569</v>
      </c>
      <c r="M96" s="34">
        <f t="shared" si="19"/>
        <v>7130424.4351154529</v>
      </c>
      <c r="N96" s="38">
        <f>'jan-feb'!M96</f>
        <v>1286261.1540593074</v>
      </c>
      <c r="O96" s="38">
        <f t="shared" si="20"/>
        <v>5844163.2810561452</v>
      </c>
    </row>
    <row r="97" spans="1:15" s="31" customFormat="1" x14ac:dyDescent="0.2">
      <c r="A97" s="30">
        <v>1871</v>
      </c>
      <c r="B97" s="31" t="s">
        <v>309</v>
      </c>
      <c r="C97" s="33">
        <v>44184778</v>
      </c>
      <c r="D97" s="33">
        <v>4553</v>
      </c>
      <c r="E97" s="34">
        <f t="shared" si="11"/>
        <v>9704.5416209092909</v>
      </c>
      <c r="F97" s="35">
        <f t="shared" si="12"/>
        <v>0.87075394728239075</v>
      </c>
      <c r="G97" s="69">
        <f t="shared" si="13"/>
        <v>864.26736405905069</v>
      </c>
      <c r="H97" s="36">
        <f t="shared" si="14"/>
        <v>114.08140939917648</v>
      </c>
      <c r="I97" s="69">
        <f t="shared" si="15"/>
        <v>978.34877345822713</v>
      </c>
      <c r="J97" s="67">
        <f t="shared" si="16"/>
        <v>-123.46678524563045</v>
      </c>
      <c r="K97" s="34">
        <f t="shared" si="17"/>
        <v>854.88198821259664</v>
      </c>
      <c r="L97" s="34">
        <f t="shared" si="18"/>
        <v>4454421.9655553084</v>
      </c>
      <c r="M97" s="34">
        <f t="shared" si="19"/>
        <v>3892277.6923319525</v>
      </c>
      <c r="N97" s="38">
        <f>'jan-feb'!M97</f>
        <v>1121562.6903496385</v>
      </c>
      <c r="O97" s="38">
        <f t="shared" si="20"/>
        <v>2770715.001982314</v>
      </c>
    </row>
    <row r="98" spans="1:15" s="31" customFormat="1" x14ac:dyDescent="0.2">
      <c r="A98" s="30">
        <v>1874</v>
      </c>
      <c r="B98" s="31" t="s">
        <v>310</v>
      </c>
      <c r="C98" s="33">
        <v>9708839</v>
      </c>
      <c r="D98" s="33">
        <v>954</v>
      </c>
      <c r="E98" s="34">
        <f t="shared" si="11"/>
        <v>10176.980083857443</v>
      </c>
      <c r="F98" s="35">
        <f t="shared" si="12"/>
        <v>0.91314416750400107</v>
      </c>
      <c r="G98" s="69">
        <f t="shared" si="13"/>
        <v>580.80428629015944</v>
      </c>
      <c r="H98" s="36">
        <f t="shared" si="14"/>
        <v>0</v>
      </c>
      <c r="I98" s="69">
        <f t="shared" si="15"/>
        <v>580.80428629015944</v>
      </c>
      <c r="J98" s="67">
        <f t="shared" si="16"/>
        <v>-123.46678524563045</v>
      </c>
      <c r="K98" s="34">
        <f t="shared" si="17"/>
        <v>457.33750104452901</v>
      </c>
      <c r="L98" s="34">
        <f t="shared" si="18"/>
        <v>554087.28912081209</v>
      </c>
      <c r="M98" s="34">
        <f t="shared" si="19"/>
        <v>436299.97599648067</v>
      </c>
      <c r="N98" s="38">
        <f>'jan-feb'!M98</f>
        <v>-764598.00627495011</v>
      </c>
      <c r="O98" s="38">
        <f t="shared" si="20"/>
        <v>1200897.9822714308</v>
      </c>
    </row>
    <row r="99" spans="1:15" s="31" customFormat="1" x14ac:dyDescent="0.2">
      <c r="A99" s="30">
        <v>1875</v>
      </c>
      <c r="B99" s="31" t="s">
        <v>371</v>
      </c>
      <c r="C99" s="33">
        <v>27386184</v>
      </c>
      <c r="D99" s="33">
        <v>2729</v>
      </c>
      <c r="E99" s="34">
        <f t="shared" si="11"/>
        <v>10035.245144741664</v>
      </c>
      <c r="F99" s="35">
        <f t="shared" si="12"/>
        <v>0.90042679634687384</v>
      </c>
      <c r="G99" s="69">
        <f t="shared" si="13"/>
        <v>665.84524975962665</v>
      </c>
      <c r="H99" s="36">
        <f t="shared" si="14"/>
        <v>0</v>
      </c>
      <c r="I99" s="69">
        <f t="shared" si="15"/>
        <v>665.84524975962665</v>
      </c>
      <c r="J99" s="67">
        <f t="shared" si="16"/>
        <v>-123.46678524563045</v>
      </c>
      <c r="K99" s="34">
        <f t="shared" si="17"/>
        <v>542.37846451399616</v>
      </c>
      <c r="L99" s="34">
        <f t="shared" si="18"/>
        <v>1817091.686594021</v>
      </c>
      <c r="M99" s="34">
        <f t="shared" si="19"/>
        <v>1480150.8296586955</v>
      </c>
      <c r="N99" s="38">
        <f>'jan-feb'!M99</f>
        <v>-667867.98713243206</v>
      </c>
      <c r="O99" s="38">
        <f t="shared" si="20"/>
        <v>2148018.8167911274</v>
      </c>
    </row>
    <row r="100" spans="1:15" s="31" customFormat="1" x14ac:dyDescent="0.2">
      <c r="A100" s="30">
        <v>3101</v>
      </c>
      <c r="B100" s="31" t="s">
        <v>54</v>
      </c>
      <c r="C100" s="33">
        <v>274540480</v>
      </c>
      <c r="D100" s="33">
        <v>31935</v>
      </c>
      <c r="E100" s="34">
        <f t="shared" si="11"/>
        <v>8596.8523563488343</v>
      </c>
      <c r="F100" s="35">
        <f t="shared" si="12"/>
        <v>0.77136493570865572</v>
      </c>
      <c r="G100" s="69">
        <f t="shared" si="13"/>
        <v>1528.8809227953245</v>
      </c>
      <c r="H100" s="36">
        <f t="shared" si="14"/>
        <v>501.77265199533628</v>
      </c>
      <c r="I100" s="69">
        <f t="shared" si="15"/>
        <v>2030.6535747906607</v>
      </c>
      <c r="J100" s="67">
        <f t="shared" si="16"/>
        <v>-123.46678524563045</v>
      </c>
      <c r="K100" s="34">
        <f t="shared" si="17"/>
        <v>1907.1867895450303</v>
      </c>
      <c r="L100" s="34">
        <f t="shared" si="18"/>
        <v>64848921.910939753</v>
      </c>
      <c r="M100" s="34">
        <f t="shared" si="19"/>
        <v>60906010.124120541</v>
      </c>
      <c r="N100" s="38">
        <f>'jan-feb'!M100</f>
        <v>30164543.937066909</v>
      </c>
      <c r="O100" s="38">
        <f t="shared" si="20"/>
        <v>30741466.187053632</v>
      </c>
    </row>
    <row r="101" spans="1:15" s="31" customFormat="1" x14ac:dyDescent="0.2">
      <c r="A101" s="30">
        <v>3103</v>
      </c>
      <c r="B101" s="31" t="s">
        <v>55</v>
      </c>
      <c r="C101" s="33">
        <v>524815193</v>
      </c>
      <c r="D101" s="33">
        <v>52051</v>
      </c>
      <c r="E101" s="34">
        <f t="shared" si="11"/>
        <v>10082.711052621467</v>
      </c>
      <c r="F101" s="35">
        <f t="shared" si="12"/>
        <v>0.904685743163963</v>
      </c>
      <c r="G101" s="69">
        <f t="shared" si="13"/>
        <v>637.36570503174482</v>
      </c>
      <c r="H101" s="36">
        <f t="shared" si="14"/>
        <v>0</v>
      </c>
      <c r="I101" s="69">
        <f t="shared" si="15"/>
        <v>637.36570503174482</v>
      </c>
      <c r="J101" s="67">
        <f t="shared" si="16"/>
        <v>-123.46678524563045</v>
      </c>
      <c r="K101" s="34">
        <f t="shared" si="17"/>
        <v>513.89891978611433</v>
      </c>
      <c r="L101" s="34">
        <f t="shared" si="18"/>
        <v>33175522.312607348</v>
      </c>
      <c r="M101" s="34">
        <f t="shared" si="19"/>
        <v>26748952.673787039</v>
      </c>
      <c r="N101" s="38">
        <f>'jan-feb'!M101</f>
        <v>17123116.198394228</v>
      </c>
      <c r="O101" s="38">
        <f t="shared" si="20"/>
        <v>9625836.475392811</v>
      </c>
    </row>
    <row r="102" spans="1:15" s="31" customFormat="1" x14ac:dyDescent="0.2">
      <c r="A102" s="30">
        <v>3105</v>
      </c>
      <c r="B102" s="31" t="s">
        <v>56</v>
      </c>
      <c r="C102" s="33">
        <v>517977237</v>
      </c>
      <c r="D102" s="33">
        <v>59771</v>
      </c>
      <c r="E102" s="34">
        <f t="shared" si="11"/>
        <v>8666.0292951431293</v>
      </c>
      <c r="F102" s="35">
        <f t="shared" si="12"/>
        <v>0.77757193598430618</v>
      </c>
      <c r="G102" s="69">
        <f t="shared" si="13"/>
        <v>1487.3747595187476</v>
      </c>
      <c r="H102" s="36">
        <f t="shared" si="14"/>
        <v>477.56072341733301</v>
      </c>
      <c r="I102" s="69">
        <f t="shared" si="15"/>
        <v>1964.9354829360807</v>
      </c>
      <c r="J102" s="67">
        <f t="shared" si="16"/>
        <v>-123.46678524563045</v>
      </c>
      <c r="K102" s="34">
        <f t="shared" si="17"/>
        <v>1841.4686976904502</v>
      </c>
      <c r="L102" s="34">
        <f t="shared" si="18"/>
        <v>117446158.75057247</v>
      </c>
      <c r="M102" s="34">
        <f t="shared" si="19"/>
        <v>110066425.5296559</v>
      </c>
      <c r="N102" s="38">
        <f>'jan-feb'!M102</f>
        <v>46837125.974365957</v>
      </c>
      <c r="O102" s="38">
        <f t="shared" si="20"/>
        <v>63229299.555289946</v>
      </c>
    </row>
    <row r="103" spans="1:15" s="31" customFormat="1" x14ac:dyDescent="0.2">
      <c r="A103" s="30">
        <v>3107</v>
      </c>
      <c r="B103" s="31" t="s">
        <v>57</v>
      </c>
      <c r="C103" s="33">
        <v>788844946</v>
      </c>
      <c r="D103" s="33">
        <v>85230</v>
      </c>
      <c r="E103" s="34">
        <f t="shared" si="11"/>
        <v>9255.4845242285573</v>
      </c>
      <c r="F103" s="35">
        <f t="shared" si="12"/>
        <v>0.83046165376000158</v>
      </c>
      <c r="G103" s="69">
        <f t="shared" si="13"/>
        <v>1133.7016220674907</v>
      </c>
      <c r="H103" s="36">
        <f t="shared" si="14"/>
        <v>271.25139323743321</v>
      </c>
      <c r="I103" s="69">
        <f t="shared" si="15"/>
        <v>1404.9530153049238</v>
      </c>
      <c r="J103" s="67">
        <f t="shared" si="16"/>
        <v>-123.46678524563045</v>
      </c>
      <c r="K103" s="34">
        <f t="shared" si="17"/>
        <v>1281.4862300592933</v>
      </c>
      <c r="L103" s="34">
        <f t="shared" si="18"/>
        <v>119744145.49443866</v>
      </c>
      <c r="M103" s="34">
        <f t="shared" si="19"/>
        <v>109221071.38795358</v>
      </c>
      <c r="N103" s="38">
        <f>'jan-feb'!M103</f>
        <v>50659479.228376776</v>
      </c>
      <c r="O103" s="38">
        <f t="shared" si="20"/>
        <v>58561592.159576803</v>
      </c>
    </row>
    <row r="104" spans="1:15" s="31" customFormat="1" x14ac:dyDescent="0.2">
      <c r="A104" s="30">
        <v>3110</v>
      </c>
      <c r="B104" s="31" t="s">
        <v>58</v>
      </c>
      <c r="C104" s="33">
        <v>54467916</v>
      </c>
      <c r="D104" s="33">
        <v>4787</v>
      </c>
      <c r="E104" s="34">
        <f t="shared" si="11"/>
        <v>11378.29872571548</v>
      </c>
      <c r="F104" s="35">
        <f t="shared" si="12"/>
        <v>1.0209342095486447</v>
      </c>
      <c r="G104" s="69">
        <f t="shared" si="13"/>
        <v>-139.98689882466277</v>
      </c>
      <c r="H104" s="36">
        <f t="shared" si="14"/>
        <v>0</v>
      </c>
      <c r="I104" s="69">
        <f t="shared" si="15"/>
        <v>-139.98689882466277</v>
      </c>
      <c r="J104" s="67">
        <f t="shared" si="16"/>
        <v>-123.46678524563045</v>
      </c>
      <c r="K104" s="34">
        <f t="shared" si="17"/>
        <v>-263.45368407029321</v>
      </c>
      <c r="L104" s="34">
        <f t="shared" si="18"/>
        <v>-670117.28467366064</v>
      </c>
      <c r="M104" s="34">
        <f t="shared" si="19"/>
        <v>-1261152.7856444935</v>
      </c>
      <c r="N104" s="38">
        <f>'jan-feb'!M104</f>
        <v>3385.7540480215243</v>
      </c>
      <c r="O104" s="38">
        <f t="shared" si="20"/>
        <v>-1264538.539692515</v>
      </c>
    </row>
    <row r="105" spans="1:15" s="31" customFormat="1" x14ac:dyDescent="0.2">
      <c r="A105" s="30">
        <v>3112</v>
      </c>
      <c r="B105" s="31" t="s">
        <v>63</v>
      </c>
      <c r="C105" s="33">
        <v>74060778</v>
      </c>
      <c r="D105" s="33">
        <v>7883</v>
      </c>
      <c r="E105" s="34">
        <f t="shared" si="11"/>
        <v>9394.9991120131926</v>
      </c>
      <c r="F105" s="35">
        <f t="shared" si="12"/>
        <v>0.8429798007021716</v>
      </c>
      <c r="G105" s="69">
        <f t="shared" si="13"/>
        <v>1049.9928693967097</v>
      </c>
      <c r="H105" s="36">
        <f t="shared" si="14"/>
        <v>222.42128751281086</v>
      </c>
      <c r="I105" s="69">
        <f t="shared" si="15"/>
        <v>1272.4141569095204</v>
      </c>
      <c r="J105" s="67">
        <f t="shared" si="16"/>
        <v>-123.46678524563045</v>
      </c>
      <c r="K105" s="34">
        <f t="shared" si="17"/>
        <v>1148.94737166389</v>
      </c>
      <c r="L105" s="34">
        <f t="shared" si="18"/>
        <v>10030440.79891775</v>
      </c>
      <c r="M105" s="34">
        <f t="shared" si="19"/>
        <v>9057152.1308264453</v>
      </c>
      <c r="N105" s="38">
        <f>'jan-feb'!M105</f>
        <v>4109818.9666431355</v>
      </c>
      <c r="O105" s="38">
        <f t="shared" si="20"/>
        <v>4947333.1641833093</v>
      </c>
    </row>
    <row r="106" spans="1:15" s="31" customFormat="1" x14ac:dyDescent="0.2">
      <c r="A106" s="30">
        <v>3114</v>
      </c>
      <c r="B106" s="31" t="s">
        <v>427</v>
      </c>
      <c r="C106" s="33">
        <v>54667185</v>
      </c>
      <c r="D106" s="33">
        <v>6145</v>
      </c>
      <c r="E106" s="34">
        <f t="shared" si="11"/>
        <v>8896.205858421481</v>
      </c>
      <c r="F106" s="35">
        <f t="shared" si="12"/>
        <v>0.79822485900487228</v>
      </c>
      <c r="G106" s="69">
        <f t="shared" si="13"/>
        <v>1349.2688215517367</v>
      </c>
      <c r="H106" s="36">
        <f t="shared" si="14"/>
        <v>396.99892626990993</v>
      </c>
      <c r="I106" s="69">
        <f t="shared" si="15"/>
        <v>1746.2677478216465</v>
      </c>
      <c r="J106" s="67">
        <f t="shared" si="16"/>
        <v>-123.46678524563045</v>
      </c>
      <c r="K106" s="34">
        <f t="shared" si="17"/>
        <v>1622.800962576016</v>
      </c>
      <c r="L106" s="34">
        <f t="shared" si="18"/>
        <v>10730815.310364017</v>
      </c>
      <c r="M106" s="34">
        <f t="shared" si="19"/>
        <v>9972111.9150296189</v>
      </c>
      <c r="N106" s="38">
        <f>'jan-feb'!M106</f>
        <v>4129090.0615085699</v>
      </c>
      <c r="O106" s="38">
        <f t="shared" si="20"/>
        <v>5843021.853521049</v>
      </c>
    </row>
    <row r="107" spans="1:15" s="31" customFormat="1" x14ac:dyDescent="0.2">
      <c r="A107" s="30">
        <v>3116</v>
      </c>
      <c r="B107" s="31" t="s">
        <v>61</v>
      </c>
      <c r="C107" s="33">
        <v>34864188</v>
      </c>
      <c r="D107" s="33">
        <v>3919</v>
      </c>
      <c r="E107" s="34">
        <f t="shared" si="11"/>
        <v>8896.1949476907375</v>
      </c>
      <c r="F107" s="35">
        <f t="shared" si="12"/>
        <v>0.79822388002387212</v>
      </c>
      <c r="G107" s="69">
        <f t="shared" si="13"/>
        <v>1349.2753679901828</v>
      </c>
      <c r="H107" s="36">
        <f t="shared" si="14"/>
        <v>397.00274502567015</v>
      </c>
      <c r="I107" s="69">
        <f t="shared" si="15"/>
        <v>1746.2781130158528</v>
      </c>
      <c r="J107" s="67">
        <f t="shared" si="16"/>
        <v>-123.46678524563045</v>
      </c>
      <c r="K107" s="34">
        <f t="shared" si="17"/>
        <v>1622.8113277702223</v>
      </c>
      <c r="L107" s="34">
        <f t="shared" si="18"/>
        <v>6843663.9249091269</v>
      </c>
      <c r="M107" s="34">
        <f t="shared" si="19"/>
        <v>6359797.5935315015</v>
      </c>
      <c r="N107" s="38">
        <f>'jan-feb'!M107</f>
        <v>1709326.5524006635</v>
      </c>
      <c r="O107" s="38">
        <f t="shared" si="20"/>
        <v>4650471.041130838</v>
      </c>
    </row>
    <row r="108" spans="1:15" s="31" customFormat="1" x14ac:dyDescent="0.2">
      <c r="A108" s="30">
        <v>3118</v>
      </c>
      <c r="B108" s="31" t="s">
        <v>382</v>
      </c>
      <c r="C108" s="33">
        <v>427846069</v>
      </c>
      <c r="D108" s="33">
        <v>47006</v>
      </c>
      <c r="E108" s="34">
        <f t="shared" si="11"/>
        <v>9101.9459005233366</v>
      </c>
      <c r="F108" s="35">
        <f t="shared" si="12"/>
        <v>0.81668518003520763</v>
      </c>
      <c r="G108" s="69">
        <f t="shared" si="13"/>
        <v>1225.8247962906232</v>
      </c>
      <c r="H108" s="36">
        <f t="shared" si="14"/>
        <v>324.9899115342605</v>
      </c>
      <c r="I108" s="69">
        <f t="shared" si="15"/>
        <v>1550.8147078248837</v>
      </c>
      <c r="J108" s="67">
        <f t="shared" si="16"/>
        <v>-123.46678524563045</v>
      </c>
      <c r="K108" s="34">
        <f t="shared" si="17"/>
        <v>1427.3479225792532</v>
      </c>
      <c r="L108" s="34">
        <f t="shared" si="18"/>
        <v>72897596.156016484</v>
      </c>
      <c r="M108" s="34">
        <f t="shared" si="19"/>
        <v>67093916.448760375</v>
      </c>
      <c r="N108" s="38">
        <f>'jan-feb'!M108</f>
        <v>22169795.331907533</v>
      </c>
      <c r="O108" s="38">
        <f t="shared" si="20"/>
        <v>44924121.116852842</v>
      </c>
    </row>
    <row r="109" spans="1:15" s="31" customFormat="1" x14ac:dyDescent="0.2">
      <c r="A109" s="30">
        <v>3120</v>
      </c>
      <c r="B109" s="31" t="s">
        <v>62</v>
      </c>
      <c r="C109" s="33">
        <v>73521721</v>
      </c>
      <c r="D109" s="33">
        <v>8420</v>
      </c>
      <c r="E109" s="34">
        <f t="shared" si="11"/>
        <v>8731.795843230404</v>
      </c>
      <c r="F109" s="35">
        <f t="shared" si="12"/>
        <v>0.78347293405130869</v>
      </c>
      <c r="G109" s="69">
        <f t="shared" si="13"/>
        <v>1447.9148306663828</v>
      </c>
      <c r="H109" s="36">
        <f t="shared" si="14"/>
        <v>454.5424315867869</v>
      </c>
      <c r="I109" s="69">
        <f t="shared" si="15"/>
        <v>1902.4572622531698</v>
      </c>
      <c r="J109" s="67">
        <f t="shared" si="16"/>
        <v>-123.46678524563045</v>
      </c>
      <c r="K109" s="34">
        <f t="shared" si="17"/>
        <v>1778.9904770075393</v>
      </c>
      <c r="L109" s="34">
        <f t="shared" si="18"/>
        <v>16018690.148171689</v>
      </c>
      <c r="M109" s="34">
        <f t="shared" si="19"/>
        <v>14979099.81640348</v>
      </c>
      <c r="N109" s="38">
        <f>'jan-feb'!M109</f>
        <v>7246908.8546219943</v>
      </c>
      <c r="O109" s="38">
        <f t="shared" si="20"/>
        <v>7732190.9617814859</v>
      </c>
    </row>
    <row r="110" spans="1:15" s="31" customFormat="1" x14ac:dyDescent="0.2">
      <c r="A110" s="30">
        <v>3122</v>
      </c>
      <c r="B110" s="31" t="s">
        <v>60</v>
      </c>
      <c r="C110" s="33">
        <v>31244270</v>
      </c>
      <c r="D110" s="33">
        <v>3658</v>
      </c>
      <c r="E110" s="34">
        <f t="shared" si="11"/>
        <v>8541.353198469109</v>
      </c>
      <c r="F110" s="35">
        <f t="shared" si="12"/>
        <v>0.76638519398747063</v>
      </c>
      <c r="G110" s="69">
        <f t="shared" si="13"/>
        <v>1562.1804175231598</v>
      </c>
      <c r="H110" s="36">
        <f t="shared" si="14"/>
        <v>521.19735725324017</v>
      </c>
      <c r="I110" s="69">
        <f t="shared" si="15"/>
        <v>2083.3777747763997</v>
      </c>
      <c r="J110" s="67">
        <f t="shared" si="16"/>
        <v>-123.46678524563045</v>
      </c>
      <c r="K110" s="34">
        <f t="shared" si="17"/>
        <v>1959.9109895307693</v>
      </c>
      <c r="L110" s="34">
        <f t="shared" si="18"/>
        <v>7620995.9001320703</v>
      </c>
      <c r="M110" s="34">
        <f t="shared" si="19"/>
        <v>7169354.3997035539</v>
      </c>
      <c r="N110" s="38">
        <f>'jan-feb'!M110</f>
        <v>3699711.193718201</v>
      </c>
      <c r="O110" s="38">
        <f t="shared" si="20"/>
        <v>3469643.2059853529</v>
      </c>
    </row>
    <row r="111" spans="1:15" s="31" customFormat="1" x14ac:dyDescent="0.2">
      <c r="A111" s="30">
        <v>3124</v>
      </c>
      <c r="B111" s="31" t="s">
        <v>59</v>
      </c>
      <c r="C111" s="33">
        <v>11958634</v>
      </c>
      <c r="D111" s="33">
        <v>1347</v>
      </c>
      <c r="E111" s="34">
        <f t="shared" si="11"/>
        <v>8877.976243504083</v>
      </c>
      <c r="F111" s="35">
        <f t="shared" si="12"/>
        <v>0.79658918060121009</v>
      </c>
      <c r="G111" s="69">
        <f t="shared" si="13"/>
        <v>1360.2065905021755</v>
      </c>
      <c r="H111" s="36">
        <f t="shared" si="14"/>
        <v>403.37929149099926</v>
      </c>
      <c r="I111" s="69">
        <f t="shared" si="15"/>
        <v>1763.5858819931748</v>
      </c>
      <c r="J111" s="67">
        <f t="shared" si="16"/>
        <v>-123.46678524563045</v>
      </c>
      <c r="K111" s="34">
        <f t="shared" si="17"/>
        <v>1640.1190967475443</v>
      </c>
      <c r="L111" s="34">
        <f t="shared" si="18"/>
        <v>2375550.1830448066</v>
      </c>
      <c r="M111" s="34">
        <f t="shared" si="19"/>
        <v>2209240.4233189421</v>
      </c>
      <c r="N111" s="38">
        <f>'jan-feb'!M111</f>
        <v>1303782.9511313336</v>
      </c>
      <c r="O111" s="38">
        <f t="shared" si="20"/>
        <v>905457.47218760848</v>
      </c>
    </row>
    <row r="112" spans="1:15" s="31" customFormat="1" x14ac:dyDescent="0.2">
      <c r="A112" s="30">
        <v>3201</v>
      </c>
      <c r="B112" s="31" t="s">
        <v>68</v>
      </c>
      <c r="C112" s="33">
        <v>2286856880</v>
      </c>
      <c r="D112" s="33">
        <v>130921</v>
      </c>
      <c r="E112" s="34">
        <f t="shared" si="11"/>
        <v>17467.456557771482</v>
      </c>
      <c r="F112" s="35">
        <f t="shared" si="12"/>
        <v>1.5672926492367472</v>
      </c>
      <c r="G112" s="69">
        <f t="shared" si="13"/>
        <v>-3793.4815980582639</v>
      </c>
      <c r="H112" s="36">
        <f t="shared" si="14"/>
        <v>0</v>
      </c>
      <c r="I112" s="69">
        <f t="shared" si="15"/>
        <v>-3793.4815980582639</v>
      </c>
      <c r="J112" s="67">
        <f t="shared" si="16"/>
        <v>-123.46678524563045</v>
      </c>
      <c r="K112" s="34">
        <f t="shared" si="17"/>
        <v>-3916.9483833038944</v>
      </c>
      <c r="L112" s="34">
        <f t="shared" si="18"/>
        <v>-496646404.29938596</v>
      </c>
      <c r="M112" s="34">
        <f t="shared" si="19"/>
        <v>-512810799.29052913</v>
      </c>
      <c r="N112" s="38">
        <f>'jan-feb'!M112</f>
        <v>-190303484.0391224</v>
      </c>
      <c r="O112" s="38">
        <f t="shared" si="20"/>
        <v>-322507315.25140673</v>
      </c>
    </row>
    <row r="113" spans="1:15" s="31" customFormat="1" x14ac:dyDescent="0.2">
      <c r="A113" s="30">
        <v>3203</v>
      </c>
      <c r="B113" s="31" t="s">
        <v>69</v>
      </c>
      <c r="C113" s="33">
        <v>1407018630</v>
      </c>
      <c r="D113" s="33">
        <v>98815</v>
      </c>
      <c r="E113" s="34">
        <f t="shared" si="11"/>
        <v>14238.917472043719</v>
      </c>
      <c r="F113" s="35">
        <f t="shared" si="12"/>
        <v>1.277607338722357</v>
      </c>
      <c r="G113" s="69">
        <f t="shared" si="13"/>
        <v>-1856.3581466216058</v>
      </c>
      <c r="H113" s="36">
        <f t="shared" si="14"/>
        <v>0</v>
      </c>
      <c r="I113" s="69">
        <f t="shared" si="15"/>
        <v>-1856.3581466216058</v>
      </c>
      <c r="J113" s="67">
        <f t="shared" si="16"/>
        <v>-123.46678524563045</v>
      </c>
      <c r="K113" s="34">
        <f t="shared" si="17"/>
        <v>-1979.8249318672363</v>
      </c>
      <c r="L113" s="34">
        <f t="shared" si="18"/>
        <v>-183436030.25841397</v>
      </c>
      <c r="M113" s="34">
        <f t="shared" si="19"/>
        <v>-195636400.64246094</v>
      </c>
      <c r="N113" s="38">
        <f>'jan-feb'!M113</f>
        <v>-65146173.167567335</v>
      </c>
      <c r="O113" s="38">
        <f t="shared" si="20"/>
        <v>-130490227.4748936</v>
      </c>
    </row>
    <row r="114" spans="1:15" s="31" customFormat="1" x14ac:dyDescent="0.2">
      <c r="A114" s="30">
        <v>3205</v>
      </c>
      <c r="B114" s="31" t="s">
        <v>384</v>
      </c>
      <c r="C114" s="33">
        <v>1022201739</v>
      </c>
      <c r="D114" s="33">
        <v>94201</v>
      </c>
      <c r="E114" s="34">
        <f t="shared" si="11"/>
        <v>10851.283309094384</v>
      </c>
      <c r="F114" s="35">
        <f t="shared" si="12"/>
        <v>0.97364699370397767</v>
      </c>
      <c r="G114" s="69">
        <f t="shared" si="13"/>
        <v>176.22235114799477</v>
      </c>
      <c r="H114" s="36">
        <f t="shared" si="14"/>
        <v>0</v>
      </c>
      <c r="I114" s="69">
        <f t="shared" si="15"/>
        <v>176.22235114799477</v>
      </c>
      <c r="J114" s="67">
        <f t="shared" si="16"/>
        <v>-123.46678524563045</v>
      </c>
      <c r="K114" s="34">
        <f t="shared" si="17"/>
        <v>52.755565902364324</v>
      </c>
      <c r="L114" s="34">
        <f t="shared" si="18"/>
        <v>16600321.700492255</v>
      </c>
      <c r="M114" s="34">
        <f t="shared" si="19"/>
        <v>4969627.0635686219</v>
      </c>
      <c r="N114" s="38">
        <f>'jan-feb'!M114</f>
        <v>2859351.6476869816</v>
      </c>
      <c r="O114" s="38">
        <f t="shared" si="20"/>
        <v>2110275.4158816403</v>
      </c>
    </row>
    <row r="115" spans="1:15" s="31" customFormat="1" x14ac:dyDescent="0.2">
      <c r="A115" s="30">
        <v>3207</v>
      </c>
      <c r="B115" s="31" t="s">
        <v>383</v>
      </c>
      <c r="C115" s="33">
        <v>765959294</v>
      </c>
      <c r="D115" s="33">
        <v>63560</v>
      </c>
      <c r="E115" s="34">
        <f t="shared" si="11"/>
        <v>12050.964348646949</v>
      </c>
      <c r="F115" s="35">
        <f t="shared" si="12"/>
        <v>1.0812900995276979</v>
      </c>
      <c r="G115" s="69">
        <f t="shared" si="13"/>
        <v>-543.58627258354386</v>
      </c>
      <c r="H115" s="36">
        <f t="shared" si="14"/>
        <v>0</v>
      </c>
      <c r="I115" s="69">
        <f t="shared" si="15"/>
        <v>-543.58627258354386</v>
      </c>
      <c r="J115" s="67">
        <f t="shared" si="16"/>
        <v>-123.46678524563045</v>
      </c>
      <c r="K115" s="34">
        <f t="shared" si="17"/>
        <v>-667.05305782917435</v>
      </c>
      <c r="L115" s="34">
        <f t="shared" si="18"/>
        <v>-34550343.48541005</v>
      </c>
      <c r="M115" s="34">
        <f t="shared" si="19"/>
        <v>-42397892.355622321</v>
      </c>
      <c r="N115" s="38">
        <f>'jan-feb'!M115</f>
        <v>-14671967.619324803</v>
      </c>
      <c r="O115" s="38">
        <f t="shared" si="20"/>
        <v>-27725924.736297518</v>
      </c>
    </row>
    <row r="116" spans="1:15" s="31" customFormat="1" x14ac:dyDescent="0.2">
      <c r="A116" s="30">
        <v>3209</v>
      </c>
      <c r="B116" s="31" t="s">
        <v>76</v>
      </c>
      <c r="C116" s="33">
        <v>420870223</v>
      </c>
      <c r="D116" s="33">
        <v>43814</v>
      </c>
      <c r="E116" s="34">
        <f t="shared" si="11"/>
        <v>9605.8388414661986</v>
      </c>
      <c r="F116" s="35">
        <f t="shared" si="12"/>
        <v>0.86189769851092501</v>
      </c>
      <c r="G116" s="69">
        <f t="shared" si="13"/>
        <v>923.489031724906</v>
      </c>
      <c r="H116" s="36">
        <f t="shared" si="14"/>
        <v>148.62738220425879</v>
      </c>
      <c r="I116" s="69">
        <f t="shared" si="15"/>
        <v>1072.1164139291648</v>
      </c>
      <c r="J116" s="67">
        <f t="shared" si="16"/>
        <v>-123.46678524563045</v>
      </c>
      <c r="K116" s="34">
        <f t="shared" si="17"/>
        <v>948.64962868353427</v>
      </c>
      <c r="L116" s="34">
        <f t="shared" si="18"/>
        <v>46973708.559892423</v>
      </c>
      <c r="M116" s="34">
        <f t="shared" si="19"/>
        <v>41564134.831140369</v>
      </c>
      <c r="N116" s="38">
        <f>'jan-feb'!M116</f>
        <v>16675881.095262235</v>
      </c>
      <c r="O116" s="38">
        <f t="shared" si="20"/>
        <v>24888253.735878132</v>
      </c>
    </row>
    <row r="117" spans="1:15" s="31" customFormat="1" x14ac:dyDescent="0.2">
      <c r="A117" s="30">
        <v>3212</v>
      </c>
      <c r="B117" s="31" t="s">
        <v>67</v>
      </c>
      <c r="C117" s="33">
        <v>231405931</v>
      </c>
      <c r="D117" s="33">
        <v>20521</v>
      </c>
      <c r="E117" s="34">
        <f t="shared" si="11"/>
        <v>11276.542614882315</v>
      </c>
      <c r="F117" s="35">
        <f t="shared" si="12"/>
        <v>1.0118039962290195</v>
      </c>
      <c r="G117" s="69">
        <f t="shared" si="13"/>
        <v>-78.933232324763949</v>
      </c>
      <c r="H117" s="36">
        <f t="shared" si="14"/>
        <v>0</v>
      </c>
      <c r="I117" s="69">
        <f t="shared" si="15"/>
        <v>-78.933232324763949</v>
      </c>
      <c r="J117" s="67">
        <f t="shared" si="16"/>
        <v>-123.46678524563045</v>
      </c>
      <c r="K117" s="34">
        <f t="shared" si="17"/>
        <v>-202.4000175703944</v>
      </c>
      <c r="L117" s="34">
        <f t="shared" si="18"/>
        <v>-1619788.860536481</v>
      </c>
      <c r="M117" s="34">
        <f t="shared" si="19"/>
        <v>-4153450.7605620632</v>
      </c>
      <c r="N117" s="38">
        <f>'jan-feb'!M117</f>
        <v>-1558580.9846627389</v>
      </c>
      <c r="O117" s="38">
        <f t="shared" si="20"/>
        <v>-2594869.7758993246</v>
      </c>
    </row>
    <row r="118" spans="1:15" s="31" customFormat="1" x14ac:dyDescent="0.2">
      <c r="A118" s="30">
        <v>3214</v>
      </c>
      <c r="B118" s="31" t="s">
        <v>66</v>
      </c>
      <c r="C118" s="33">
        <v>215208495</v>
      </c>
      <c r="D118" s="33">
        <v>16244</v>
      </c>
      <c r="E118" s="34">
        <f t="shared" si="11"/>
        <v>13248.491442994336</v>
      </c>
      <c r="F118" s="35">
        <f t="shared" si="12"/>
        <v>1.1887399395215725</v>
      </c>
      <c r="G118" s="69">
        <f t="shared" si="13"/>
        <v>-1262.1025291919766</v>
      </c>
      <c r="H118" s="36">
        <f t="shared" si="14"/>
        <v>0</v>
      </c>
      <c r="I118" s="69">
        <f t="shared" si="15"/>
        <v>-1262.1025291919766</v>
      </c>
      <c r="J118" s="67">
        <f t="shared" si="16"/>
        <v>-123.46678524563045</v>
      </c>
      <c r="K118" s="34">
        <f t="shared" si="17"/>
        <v>-1385.5693144376071</v>
      </c>
      <c r="L118" s="34">
        <f t="shared" si="18"/>
        <v>-20501593.484194469</v>
      </c>
      <c r="M118" s="34">
        <f t="shared" si="19"/>
        <v>-22507187.943724491</v>
      </c>
      <c r="N118" s="38">
        <f>'jan-feb'!M118</f>
        <v>-7743235.5760275591</v>
      </c>
      <c r="O118" s="38">
        <f t="shared" si="20"/>
        <v>-14763952.367696932</v>
      </c>
    </row>
    <row r="119" spans="1:15" s="31" customFormat="1" x14ac:dyDescent="0.2">
      <c r="A119" s="30">
        <v>3216</v>
      </c>
      <c r="B119" s="31" t="s">
        <v>64</v>
      </c>
      <c r="C119" s="33">
        <v>199827280</v>
      </c>
      <c r="D119" s="33">
        <v>19493</v>
      </c>
      <c r="E119" s="34">
        <f t="shared" si="11"/>
        <v>10251.232750218027</v>
      </c>
      <c r="F119" s="35">
        <f t="shared" si="12"/>
        <v>0.9198065947319306</v>
      </c>
      <c r="G119" s="69">
        <f t="shared" si="13"/>
        <v>536.25268647380904</v>
      </c>
      <c r="H119" s="36">
        <f t="shared" si="14"/>
        <v>0</v>
      </c>
      <c r="I119" s="69">
        <f t="shared" si="15"/>
        <v>536.25268647380904</v>
      </c>
      <c r="J119" s="67">
        <f t="shared" si="16"/>
        <v>-123.46678524563045</v>
      </c>
      <c r="K119" s="34">
        <f t="shared" si="17"/>
        <v>412.7859012281786</v>
      </c>
      <c r="L119" s="34">
        <f t="shared" si="18"/>
        <v>10453173.61743396</v>
      </c>
      <c r="M119" s="34">
        <f t="shared" si="19"/>
        <v>8046435.5726408856</v>
      </c>
      <c r="N119" s="38">
        <f>'jan-feb'!M119</f>
        <v>4559463.0497718994</v>
      </c>
      <c r="O119" s="38">
        <f t="shared" si="20"/>
        <v>3486972.5228689862</v>
      </c>
    </row>
    <row r="120" spans="1:15" s="31" customFormat="1" x14ac:dyDescent="0.2">
      <c r="A120" s="30">
        <v>3218</v>
      </c>
      <c r="B120" s="31" t="s">
        <v>65</v>
      </c>
      <c r="C120" s="33">
        <v>224177948</v>
      </c>
      <c r="D120" s="33">
        <v>22005</v>
      </c>
      <c r="E120" s="34">
        <f t="shared" si="11"/>
        <v>10187.591365598728</v>
      </c>
      <c r="F120" s="35">
        <f t="shared" si="12"/>
        <v>0.91409628001202947</v>
      </c>
      <c r="G120" s="69">
        <f t="shared" si="13"/>
        <v>574.43751724538845</v>
      </c>
      <c r="H120" s="36">
        <f t="shared" si="14"/>
        <v>0</v>
      </c>
      <c r="I120" s="69">
        <f t="shared" si="15"/>
        <v>574.43751724538845</v>
      </c>
      <c r="J120" s="67">
        <f t="shared" si="16"/>
        <v>-123.46678524563045</v>
      </c>
      <c r="K120" s="34">
        <f t="shared" si="17"/>
        <v>450.97073199975802</v>
      </c>
      <c r="L120" s="34">
        <f t="shared" si="18"/>
        <v>12640497.566984773</v>
      </c>
      <c r="M120" s="34">
        <f t="shared" si="19"/>
        <v>9923610.9576546755</v>
      </c>
      <c r="N120" s="38">
        <f>'jan-feb'!M120</f>
        <v>4324364.2722428851</v>
      </c>
      <c r="O120" s="38">
        <f t="shared" si="20"/>
        <v>5599246.6854117904</v>
      </c>
    </row>
    <row r="121" spans="1:15" s="31" customFormat="1" x14ac:dyDescent="0.2">
      <c r="A121" s="30">
        <v>3220</v>
      </c>
      <c r="B121" s="31" t="s">
        <v>72</v>
      </c>
      <c r="C121" s="33">
        <v>105094578</v>
      </c>
      <c r="D121" s="33">
        <v>11482</v>
      </c>
      <c r="E121" s="34">
        <f t="shared" si="11"/>
        <v>9152.9853684027166</v>
      </c>
      <c r="F121" s="35">
        <f t="shared" si="12"/>
        <v>0.82126476966027628</v>
      </c>
      <c r="G121" s="69">
        <f t="shared" si="13"/>
        <v>1195.2011155629953</v>
      </c>
      <c r="H121" s="36">
        <f t="shared" si="14"/>
        <v>307.12609777647748</v>
      </c>
      <c r="I121" s="69">
        <f t="shared" si="15"/>
        <v>1502.3272133394728</v>
      </c>
      <c r="J121" s="67">
        <f t="shared" si="16"/>
        <v>-123.46678524563045</v>
      </c>
      <c r="K121" s="34">
        <f t="shared" si="17"/>
        <v>1378.8604280938423</v>
      </c>
      <c r="L121" s="34">
        <f t="shared" si="18"/>
        <v>17249721.063563827</v>
      </c>
      <c r="M121" s="34">
        <f t="shared" si="19"/>
        <v>15832075.435373498</v>
      </c>
      <c r="N121" s="38">
        <f>'jan-feb'!M121</f>
        <v>5976844.6959465258</v>
      </c>
      <c r="O121" s="38">
        <f t="shared" si="20"/>
        <v>9855230.7394269723</v>
      </c>
    </row>
    <row r="122" spans="1:15" s="31" customFormat="1" x14ac:dyDescent="0.2">
      <c r="A122" s="30">
        <v>3222</v>
      </c>
      <c r="B122" s="31" t="s">
        <v>73</v>
      </c>
      <c r="C122" s="33">
        <v>522797361</v>
      </c>
      <c r="D122" s="33">
        <v>48188</v>
      </c>
      <c r="E122" s="34">
        <f t="shared" si="11"/>
        <v>10849.119303561052</v>
      </c>
      <c r="F122" s="35">
        <f t="shared" si="12"/>
        <v>0.97345282519672638</v>
      </c>
      <c r="G122" s="69">
        <f t="shared" si="13"/>
        <v>177.5207544679939</v>
      </c>
      <c r="H122" s="36">
        <f t="shared" si="14"/>
        <v>0</v>
      </c>
      <c r="I122" s="69">
        <f t="shared" si="15"/>
        <v>177.5207544679939</v>
      </c>
      <c r="J122" s="67">
        <f t="shared" si="16"/>
        <v>-123.46678524563045</v>
      </c>
      <c r="K122" s="34">
        <f t="shared" si="17"/>
        <v>54.053969222363449</v>
      </c>
      <c r="L122" s="34">
        <f t="shared" si="18"/>
        <v>8554370.1163036898</v>
      </c>
      <c r="M122" s="34">
        <f t="shared" si="19"/>
        <v>2604752.6688872497</v>
      </c>
      <c r="N122" s="38">
        <f>'jan-feb'!M122</f>
        <v>2318410.7383885579</v>
      </c>
      <c r="O122" s="38">
        <f t="shared" si="20"/>
        <v>286341.93049869174</v>
      </c>
    </row>
    <row r="123" spans="1:15" s="31" customFormat="1" x14ac:dyDescent="0.2">
      <c r="A123" s="30">
        <v>3224</v>
      </c>
      <c r="B123" s="31" t="s">
        <v>71</v>
      </c>
      <c r="C123" s="33">
        <v>212235163</v>
      </c>
      <c r="D123" s="33">
        <v>20099</v>
      </c>
      <c r="E123" s="34">
        <f t="shared" si="11"/>
        <v>10559.488681028906</v>
      </c>
      <c r="F123" s="35">
        <f t="shared" si="12"/>
        <v>0.94746530124398853</v>
      </c>
      <c r="G123" s="69">
        <f t="shared" si="13"/>
        <v>351.29912798728145</v>
      </c>
      <c r="H123" s="36">
        <f t="shared" si="14"/>
        <v>0</v>
      </c>
      <c r="I123" s="69">
        <f t="shared" si="15"/>
        <v>351.29912798728145</v>
      </c>
      <c r="J123" s="67">
        <f t="shared" si="16"/>
        <v>-123.46678524563045</v>
      </c>
      <c r="K123" s="34">
        <f t="shared" si="17"/>
        <v>227.83234274165102</v>
      </c>
      <c r="L123" s="34">
        <f t="shared" si="18"/>
        <v>7060761.1734163696</v>
      </c>
      <c r="M123" s="34">
        <f t="shared" si="19"/>
        <v>4579202.2567644436</v>
      </c>
      <c r="N123" s="38">
        <f>'jan-feb'!M123</f>
        <v>1393736.4948425298</v>
      </c>
      <c r="O123" s="38">
        <f t="shared" si="20"/>
        <v>3185465.7619219138</v>
      </c>
    </row>
    <row r="124" spans="1:15" s="31" customFormat="1" x14ac:dyDescent="0.2">
      <c r="A124" s="30">
        <v>3226</v>
      </c>
      <c r="B124" s="31" t="s">
        <v>70</v>
      </c>
      <c r="C124" s="33">
        <v>154168252</v>
      </c>
      <c r="D124" s="33">
        <v>18058</v>
      </c>
      <c r="E124" s="34">
        <f t="shared" si="11"/>
        <v>8537.39350980175</v>
      </c>
      <c r="F124" s="35">
        <f t="shared" si="12"/>
        <v>0.76602990522971182</v>
      </c>
      <c r="G124" s="69">
        <f t="shared" si="13"/>
        <v>1564.5562307235753</v>
      </c>
      <c r="H124" s="36">
        <f t="shared" si="14"/>
        <v>522.58324828681577</v>
      </c>
      <c r="I124" s="69">
        <f t="shared" si="15"/>
        <v>2087.1394790103909</v>
      </c>
      <c r="J124" s="67">
        <f t="shared" si="16"/>
        <v>-123.46678524563045</v>
      </c>
      <c r="K124" s="34">
        <f t="shared" si="17"/>
        <v>1963.6726937647604</v>
      </c>
      <c r="L124" s="34">
        <f t="shared" si="18"/>
        <v>37689564.711969636</v>
      </c>
      <c r="M124" s="34">
        <f t="shared" si="19"/>
        <v>35460001.504004046</v>
      </c>
      <c r="N124" s="38">
        <f>'jan-feb'!M124</f>
        <v>16710790.533095486</v>
      </c>
      <c r="O124" s="38">
        <f t="shared" si="20"/>
        <v>18749210.97090856</v>
      </c>
    </row>
    <row r="125" spans="1:15" s="31" customFormat="1" x14ac:dyDescent="0.2">
      <c r="A125" s="30">
        <v>3228</v>
      </c>
      <c r="B125" s="31" t="s">
        <v>77</v>
      </c>
      <c r="C125" s="33">
        <v>223433536</v>
      </c>
      <c r="D125" s="33">
        <v>24645</v>
      </c>
      <c r="E125" s="34">
        <f t="shared" si="11"/>
        <v>9066.0797727733825</v>
      </c>
      <c r="F125" s="35">
        <f t="shared" si="12"/>
        <v>0.81346704016503402</v>
      </c>
      <c r="G125" s="69">
        <f t="shared" si="13"/>
        <v>1247.3444729405958</v>
      </c>
      <c r="H125" s="36">
        <f t="shared" si="14"/>
        <v>337.54305624674441</v>
      </c>
      <c r="I125" s="69">
        <f t="shared" si="15"/>
        <v>1584.8875291873401</v>
      </c>
      <c r="J125" s="67">
        <f t="shared" si="16"/>
        <v>-123.46678524563045</v>
      </c>
      <c r="K125" s="34">
        <f t="shared" si="17"/>
        <v>1461.4207439417096</v>
      </c>
      <c r="L125" s="34">
        <f t="shared" si="18"/>
        <v>39059553.156821996</v>
      </c>
      <c r="M125" s="34">
        <f t="shared" si="19"/>
        <v>36016714.234443434</v>
      </c>
      <c r="N125" s="38">
        <f>'jan-feb'!M125</f>
        <v>15219504.918694662</v>
      </c>
      <c r="O125" s="38">
        <f t="shared" si="20"/>
        <v>20797209.315748774</v>
      </c>
    </row>
    <row r="126" spans="1:15" s="31" customFormat="1" x14ac:dyDescent="0.2">
      <c r="A126" s="30">
        <v>3230</v>
      </c>
      <c r="B126" s="31" t="s">
        <v>75</v>
      </c>
      <c r="C126" s="33">
        <v>85600811</v>
      </c>
      <c r="D126" s="33">
        <v>7398</v>
      </c>
      <c r="E126" s="34">
        <f t="shared" si="11"/>
        <v>11570.804406596377</v>
      </c>
      <c r="F126" s="35">
        <f t="shared" si="12"/>
        <v>1.0382070584939429</v>
      </c>
      <c r="G126" s="69">
        <f t="shared" si="13"/>
        <v>-255.49030735320082</v>
      </c>
      <c r="H126" s="36">
        <f t="shared" si="14"/>
        <v>0</v>
      </c>
      <c r="I126" s="69">
        <f t="shared" si="15"/>
        <v>-255.49030735320082</v>
      </c>
      <c r="J126" s="67">
        <f t="shared" si="16"/>
        <v>-123.46678524563045</v>
      </c>
      <c r="K126" s="34">
        <f t="shared" si="17"/>
        <v>-378.95709259883125</v>
      </c>
      <c r="L126" s="34">
        <f t="shared" si="18"/>
        <v>-1890117.2937989796</v>
      </c>
      <c r="M126" s="34">
        <f t="shared" si="19"/>
        <v>-2803524.5710461535</v>
      </c>
      <c r="N126" s="38">
        <f>'jan-feb'!M126</f>
        <v>-420734.42601895501</v>
      </c>
      <c r="O126" s="38">
        <f t="shared" si="20"/>
        <v>-2382790.1450271984</v>
      </c>
    </row>
    <row r="127" spans="1:15" s="31" customFormat="1" x14ac:dyDescent="0.2">
      <c r="A127" s="30">
        <v>3232</v>
      </c>
      <c r="B127" s="31" t="s">
        <v>74</v>
      </c>
      <c r="C127" s="33">
        <v>293418669</v>
      </c>
      <c r="D127" s="33">
        <v>25882</v>
      </c>
      <c r="E127" s="34">
        <f t="shared" si="11"/>
        <v>11336.784985704351</v>
      </c>
      <c r="F127" s="35">
        <f t="shared" si="12"/>
        <v>1.0172093295498552</v>
      </c>
      <c r="G127" s="69">
        <f t="shared" si="13"/>
        <v>-115.07865481798544</v>
      </c>
      <c r="H127" s="36">
        <f t="shared" si="14"/>
        <v>0</v>
      </c>
      <c r="I127" s="69">
        <f t="shared" si="15"/>
        <v>-115.07865481798544</v>
      </c>
      <c r="J127" s="67">
        <f t="shared" si="16"/>
        <v>-123.46678524563045</v>
      </c>
      <c r="K127" s="34">
        <f t="shared" si="17"/>
        <v>-238.5454400636159</v>
      </c>
      <c r="L127" s="34">
        <f t="shared" si="18"/>
        <v>-2978465.7439990989</v>
      </c>
      <c r="M127" s="34">
        <f t="shared" si="19"/>
        <v>-6174033.079726507</v>
      </c>
      <c r="N127" s="38">
        <f>'jan-feb'!M127</f>
        <v>-2331570.3463399075</v>
      </c>
      <c r="O127" s="38">
        <f t="shared" si="20"/>
        <v>-3842462.7333865995</v>
      </c>
    </row>
    <row r="128" spans="1:15" s="31" customFormat="1" x14ac:dyDescent="0.2">
      <c r="A128" s="30">
        <v>3234</v>
      </c>
      <c r="B128" s="31" t="s">
        <v>119</v>
      </c>
      <c r="C128" s="33">
        <v>88711436</v>
      </c>
      <c r="D128" s="33">
        <v>9357</v>
      </c>
      <c r="E128" s="34">
        <f t="shared" si="11"/>
        <v>9480.7562252858825</v>
      </c>
      <c r="F128" s="35">
        <f t="shared" si="12"/>
        <v>0.85067448096701248</v>
      </c>
      <c r="G128" s="69">
        <f t="shared" si="13"/>
        <v>998.53860143309566</v>
      </c>
      <c r="H128" s="36">
        <f t="shared" si="14"/>
        <v>192.40629786736943</v>
      </c>
      <c r="I128" s="69">
        <f t="shared" si="15"/>
        <v>1190.9448993004651</v>
      </c>
      <c r="J128" s="67">
        <f t="shared" si="16"/>
        <v>-123.46678524563045</v>
      </c>
      <c r="K128" s="34">
        <f t="shared" si="17"/>
        <v>1067.4781140548346</v>
      </c>
      <c r="L128" s="34">
        <f t="shared" si="18"/>
        <v>11143671.422754452</v>
      </c>
      <c r="M128" s="34">
        <f t="shared" si="19"/>
        <v>9988392.7132110875</v>
      </c>
      <c r="N128" s="38">
        <f>'jan-feb'!M128</f>
        <v>4700162.3589724489</v>
      </c>
      <c r="O128" s="38">
        <f t="shared" si="20"/>
        <v>5288230.3542386387</v>
      </c>
    </row>
    <row r="129" spans="1:15" s="31" customFormat="1" x14ac:dyDescent="0.2">
      <c r="A129" s="30">
        <v>3236</v>
      </c>
      <c r="B129" s="31" t="s">
        <v>118</v>
      </c>
      <c r="C129" s="33">
        <v>63028802</v>
      </c>
      <c r="D129" s="33">
        <v>7037</v>
      </c>
      <c r="E129" s="34">
        <f t="shared" si="11"/>
        <v>8956.771635640187</v>
      </c>
      <c r="F129" s="35">
        <f t="shared" si="12"/>
        <v>0.80365921042954813</v>
      </c>
      <c r="G129" s="69">
        <f t="shared" si="13"/>
        <v>1312.9293552205129</v>
      </c>
      <c r="H129" s="36">
        <f t="shared" si="14"/>
        <v>375.80090424336282</v>
      </c>
      <c r="I129" s="69">
        <f t="shared" si="15"/>
        <v>1688.7302594638757</v>
      </c>
      <c r="J129" s="67">
        <f t="shared" si="16"/>
        <v>-123.46678524563045</v>
      </c>
      <c r="K129" s="34">
        <f t="shared" si="17"/>
        <v>1565.2634742182452</v>
      </c>
      <c r="L129" s="34">
        <f t="shared" si="18"/>
        <v>11883594.835847292</v>
      </c>
      <c r="M129" s="34">
        <f t="shared" si="19"/>
        <v>11014759.068073791</v>
      </c>
      <c r="N129" s="38">
        <f>'jan-feb'!M129</f>
        <v>5363531.6540172184</v>
      </c>
      <c r="O129" s="38">
        <f t="shared" si="20"/>
        <v>5651227.4140565721</v>
      </c>
    </row>
    <row r="130" spans="1:15" s="31" customFormat="1" x14ac:dyDescent="0.2">
      <c r="A130" s="30">
        <v>3238</v>
      </c>
      <c r="B130" s="31" t="s">
        <v>79</v>
      </c>
      <c r="C130" s="33">
        <v>142121332</v>
      </c>
      <c r="D130" s="33">
        <v>16126</v>
      </c>
      <c r="E130" s="34">
        <f t="shared" si="11"/>
        <v>8813.1794617388077</v>
      </c>
      <c r="F130" s="35">
        <f t="shared" si="12"/>
        <v>0.79077519621149484</v>
      </c>
      <c r="G130" s="69">
        <f t="shared" si="13"/>
        <v>1399.0846595613405</v>
      </c>
      <c r="H130" s="36">
        <f t="shared" si="14"/>
        <v>426.05816510884557</v>
      </c>
      <c r="I130" s="69">
        <f t="shared" si="15"/>
        <v>1825.142824670186</v>
      </c>
      <c r="J130" s="67">
        <f t="shared" si="16"/>
        <v>-123.46678524563045</v>
      </c>
      <c r="K130" s="34">
        <f t="shared" si="17"/>
        <v>1701.6760394245555</v>
      </c>
      <c r="L130" s="34">
        <f t="shared" si="18"/>
        <v>29432253.190631419</v>
      </c>
      <c r="M130" s="34">
        <f t="shared" si="19"/>
        <v>27441227.811760381</v>
      </c>
      <c r="N130" s="38">
        <f>'jan-feb'!M130</f>
        <v>12095951.528020704</v>
      </c>
      <c r="O130" s="38">
        <f t="shared" si="20"/>
        <v>15345276.283739677</v>
      </c>
    </row>
    <row r="131" spans="1:15" s="31" customFormat="1" x14ac:dyDescent="0.2">
      <c r="A131" s="30">
        <v>3240</v>
      </c>
      <c r="B131" s="31" t="s">
        <v>78</v>
      </c>
      <c r="C131" s="33">
        <v>244685967</v>
      </c>
      <c r="D131" s="33">
        <v>27916</v>
      </c>
      <c r="E131" s="34">
        <f t="shared" si="11"/>
        <v>8765.0797750394031</v>
      </c>
      <c r="F131" s="35">
        <f t="shared" si="12"/>
        <v>0.78645938267875537</v>
      </c>
      <c r="G131" s="69">
        <f t="shared" si="13"/>
        <v>1427.9444715809834</v>
      </c>
      <c r="H131" s="36">
        <f t="shared" si="14"/>
        <v>442.8930554536372</v>
      </c>
      <c r="I131" s="69">
        <f t="shared" si="15"/>
        <v>1870.8375270346205</v>
      </c>
      <c r="J131" s="67">
        <f t="shared" si="16"/>
        <v>-123.46678524563045</v>
      </c>
      <c r="K131" s="34">
        <f t="shared" si="17"/>
        <v>1747.37074178899</v>
      </c>
      <c r="L131" s="34">
        <f t="shared" si="18"/>
        <v>52226300.404698469</v>
      </c>
      <c r="M131" s="34">
        <f t="shared" si="19"/>
        <v>48779601.627781443</v>
      </c>
      <c r="N131" s="38">
        <f>'jan-feb'!M131</f>
        <v>21062322.530573349</v>
      </c>
      <c r="O131" s="38">
        <f t="shared" si="20"/>
        <v>27717279.097208094</v>
      </c>
    </row>
    <row r="132" spans="1:15" s="31" customFormat="1" x14ac:dyDescent="0.2">
      <c r="A132" s="30">
        <v>3242</v>
      </c>
      <c r="B132" s="31" t="s">
        <v>80</v>
      </c>
      <c r="C132" s="33">
        <v>24153046</v>
      </c>
      <c r="D132" s="33">
        <v>3041</v>
      </c>
      <c r="E132" s="34">
        <f t="shared" si="11"/>
        <v>7942.4682670174288</v>
      </c>
      <c r="F132" s="35">
        <f t="shared" si="12"/>
        <v>0.7126493826117003</v>
      </c>
      <c r="G132" s="69">
        <f t="shared" si="13"/>
        <v>1921.5113763941679</v>
      </c>
      <c r="H132" s="36">
        <f t="shared" si="14"/>
        <v>730.80708326132822</v>
      </c>
      <c r="I132" s="69">
        <f t="shared" si="15"/>
        <v>2652.3184596554961</v>
      </c>
      <c r="J132" s="67">
        <f t="shared" si="16"/>
        <v>-123.46678524563045</v>
      </c>
      <c r="K132" s="34">
        <f t="shared" si="17"/>
        <v>2528.8516744098656</v>
      </c>
      <c r="L132" s="34">
        <f t="shared" si="18"/>
        <v>8065700.4358123634</v>
      </c>
      <c r="M132" s="34">
        <f t="shared" si="19"/>
        <v>7690237.9418804012</v>
      </c>
      <c r="N132" s="38">
        <f>'jan-feb'!M132</f>
        <v>3236533.6124650217</v>
      </c>
      <c r="O132" s="38">
        <f t="shared" si="20"/>
        <v>4453704.3294153791</v>
      </c>
    </row>
    <row r="133" spans="1:15" s="31" customFormat="1" x14ac:dyDescent="0.2">
      <c r="A133" s="30">
        <v>3301</v>
      </c>
      <c r="B133" s="31" t="s">
        <v>129</v>
      </c>
      <c r="C133" s="33">
        <v>1049427397</v>
      </c>
      <c r="D133" s="33">
        <v>104487</v>
      </c>
      <c r="E133" s="34">
        <f t="shared" si="11"/>
        <v>10043.616880568874</v>
      </c>
      <c r="F133" s="35">
        <f t="shared" si="12"/>
        <v>0.90117796237839887</v>
      </c>
      <c r="G133" s="69">
        <f t="shared" si="13"/>
        <v>660.82220826330081</v>
      </c>
      <c r="H133" s="36">
        <f t="shared" si="14"/>
        <v>0</v>
      </c>
      <c r="I133" s="69">
        <f t="shared" si="15"/>
        <v>660.82220826330081</v>
      </c>
      <c r="J133" s="67">
        <f t="shared" si="16"/>
        <v>-123.46678524563045</v>
      </c>
      <c r="K133" s="34">
        <f t="shared" si="17"/>
        <v>537.35542301767032</v>
      </c>
      <c r="L133" s="34">
        <f t="shared" si="18"/>
        <v>69047330.07480751</v>
      </c>
      <c r="M133" s="34">
        <f t="shared" si="19"/>
        <v>56146656.084847316</v>
      </c>
      <c r="N133" s="38">
        <f>'jan-feb'!M133</f>
        <v>26674778.94254614</v>
      </c>
      <c r="O133" s="38">
        <f t="shared" si="20"/>
        <v>29471877.142301176</v>
      </c>
    </row>
    <row r="134" spans="1:15" s="31" customFormat="1" x14ac:dyDescent="0.2">
      <c r="A134" s="30">
        <v>3303</v>
      </c>
      <c r="B134" s="31" t="s">
        <v>130</v>
      </c>
      <c r="C134" s="33">
        <v>321848761</v>
      </c>
      <c r="D134" s="33">
        <v>28848</v>
      </c>
      <c r="E134" s="34">
        <f t="shared" si="11"/>
        <v>11156.709685246811</v>
      </c>
      <c r="F134" s="35">
        <f t="shared" si="12"/>
        <v>1.0010518143568015</v>
      </c>
      <c r="G134" s="69">
        <f t="shared" si="13"/>
        <v>-7.0334745434614883</v>
      </c>
      <c r="H134" s="36">
        <f t="shared" si="14"/>
        <v>0</v>
      </c>
      <c r="I134" s="69">
        <f t="shared" si="15"/>
        <v>-7.0334745434614883</v>
      </c>
      <c r="J134" s="67">
        <f t="shared" si="16"/>
        <v>-123.46678524563045</v>
      </c>
      <c r="K134" s="34">
        <f t="shared" si="17"/>
        <v>-130.50025978909193</v>
      </c>
      <c r="L134" s="34">
        <f t="shared" si="18"/>
        <v>-202901.67362977701</v>
      </c>
      <c r="M134" s="34">
        <f t="shared" si="19"/>
        <v>-3764671.494395724</v>
      </c>
      <c r="N134" s="38">
        <f>'jan-feb'!M134</f>
        <v>-1011608.0425783768</v>
      </c>
      <c r="O134" s="38">
        <f t="shared" si="20"/>
        <v>-2753063.4518173472</v>
      </c>
    </row>
    <row r="135" spans="1:15" s="31" customFormat="1" x14ac:dyDescent="0.2">
      <c r="A135" s="30">
        <v>3305</v>
      </c>
      <c r="B135" s="31" t="s">
        <v>131</v>
      </c>
      <c r="C135" s="33">
        <v>300902725</v>
      </c>
      <c r="D135" s="33">
        <v>31581</v>
      </c>
      <c r="E135" s="34">
        <f t="shared" si="11"/>
        <v>9527.9669738133689</v>
      </c>
      <c r="F135" s="35">
        <f t="shared" si="12"/>
        <v>0.85491053324442168</v>
      </c>
      <c r="G135" s="69">
        <f t="shared" si="13"/>
        <v>970.21215231660381</v>
      </c>
      <c r="H135" s="36">
        <f t="shared" si="14"/>
        <v>175.88253588274918</v>
      </c>
      <c r="I135" s="69">
        <f t="shared" si="15"/>
        <v>1146.094688199353</v>
      </c>
      <c r="J135" s="67">
        <f t="shared" si="16"/>
        <v>-123.46678524563045</v>
      </c>
      <c r="K135" s="34">
        <f t="shared" si="17"/>
        <v>1022.6279029537225</v>
      </c>
      <c r="L135" s="34">
        <f t="shared" si="18"/>
        <v>36194816.348023765</v>
      </c>
      <c r="M135" s="34">
        <f t="shared" si="19"/>
        <v>32295611.80318151</v>
      </c>
      <c r="N135" s="38">
        <f>'jan-feb'!M135</f>
        <v>15526824.650578052</v>
      </c>
      <c r="O135" s="38">
        <f t="shared" si="20"/>
        <v>16768787.152603459</v>
      </c>
    </row>
    <row r="136" spans="1:15" s="31" customFormat="1" x14ac:dyDescent="0.2">
      <c r="A136" s="30">
        <v>3310</v>
      </c>
      <c r="B136" s="31" t="s">
        <v>132</v>
      </c>
      <c r="C136" s="33">
        <v>81875727</v>
      </c>
      <c r="D136" s="33">
        <v>6989</v>
      </c>
      <c r="E136" s="34">
        <f t="shared" si="11"/>
        <v>11714.941622549721</v>
      </c>
      <c r="F136" s="35">
        <f t="shared" si="12"/>
        <v>1.0511399773936105</v>
      </c>
      <c r="G136" s="69">
        <f t="shared" si="13"/>
        <v>-341.97263692520715</v>
      </c>
      <c r="H136" s="36">
        <f t="shared" si="14"/>
        <v>0</v>
      </c>
      <c r="I136" s="69">
        <f t="shared" si="15"/>
        <v>-341.97263692520715</v>
      </c>
      <c r="J136" s="67">
        <f t="shared" si="16"/>
        <v>-123.46678524563045</v>
      </c>
      <c r="K136" s="34">
        <f t="shared" si="17"/>
        <v>-465.43942217083759</v>
      </c>
      <c r="L136" s="34">
        <f t="shared" si="18"/>
        <v>-2390046.7594702728</v>
      </c>
      <c r="M136" s="34">
        <f t="shared" si="19"/>
        <v>-3252956.121551984</v>
      </c>
      <c r="N136" s="38">
        <f>'jan-feb'!M136</f>
        <v>-728923.58119038562</v>
      </c>
      <c r="O136" s="38">
        <f t="shared" si="20"/>
        <v>-2524032.5403615981</v>
      </c>
    </row>
    <row r="137" spans="1:15" s="31" customFormat="1" x14ac:dyDescent="0.2">
      <c r="A137" s="30">
        <v>3312</v>
      </c>
      <c r="B137" s="31" t="s">
        <v>142</v>
      </c>
      <c r="C137" s="33">
        <v>335074721</v>
      </c>
      <c r="D137" s="33">
        <v>28470</v>
      </c>
      <c r="E137" s="34">
        <f t="shared" ref="E137:E200" si="21">IF(ISNUMBER(C137),(C137)/D137,"")</f>
        <v>11769.396592904812</v>
      </c>
      <c r="F137" s="35">
        <f t="shared" ref="F137:F200" si="22">IF(ISNUMBER(C137),E137/E$366,"")</f>
        <v>1.0560260278881211</v>
      </c>
      <c r="G137" s="69">
        <f t="shared" ref="G137:G200" si="23">IF(ISNUMBER(D137),(E$366-E137)*0.6,"")</f>
        <v>-374.64561913826179</v>
      </c>
      <c r="H137" s="36">
        <f t="shared" ref="H137:H200" si="24">IF(ISNUMBER(D137),(IF(E137&gt;=E$366*0.9,0,IF(E137&lt;0.9*E$366,(E$366*0.9-E137)*0.35))),"")</f>
        <v>0</v>
      </c>
      <c r="I137" s="69">
        <f t="shared" ref="I137:I200" si="25">IF(ISNUMBER(C137),G137+H137,"")</f>
        <v>-374.64561913826179</v>
      </c>
      <c r="J137" s="67">
        <f t="shared" ref="J137:J200" si="26">IF(ISNUMBER(D137),I$368,"")</f>
        <v>-123.46678524563045</v>
      </c>
      <c r="K137" s="34">
        <f t="shared" ref="K137:K200" si="27">IF(ISNUMBER(I137),I137+J137,"")</f>
        <v>-498.11240438389223</v>
      </c>
      <c r="L137" s="34">
        <f t="shared" ref="L137:L200" si="28">IF(ISNUMBER(I137),(I137*D137),"")</f>
        <v>-10666160.776866313</v>
      </c>
      <c r="M137" s="34">
        <f t="shared" ref="M137:M200" si="29">IF(ISNUMBER(K137),(K137*D137),"")</f>
        <v>-14181260.152809411</v>
      </c>
      <c r="N137" s="38">
        <f>'jan-feb'!M137</f>
        <v>-4082747.741978866</v>
      </c>
      <c r="O137" s="38">
        <f t="shared" ref="O137:O200" si="30">IF(ISNUMBER(M137),(M137-N137),"")</f>
        <v>-10098512.410830546</v>
      </c>
    </row>
    <row r="138" spans="1:15" s="31" customFormat="1" x14ac:dyDescent="0.2">
      <c r="A138" s="30">
        <v>3314</v>
      </c>
      <c r="B138" s="31" t="s">
        <v>141</v>
      </c>
      <c r="C138" s="33">
        <v>208771383</v>
      </c>
      <c r="D138" s="33">
        <v>20779</v>
      </c>
      <c r="E138" s="34">
        <f t="shared" si="21"/>
        <v>10047.229558689061</v>
      </c>
      <c r="F138" s="35">
        <f t="shared" si="22"/>
        <v>0.90150211511598266</v>
      </c>
      <c r="G138" s="69">
        <f t="shared" si="23"/>
        <v>658.65460139118841</v>
      </c>
      <c r="H138" s="36">
        <f t="shared" si="24"/>
        <v>0</v>
      </c>
      <c r="I138" s="69">
        <f t="shared" si="25"/>
        <v>658.65460139118841</v>
      </c>
      <c r="J138" s="67">
        <f t="shared" si="26"/>
        <v>-123.46678524563045</v>
      </c>
      <c r="K138" s="34">
        <f t="shared" si="27"/>
        <v>535.18781614555792</v>
      </c>
      <c r="L138" s="34">
        <f t="shared" si="28"/>
        <v>13686183.962307503</v>
      </c>
      <c r="M138" s="34">
        <f t="shared" si="29"/>
        <v>11120667.631688548</v>
      </c>
      <c r="N138" s="38">
        <f>'jan-feb'!M138</f>
        <v>4351989.1117534703</v>
      </c>
      <c r="O138" s="38">
        <f t="shared" si="30"/>
        <v>6768678.519935078</v>
      </c>
    </row>
    <row r="139" spans="1:15" s="31" customFormat="1" x14ac:dyDescent="0.2">
      <c r="A139" s="30">
        <v>3316</v>
      </c>
      <c r="B139" s="31" t="s">
        <v>140</v>
      </c>
      <c r="C139" s="33">
        <v>127438953</v>
      </c>
      <c r="D139" s="33">
        <v>14665</v>
      </c>
      <c r="E139" s="34">
        <f t="shared" si="21"/>
        <v>8690.0070235254007</v>
      </c>
      <c r="F139" s="35">
        <f t="shared" si="22"/>
        <v>0.7797233721315574</v>
      </c>
      <c r="G139" s="69">
        <f t="shared" si="23"/>
        <v>1472.9881224893848</v>
      </c>
      <c r="H139" s="36">
        <f t="shared" si="24"/>
        <v>469.16851848353804</v>
      </c>
      <c r="I139" s="69">
        <f t="shared" si="25"/>
        <v>1942.1566409729228</v>
      </c>
      <c r="J139" s="67">
        <f t="shared" si="26"/>
        <v>-123.46678524563045</v>
      </c>
      <c r="K139" s="34">
        <f t="shared" si="27"/>
        <v>1818.6898557272923</v>
      </c>
      <c r="L139" s="34">
        <f t="shared" si="28"/>
        <v>28481727.139867913</v>
      </c>
      <c r="M139" s="34">
        <f t="shared" si="29"/>
        <v>26671086.734240741</v>
      </c>
      <c r="N139" s="38">
        <f>'jan-feb'!M139</f>
        <v>10329068.120223463</v>
      </c>
      <c r="O139" s="38">
        <f t="shared" si="30"/>
        <v>16342018.614017278</v>
      </c>
    </row>
    <row r="140" spans="1:15" s="31" customFormat="1" x14ac:dyDescent="0.2">
      <c r="A140" s="30">
        <v>3318</v>
      </c>
      <c r="B140" s="31" t="s">
        <v>139</v>
      </c>
      <c r="C140" s="33">
        <v>25057724</v>
      </c>
      <c r="D140" s="33">
        <v>2241</v>
      </c>
      <c r="E140" s="34">
        <f t="shared" si="21"/>
        <v>11181.492190986168</v>
      </c>
      <c r="F140" s="35">
        <f t="shared" si="22"/>
        <v>1.0032754603092902</v>
      </c>
      <c r="G140" s="69">
        <f t="shared" si="23"/>
        <v>-21.902977987075428</v>
      </c>
      <c r="H140" s="36">
        <f t="shared" si="24"/>
        <v>0</v>
      </c>
      <c r="I140" s="69">
        <f t="shared" si="25"/>
        <v>-21.902977987075428</v>
      </c>
      <c r="J140" s="67">
        <f t="shared" si="26"/>
        <v>-123.46678524563045</v>
      </c>
      <c r="K140" s="34">
        <f t="shared" si="27"/>
        <v>-145.36976323270588</v>
      </c>
      <c r="L140" s="34">
        <f t="shared" si="28"/>
        <v>-49084.573669036035</v>
      </c>
      <c r="M140" s="34">
        <f t="shared" si="29"/>
        <v>-325773.63940449385</v>
      </c>
      <c r="N140" s="38">
        <f>'jan-feb'!M140</f>
        <v>53387.56073148478</v>
      </c>
      <c r="O140" s="38">
        <f t="shared" si="30"/>
        <v>-379161.20013597864</v>
      </c>
    </row>
    <row r="141" spans="1:15" s="31" customFormat="1" x14ac:dyDescent="0.2">
      <c r="A141" s="30">
        <v>3320</v>
      </c>
      <c r="B141" s="31" t="s">
        <v>133</v>
      </c>
      <c r="C141" s="33">
        <v>12703234</v>
      </c>
      <c r="D141" s="33">
        <v>1115</v>
      </c>
      <c r="E141" s="34">
        <f t="shared" si="21"/>
        <v>11393.034977578476</v>
      </c>
      <c r="F141" s="35">
        <f t="shared" si="22"/>
        <v>1.022256440930517</v>
      </c>
      <c r="G141" s="69">
        <f t="shared" si="23"/>
        <v>-148.82864994246046</v>
      </c>
      <c r="H141" s="36">
        <f t="shared" si="24"/>
        <v>0</v>
      </c>
      <c r="I141" s="69">
        <f t="shared" si="25"/>
        <v>-148.82864994246046</v>
      </c>
      <c r="J141" s="67">
        <f t="shared" si="26"/>
        <v>-123.46678524563045</v>
      </c>
      <c r="K141" s="34">
        <f t="shared" si="27"/>
        <v>-272.29543518809089</v>
      </c>
      <c r="L141" s="34">
        <f t="shared" si="28"/>
        <v>-165943.94468584342</v>
      </c>
      <c r="M141" s="34">
        <f t="shared" si="29"/>
        <v>-303609.41023472132</v>
      </c>
      <c r="N141" s="38">
        <f>'jan-feb'!M141</f>
        <v>-204166.69727103712</v>
      </c>
      <c r="O141" s="38">
        <f t="shared" si="30"/>
        <v>-99442.7129636842</v>
      </c>
    </row>
    <row r="142" spans="1:15" s="31" customFormat="1" x14ac:dyDescent="0.2">
      <c r="A142" s="30">
        <v>3322</v>
      </c>
      <c r="B142" s="31" t="s">
        <v>385</v>
      </c>
      <c r="C142" s="33">
        <v>40354226</v>
      </c>
      <c r="D142" s="33">
        <v>3301</v>
      </c>
      <c r="E142" s="34">
        <f t="shared" si="21"/>
        <v>12224.848833686761</v>
      </c>
      <c r="F142" s="35">
        <f t="shared" si="22"/>
        <v>1.096892134908056</v>
      </c>
      <c r="G142" s="69">
        <f t="shared" si="23"/>
        <v>-647.91696360743151</v>
      </c>
      <c r="H142" s="36">
        <f t="shared" si="24"/>
        <v>0</v>
      </c>
      <c r="I142" s="69">
        <f t="shared" si="25"/>
        <v>-647.91696360743151</v>
      </c>
      <c r="J142" s="67">
        <f t="shared" si="26"/>
        <v>-123.46678524563045</v>
      </c>
      <c r="K142" s="34">
        <f t="shared" si="27"/>
        <v>-771.383748853062</v>
      </c>
      <c r="L142" s="34">
        <f t="shared" si="28"/>
        <v>-2138773.8968681316</v>
      </c>
      <c r="M142" s="34">
        <f t="shared" si="29"/>
        <v>-2546337.7549639577</v>
      </c>
      <c r="N142" s="38">
        <f>'jan-feb'!M142</f>
        <v>-2287126.9129073494</v>
      </c>
      <c r="O142" s="38">
        <f t="shared" si="30"/>
        <v>-259210.84205660829</v>
      </c>
    </row>
    <row r="143" spans="1:15" s="31" customFormat="1" x14ac:dyDescent="0.2">
      <c r="A143" s="30">
        <v>3324</v>
      </c>
      <c r="B143" s="31" t="s">
        <v>134</v>
      </c>
      <c r="C143" s="33">
        <v>54977176</v>
      </c>
      <c r="D143" s="33">
        <v>4986</v>
      </c>
      <c r="E143" s="34">
        <f t="shared" si="21"/>
        <v>11026.3088648215</v>
      </c>
      <c r="F143" s="35">
        <f t="shared" si="22"/>
        <v>0.9893514132920509</v>
      </c>
      <c r="G143" s="69">
        <f t="shared" si="23"/>
        <v>71.207017711725342</v>
      </c>
      <c r="H143" s="36">
        <f t="shared" si="24"/>
        <v>0</v>
      </c>
      <c r="I143" s="69">
        <f t="shared" si="25"/>
        <v>71.207017711725342</v>
      </c>
      <c r="J143" s="67">
        <f t="shared" si="26"/>
        <v>-123.46678524563045</v>
      </c>
      <c r="K143" s="34">
        <f t="shared" si="27"/>
        <v>-52.259767533905105</v>
      </c>
      <c r="L143" s="34">
        <f t="shared" si="28"/>
        <v>355038.19031066255</v>
      </c>
      <c r="M143" s="34">
        <f t="shared" si="29"/>
        <v>-260567.20092405085</v>
      </c>
      <c r="N143" s="38">
        <f>'jan-feb'!M143</f>
        <v>-1089607.3460030432</v>
      </c>
      <c r="O143" s="38">
        <f t="shared" si="30"/>
        <v>829040.14507899235</v>
      </c>
    </row>
    <row r="144" spans="1:15" s="31" customFormat="1" x14ac:dyDescent="0.2">
      <c r="A144" s="30">
        <v>3326</v>
      </c>
      <c r="B144" s="31" t="s">
        <v>135</v>
      </c>
      <c r="C144" s="33">
        <v>35993321</v>
      </c>
      <c r="D144" s="33">
        <v>2666</v>
      </c>
      <c r="E144" s="34">
        <f t="shared" si="21"/>
        <v>13500.870592648162</v>
      </c>
      <c r="F144" s="35">
        <f t="shared" si="22"/>
        <v>1.2113850215210511</v>
      </c>
      <c r="G144" s="69">
        <f t="shared" si="23"/>
        <v>-1413.5300189842717</v>
      </c>
      <c r="H144" s="36">
        <f t="shared" si="24"/>
        <v>0</v>
      </c>
      <c r="I144" s="69">
        <f t="shared" si="25"/>
        <v>-1413.5300189842717</v>
      </c>
      <c r="J144" s="67">
        <f t="shared" si="26"/>
        <v>-123.46678524563045</v>
      </c>
      <c r="K144" s="34">
        <f t="shared" si="27"/>
        <v>-1536.9968042299022</v>
      </c>
      <c r="L144" s="34">
        <f t="shared" si="28"/>
        <v>-3768471.0306120683</v>
      </c>
      <c r="M144" s="34">
        <f t="shared" si="29"/>
        <v>-4097633.4800769193</v>
      </c>
      <c r="N144" s="38">
        <f>'jan-feb'!M144</f>
        <v>-2137449.80369918</v>
      </c>
      <c r="O144" s="38">
        <f t="shared" si="30"/>
        <v>-1960183.6763777393</v>
      </c>
    </row>
    <row r="145" spans="1:15" s="31" customFormat="1" x14ac:dyDescent="0.2">
      <c r="A145" s="30">
        <v>3328</v>
      </c>
      <c r="B145" s="31" t="s">
        <v>136</v>
      </c>
      <c r="C145" s="33">
        <v>55764021</v>
      </c>
      <c r="D145" s="33">
        <v>5007</v>
      </c>
      <c r="E145" s="34">
        <f t="shared" si="21"/>
        <v>11137.212103055723</v>
      </c>
      <c r="F145" s="35">
        <f t="shared" si="22"/>
        <v>0.99930236576679554</v>
      </c>
      <c r="G145" s="69">
        <f t="shared" si="23"/>
        <v>4.6650747711915752</v>
      </c>
      <c r="H145" s="36">
        <f t="shared" si="24"/>
        <v>0</v>
      </c>
      <c r="I145" s="69">
        <f t="shared" si="25"/>
        <v>4.6650747711915752</v>
      </c>
      <c r="J145" s="67">
        <f t="shared" si="26"/>
        <v>-123.46678524563045</v>
      </c>
      <c r="K145" s="34">
        <f t="shared" si="27"/>
        <v>-118.80171047443888</v>
      </c>
      <c r="L145" s="34">
        <f t="shared" si="28"/>
        <v>23358.029379356216</v>
      </c>
      <c r="M145" s="34">
        <f t="shared" si="29"/>
        <v>-594840.16434551543</v>
      </c>
      <c r="N145" s="38">
        <f>'jan-feb'!M145</f>
        <v>-2469679.5404807921</v>
      </c>
      <c r="O145" s="38">
        <f t="shared" si="30"/>
        <v>1874839.3761352766</v>
      </c>
    </row>
    <row r="146" spans="1:15" s="31" customFormat="1" x14ac:dyDescent="0.2">
      <c r="A146" s="30">
        <v>3330</v>
      </c>
      <c r="B146" s="31" t="s">
        <v>137</v>
      </c>
      <c r="C146" s="33">
        <v>70308751</v>
      </c>
      <c r="D146" s="33">
        <v>4496</v>
      </c>
      <c r="E146" s="34">
        <f t="shared" si="21"/>
        <v>15638.067393238434</v>
      </c>
      <c r="F146" s="35">
        <f t="shared" si="22"/>
        <v>1.4031480766893287</v>
      </c>
      <c r="G146" s="69">
        <f t="shared" si="23"/>
        <v>-2695.8480993384351</v>
      </c>
      <c r="H146" s="36">
        <f t="shared" si="24"/>
        <v>0</v>
      </c>
      <c r="I146" s="69">
        <f t="shared" si="25"/>
        <v>-2695.8480993384351</v>
      </c>
      <c r="J146" s="67">
        <f t="shared" si="26"/>
        <v>-123.46678524563045</v>
      </c>
      <c r="K146" s="34">
        <f t="shared" si="27"/>
        <v>-2819.3148845840656</v>
      </c>
      <c r="L146" s="34">
        <f t="shared" si="28"/>
        <v>-12120533.054625604</v>
      </c>
      <c r="M146" s="34">
        <f t="shared" si="29"/>
        <v>-12675639.721089959</v>
      </c>
      <c r="N146" s="38">
        <f>'jan-feb'!M146</f>
        <v>-8732346.0081888642</v>
      </c>
      <c r="O146" s="38">
        <f t="shared" si="30"/>
        <v>-3943293.7129010949</v>
      </c>
    </row>
    <row r="147" spans="1:15" s="31" customFormat="1" x14ac:dyDescent="0.2">
      <c r="A147" s="30">
        <v>3332</v>
      </c>
      <c r="B147" s="31" t="s">
        <v>138</v>
      </c>
      <c r="C147" s="33">
        <v>36414442</v>
      </c>
      <c r="D147" s="33">
        <v>3526</v>
      </c>
      <c r="E147" s="34">
        <f t="shared" si="21"/>
        <v>10327.408394781622</v>
      </c>
      <c r="F147" s="35">
        <f t="shared" si="22"/>
        <v>0.92664156394341979</v>
      </c>
      <c r="G147" s="69">
        <f t="shared" si="23"/>
        <v>490.54729973565225</v>
      </c>
      <c r="H147" s="36">
        <f t="shared" si="24"/>
        <v>0</v>
      </c>
      <c r="I147" s="69">
        <f t="shared" si="25"/>
        <v>490.54729973565225</v>
      </c>
      <c r="J147" s="67">
        <f t="shared" si="26"/>
        <v>-123.46678524563045</v>
      </c>
      <c r="K147" s="34">
        <f t="shared" si="27"/>
        <v>367.08051449002181</v>
      </c>
      <c r="L147" s="34">
        <f t="shared" si="28"/>
        <v>1729669.7788679099</v>
      </c>
      <c r="M147" s="34">
        <f t="shared" si="29"/>
        <v>1294325.8940918169</v>
      </c>
      <c r="N147" s="38">
        <f>'jan-feb'!M147</f>
        <v>640647.71768818074</v>
      </c>
      <c r="O147" s="38">
        <f t="shared" si="30"/>
        <v>653678.17640363611</v>
      </c>
    </row>
    <row r="148" spans="1:15" s="31" customFormat="1" x14ac:dyDescent="0.2">
      <c r="A148" s="30">
        <v>3334</v>
      </c>
      <c r="B148" s="31" t="s">
        <v>143</v>
      </c>
      <c r="C148" s="33">
        <v>27834118</v>
      </c>
      <c r="D148" s="33">
        <v>2781</v>
      </c>
      <c r="E148" s="34">
        <f t="shared" si="21"/>
        <v>10008.672419992808</v>
      </c>
      <c r="F148" s="35">
        <f t="shared" si="22"/>
        <v>0.89804252042030541</v>
      </c>
      <c r="G148" s="69">
        <f t="shared" si="23"/>
        <v>681.78888460894007</v>
      </c>
      <c r="H148" s="36">
        <f t="shared" si="24"/>
        <v>7.635629719945336</v>
      </c>
      <c r="I148" s="69">
        <f t="shared" si="25"/>
        <v>689.42451432888538</v>
      </c>
      <c r="J148" s="67">
        <f t="shared" si="26"/>
        <v>-123.46678524563045</v>
      </c>
      <c r="K148" s="34">
        <f t="shared" si="27"/>
        <v>565.95772908325489</v>
      </c>
      <c r="L148" s="34">
        <f t="shared" si="28"/>
        <v>1917289.5743486302</v>
      </c>
      <c r="M148" s="34">
        <f t="shared" si="29"/>
        <v>1573928.4445805319</v>
      </c>
      <c r="N148" s="38">
        <f>'jan-feb'!M148</f>
        <v>707089.72182348801</v>
      </c>
      <c r="O148" s="38">
        <f t="shared" si="30"/>
        <v>866838.7227570439</v>
      </c>
    </row>
    <row r="149" spans="1:15" s="31" customFormat="1" x14ac:dyDescent="0.2">
      <c r="A149" s="30">
        <v>3336</v>
      </c>
      <c r="B149" s="31" t="s">
        <v>144</v>
      </c>
      <c r="C149" s="33">
        <v>12084319</v>
      </c>
      <c r="D149" s="33">
        <v>1395</v>
      </c>
      <c r="E149" s="34">
        <f t="shared" si="21"/>
        <v>8662.5942652329741</v>
      </c>
      <c r="F149" s="35">
        <f t="shared" si="22"/>
        <v>0.77726372298773805</v>
      </c>
      <c r="G149" s="69">
        <f t="shared" si="23"/>
        <v>1489.4357774648408</v>
      </c>
      <c r="H149" s="36">
        <f t="shared" si="24"/>
        <v>478.76298388588737</v>
      </c>
      <c r="I149" s="69">
        <f t="shared" si="25"/>
        <v>1968.1987613507281</v>
      </c>
      <c r="J149" s="67">
        <f t="shared" si="26"/>
        <v>-123.46678524563045</v>
      </c>
      <c r="K149" s="34">
        <f t="shared" si="27"/>
        <v>1844.7319761050976</v>
      </c>
      <c r="L149" s="34">
        <f t="shared" si="28"/>
        <v>2745637.2720842655</v>
      </c>
      <c r="M149" s="34">
        <f t="shared" si="29"/>
        <v>2573401.106666611</v>
      </c>
      <c r="N149" s="38">
        <f>'jan-feb'!M149</f>
        <v>1227830.7170959243</v>
      </c>
      <c r="O149" s="38">
        <f t="shared" si="30"/>
        <v>1345570.3895706867</v>
      </c>
    </row>
    <row r="150" spans="1:15" s="31" customFormat="1" x14ac:dyDescent="0.2">
      <c r="A150" s="30">
        <v>3338</v>
      </c>
      <c r="B150" s="31" t="s">
        <v>145</v>
      </c>
      <c r="C150" s="33">
        <v>34257159</v>
      </c>
      <c r="D150" s="33">
        <v>2486</v>
      </c>
      <c r="E150" s="34">
        <f t="shared" si="21"/>
        <v>13780.031777956558</v>
      </c>
      <c r="F150" s="35">
        <f t="shared" si="22"/>
        <v>1.2364331601689988</v>
      </c>
      <c r="G150" s="69">
        <f t="shared" si="23"/>
        <v>-1581.0267301693093</v>
      </c>
      <c r="H150" s="36">
        <f t="shared" si="24"/>
        <v>0</v>
      </c>
      <c r="I150" s="69">
        <f t="shared" si="25"/>
        <v>-1581.0267301693093</v>
      </c>
      <c r="J150" s="67">
        <f t="shared" si="26"/>
        <v>-123.46678524563045</v>
      </c>
      <c r="K150" s="34">
        <f t="shared" si="27"/>
        <v>-1704.4935154149398</v>
      </c>
      <c r="L150" s="34">
        <f t="shared" si="28"/>
        <v>-3930432.4512009029</v>
      </c>
      <c r="M150" s="34">
        <f t="shared" si="29"/>
        <v>-4237370.8793215407</v>
      </c>
      <c r="N150" s="38">
        <f>'jan-feb'!M150</f>
        <v>-5647776.5081756059</v>
      </c>
      <c r="O150" s="38">
        <f t="shared" si="30"/>
        <v>1410405.6288540652</v>
      </c>
    </row>
    <row r="151" spans="1:15" s="31" customFormat="1" x14ac:dyDescent="0.2">
      <c r="A151" s="30">
        <v>3401</v>
      </c>
      <c r="B151" s="31" t="s">
        <v>82</v>
      </c>
      <c r="C151" s="33">
        <v>163228349</v>
      </c>
      <c r="D151" s="33">
        <v>18058</v>
      </c>
      <c r="E151" s="34">
        <f t="shared" si="21"/>
        <v>9039.11557204563</v>
      </c>
      <c r="F151" s="35">
        <f t="shared" si="22"/>
        <v>0.81104763849350969</v>
      </c>
      <c r="G151" s="69">
        <f t="shared" si="23"/>
        <v>1263.5229933772473</v>
      </c>
      <c r="H151" s="36">
        <f t="shared" si="24"/>
        <v>346.9805265014578</v>
      </c>
      <c r="I151" s="69">
        <f t="shared" si="25"/>
        <v>1610.503519878705</v>
      </c>
      <c r="J151" s="67">
        <f t="shared" si="26"/>
        <v>-123.46678524563045</v>
      </c>
      <c r="K151" s="34">
        <f t="shared" si="27"/>
        <v>1487.0367346330745</v>
      </c>
      <c r="L151" s="34">
        <f t="shared" si="28"/>
        <v>29082472.561969656</v>
      </c>
      <c r="M151" s="34">
        <f t="shared" si="29"/>
        <v>26852909.354004059</v>
      </c>
      <c r="N151" s="38">
        <f>'jan-feb'!M151</f>
        <v>14332133.033095485</v>
      </c>
      <c r="O151" s="38">
        <f t="shared" si="30"/>
        <v>12520776.320908574</v>
      </c>
    </row>
    <row r="152" spans="1:15" s="31" customFormat="1" x14ac:dyDescent="0.2">
      <c r="A152" s="30">
        <v>3403</v>
      </c>
      <c r="B152" s="31" t="s">
        <v>83</v>
      </c>
      <c r="C152" s="33">
        <v>336162907</v>
      </c>
      <c r="D152" s="33">
        <v>32879</v>
      </c>
      <c r="E152" s="34">
        <f t="shared" si="21"/>
        <v>10224.24365096262</v>
      </c>
      <c r="F152" s="35">
        <f t="shared" si="22"/>
        <v>0.91738495900422068</v>
      </c>
      <c r="G152" s="69">
        <f t="shared" si="23"/>
        <v>552.44614602705292</v>
      </c>
      <c r="H152" s="36">
        <f t="shared" si="24"/>
        <v>0</v>
      </c>
      <c r="I152" s="69">
        <f t="shared" si="25"/>
        <v>552.44614602705292</v>
      </c>
      <c r="J152" s="67">
        <f t="shared" si="26"/>
        <v>-123.46678524563045</v>
      </c>
      <c r="K152" s="34">
        <f t="shared" si="27"/>
        <v>428.97936078142249</v>
      </c>
      <c r="L152" s="34">
        <f t="shared" si="28"/>
        <v>18163876.835223474</v>
      </c>
      <c r="M152" s="34">
        <f t="shared" si="29"/>
        <v>14104412.40313239</v>
      </c>
      <c r="N152" s="38">
        <f>'jan-feb'!M152</f>
        <v>8370699.867703882</v>
      </c>
      <c r="O152" s="38">
        <f t="shared" si="30"/>
        <v>5733712.5354285082</v>
      </c>
    </row>
    <row r="153" spans="1:15" s="31" customFormat="1" x14ac:dyDescent="0.2">
      <c r="A153" s="30">
        <v>3405</v>
      </c>
      <c r="B153" s="31" t="s">
        <v>103</v>
      </c>
      <c r="C153" s="33">
        <v>297640617</v>
      </c>
      <c r="D153" s="33">
        <v>28768</v>
      </c>
      <c r="E153" s="34">
        <f t="shared" si="21"/>
        <v>10346.239467463849</v>
      </c>
      <c r="F153" s="35">
        <f t="shared" si="22"/>
        <v>0.92833120900963106</v>
      </c>
      <c r="G153" s="69">
        <f t="shared" si="23"/>
        <v>479.24865612631584</v>
      </c>
      <c r="H153" s="36">
        <f t="shared" si="24"/>
        <v>0</v>
      </c>
      <c r="I153" s="69">
        <f t="shared" si="25"/>
        <v>479.24865612631584</v>
      </c>
      <c r="J153" s="67">
        <f t="shared" si="26"/>
        <v>-123.46678524563045</v>
      </c>
      <c r="K153" s="34">
        <f t="shared" si="27"/>
        <v>355.7818708806854</v>
      </c>
      <c r="L153" s="34">
        <f t="shared" si="28"/>
        <v>13787025.339441855</v>
      </c>
      <c r="M153" s="34">
        <f t="shared" si="29"/>
        <v>10235132.861495558</v>
      </c>
      <c r="N153" s="38">
        <f>'jan-feb'!M153</f>
        <v>5299183.555432098</v>
      </c>
      <c r="O153" s="38">
        <f t="shared" si="30"/>
        <v>4935949.3060634602</v>
      </c>
    </row>
    <row r="154" spans="1:15" s="31" customFormat="1" x14ac:dyDescent="0.2">
      <c r="A154" s="30">
        <v>3407</v>
      </c>
      <c r="B154" s="31" t="s">
        <v>104</v>
      </c>
      <c r="C154" s="33">
        <v>283546861</v>
      </c>
      <c r="D154" s="33">
        <v>30903</v>
      </c>
      <c r="E154" s="34">
        <f t="shared" si="21"/>
        <v>9175.3830048862565</v>
      </c>
      <c r="F154" s="35">
        <f t="shared" si="22"/>
        <v>0.82327442979052057</v>
      </c>
      <c r="G154" s="69">
        <f t="shared" si="23"/>
        <v>1181.7625336728713</v>
      </c>
      <c r="H154" s="36">
        <f t="shared" si="24"/>
        <v>299.28692500723855</v>
      </c>
      <c r="I154" s="69">
        <f t="shared" si="25"/>
        <v>1481.0494586801099</v>
      </c>
      <c r="J154" s="67">
        <f t="shared" si="26"/>
        <v>-123.46678524563045</v>
      </c>
      <c r="K154" s="34">
        <f t="shared" si="27"/>
        <v>1357.5826734344794</v>
      </c>
      <c r="L154" s="34">
        <f t="shared" si="28"/>
        <v>45768871.421591438</v>
      </c>
      <c r="M154" s="34">
        <f t="shared" si="29"/>
        <v>41953377.357145719</v>
      </c>
      <c r="N154" s="38">
        <f>'jan-feb'!M154</f>
        <v>19570630.31882821</v>
      </c>
      <c r="O154" s="38">
        <f t="shared" si="30"/>
        <v>22382747.038317509</v>
      </c>
    </row>
    <row r="155" spans="1:15" s="31" customFormat="1" x14ac:dyDescent="0.2">
      <c r="A155" s="30">
        <v>3411</v>
      </c>
      <c r="B155" s="31" t="s">
        <v>84</v>
      </c>
      <c r="C155" s="33">
        <v>318020161</v>
      </c>
      <c r="D155" s="33">
        <v>35612</v>
      </c>
      <c r="E155" s="34">
        <f t="shared" si="21"/>
        <v>8930.1404301920702</v>
      </c>
      <c r="F155" s="35">
        <f t="shared" si="22"/>
        <v>0.80126968723817216</v>
      </c>
      <c r="G155" s="69">
        <f t="shared" si="23"/>
        <v>1328.9080784893831</v>
      </c>
      <c r="H155" s="36">
        <f t="shared" si="24"/>
        <v>385.12182615020373</v>
      </c>
      <c r="I155" s="69">
        <f t="shared" si="25"/>
        <v>1714.0299046395869</v>
      </c>
      <c r="J155" s="67">
        <f t="shared" si="26"/>
        <v>-123.46678524563045</v>
      </c>
      <c r="K155" s="34">
        <f t="shared" si="27"/>
        <v>1590.5631193939564</v>
      </c>
      <c r="L155" s="34">
        <f t="shared" si="28"/>
        <v>61040032.964024968</v>
      </c>
      <c r="M155" s="34">
        <f t="shared" si="29"/>
        <v>56643133.807857573</v>
      </c>
      <c r="N155" s="38">
        <f>'jan-feb'!M155</f>
        <v>28835853.223562773</v>
      </c>
      <c r="O155" s="38">
        <f t="shared" si="30"/>
        <v>27807280.5842948</v>
      </c>
    </row>
    <row r="156" spans="1:15" s="31" customFormat="1" x14ac:dyDescent="0.2">
      <c r="A156" s="30">
        <v>3412</v>
      </c>
      <c r="B156" s="31" t="s">
        <v>85</v>
      </c>
      <c r="C156" s="33">
        <v>62125351</v>
      </c>
      <c r="D156" s="33">
        <v>7929</v>
      </c>
      <c r="E156" s="34">
        <f t="shared" si="21"/>
        <v>7835.2063311893053</v>
      </c>
      <c r="F156" s="35">
        <f t="shared" si="22"/>
        <v>0.70302515122974063</v>
      </c>
      <c r="G156" s="69">
        <f t="shared" si="23"/>
        <v>1985.868537891042</v>
      </c>
      <c r="H156" s="36">
        <f t="shared" si="24"/>
        <v>768.34876080117147</v>
      </c>
      <c r="I156" s="69">
        <f t="shared" si="25"/>
        <v>2754.2172986922133</v>
      </c>
      <c r="J156" s="67">
        <f t="shared" si="26"/>
        <v>-123.46678524563045</v>
      </c>
      <c r="K156" s="34">
        <f t="shared" si="27"/>
        <v>2630.7505134465828</v>
      </c>
      <c r="L156" s="34">
        <f t="shared" si="28"/>
        <v>21838188.961330559</v>
      </c>
      <c r="M156" s="34">
        <f t="shared" si="29"/>
        <v>20859220.821117956</v>
      </c>
      <c r="N156" s="38">
        <f>'jan-feb'!M156</f>
        <v>9332952.9465258662</v>
      </c>
      <c r="O156" s="38">
        <f t="shared" si="30"/>
        <v>11526267.87459209</v>
      </c>
    </row>
    <row r="157" spans="1:15" s="31" customFormat="1" x14ac:dyDescent="0.2">
      <c r="A157" s="30">
        <v>3413</v>
      </c>
      <c r="B157" s="31" t="s">
        <v>86</v>
      </c>
      <c r="C157" s="33">
        <v>185519684</v>
      </c>
      <c r="D157" s="33">
        <v>21605</v>
      </c>
      <c r="E157" s="34">
        <f t="shared" si="21"/>
        <v>8586.8865540384177</v>
      </c>
      <c r="F157" s="35">
        <f t="shared" si="22"/>
        <v>0.77047073977044322</v>
      </c>
      <c r="G157" s="69">
        <f t="shared" si="23"/>
        <v>1534.8604041815745</v>
      </c>
      <c r="H157" s="36">
        <f t="shared" si="24"/>
        <v>505.26068280398209</v>
      </c>
      <c r="I157" s="69">
        <f t="shared" si="25"/>
        <v>2040.1210869855565</v>
      </c>
      <c r="J157" s="67">
        <f t="shared" si="26"/>
        <v>-123.46678524563045</v>
      </c>
      <c r="K157" s="34">
        <f t="shared" si="27"/>
        <v>1916.654301739926</v>
      </c>
      <c r="L157" s="34">
        <f t="shared" si="28"/>
        <v>44076816.084322952</v>
      </c>
      <c r="M157" s="34">
        <f t="shared" si="29"/>
        <v>41409316.189091101</v>
      </c>
      <c r="N157" s="38">
        <f>'jan-feb'!M157</f>
        <v>20888099.12427057</v>
      </c>
      <c r="O157" s="38">
        <f t="shared" si="30"/>
        <v>20521217.064820532</v>
      </c>
    </row>
    <row r="158" spans="1:15" s="31" customFormat="1" x14ac:dyDescent="0.2">
      <c r="A158" s="30">
        <v>3414</v>
      </c>
      <c r="B158" s="31" t="s">
        <v>87</v>
      </c>
      <c r="C158" s="33">
        <v>39860760</v>
      </c>
      <c r="D158" s="33">
        <v>4992</v>
      </c>
      <c r="E158" s="34">
        <f t="shared" si="21"/>
        <v>7984.9278846153848</v>
      </c>
      <c r="F158" s="35">
        <f t="shared" si="22"/>
        <v>0.71645913283667351</v>
      </c>
      <c r="G158" s="69">
        <f t="shared" si="23"/>
        <v>1896.0356058353943</v>
      </c>
      <c r="H158" s="36">
        <f t="shared" si="24"/>
        <v>715.94621710204365</v>
      </c>
      <c r="I158" s="69">
        <f t="shared" si="25"/>
        <v>2611.9818229374378</v>
      </c>
      <c r="J158" s="67">
        <f t="shared" si="26"/>
        <v>-123.46678524563045</v>
      </c>
      <c r="K158" s="34">
        <f t="shared" si="27"/>
        <v>2488.5150376918073</v>
      </c>
      <c r="L158" s="34">
        <f t="shared" si="28"/>
        <v>13039013.26010369</v>
      </c>
      <c r="M158" s="34">
        <f t="shared" si="29"/>
        <v>12422667.068157502</v>
      </c>
      <c r="N158" s="38">
        <f>'jan-feb'!M158</f>
        <v>6253016.9603174571</v>
      </c>
      <c r="O158" s="38">
        <f t="shared" si="30"/>
        <v>6169650.1078400444</v>
      </c>
    </row>
    <row r="159" spans="1:15" s="31" customFormat="1" x14ac:dyDescent="0.2">
      <c r="A159" s="30">
        <v>3415</v>
      </c>
      <c r="B159" s="31" t="s">
        <v>88</v>
      </c>
      <c r="C159" s="33">
        <v>71083046</v>
      </c>
      <c r="D159" s="33">
        <v>8112</v>
      </c>
      <c r="E159" s="34">
        <f t="shared" si="21"/>
        <v>8762.7029092702178</v>
      </c>
      <c r="F159" s="35">
        <f t="shared" si="22"/>
        <v>0.78624611498085417</v>
      </c>
      <c r="G159" s="69">
        <f t="shared" si="23"/>
        <v>1429.3705910424944</v>
      </c>
      <c r="H159" s="36">
        <f t="shared" si="24"/>
        <v>443.72495847285205</v>
      </c>
      <c r="I159" s="69">
        <f t="shared" si="25"/>
        <v>1873.0955495153464</v>
      </c>
      <c r="J159" s="67">
        <f t="shared" si="26"/>
        <v>-123.46678524563045</v>
      </c>
      <c r="K159" s="34">
        <f t="shared" si="27"/>
        <v>1749.6287642697159</v>
      </c>
      <c r="L159" s="34">
        <f t="shared" si="28"/>
        <v>15194551.097668489</v>
      </c>
      <c r="M159" s="34">
        <f t="shared" si="29"/>
        <v>14192988.535755936</v>
      </c>
      <c r="N159" s="38">
        <f>'jan-feb'!M159</f>
        <v>6987353.84801587</v>
      </c>
      <c r="O159" s="38">
        <f t="shared" si="30"/>
        <v>7205634.6877400661</v>
      </c>
    </row>
    <row r="160" spans="1:15" s="31" customFormat="1" x14ac:dyDescent="0.2">
      <c r="A160" s="30">
        <v>3416</v>
      </c>
      <c r="B160" s="31" t="s">
        <v>89</v>
      </c>
      <c r="C160" s="33">
        <v>46479643</v>
      </c>
      <c r="D160" s="33">
        <v>6040</v>
      </c>
      <c r="E160" s="34">
        <f t="shared" si="21"/>
        <v>7695.3051324503313</v>
      </c>
      <c r="F160" s="35">
        <f t="shared" si="22"/>
        <v>0.69047231506393669</v>
      </c>
      <c r="G160" s="69">
        <f t="shared" si="23"/>
        <v>2069.8092571344264</v>
      </c>
      <c r="H160" s="36">
        <f t="shared" si="24"/>
        <v>817.31418035981233</v>
      </c>
      <c r="I160" s="69">
        <f t="shared" si="25"/>
        <v>2887.1234374942387</v>
      </c>
      <c r="J160" s="67">
        <f t="shared" si="26"/>
        <v>-123.46678524563045</v>
      </c>
      <c r="K160" s="34">
        <f t="shared" si="27"/>
        <v>2763.6566522486082</v>
      </c>
      <c r="L160" s="34">
        <f t="shared" si="28"/>
        <v>17438225.562465202</v>
      </c>
      <c r="M160" s="34">
        <f t="shared" si="29"/>
        <v>16692486.179581594</v>
      </c>
      <c r="N160" s="38">
        <f>'jan-feb'!M160</f>
        <v>8206990.3672110252</v>
      </c>
      <c r="O160" s="38">
        <f t="shared" si="30"/>
        <v>8485495.8123705685</v>
      </c>
    </row>
    <row r="161" spans="1:15" s="31" customFormat="1" x14ac:dyDescent="0.2">
      <c r="A161" s="30">
        <v>3417</v>
      </c>
      <c r="B161" s="31" t="s">
        <v>90</v>
      </c>
      <c r="C161" s="33">
        <v>39725460</v>
      </c>
      <c r="D161" s="33">
        <v>4532</v>
      </c>
      <c r="E161" s="34">
        <f t="shared" si="21"/>
        <v>8765.5472197705203</v>
      </c>
      <c r="F161" s="35">
        <f t="shared" si="22"/>
        <v>0.78650132482920998</v>
      </c>
      <c r="G161" s="69">
        <f t="shared" si="23"/>
        <v>1427.664004742313</v>
      </c>
      <c r="H161" s="36">
        <f t="shared" si="24"/>
        <v>442.72944979774616</v>
      </c>
      <c r="I161" s="69">
        <f t="shared" si="25"/>
        <v>1870.3934545400591</v>
      </c>
      <c r="J161" s="67">
        <f t="shared" si="26"/>
        <v>-123.46678524563045</v>
      </c>
      <c r="K161" s="34">
        <f t="shared" si="27"/>
        <v>1746.9266692944286</v>
      </c>
      <c r="L161" s="34">
        <f t="shared" si="28"/>
        <v>8476623.1359755471</v>
      </c>
      <c r="M161" s="34">
        <f t="shared" si="29"/>
        <v>7917071.6652423507</v>
      </c>
      <c r="N161" s="38">
        <f>'jan-feb'!M161</f>
        <v>4249341.8614901295</v>
      </c>
      <c r="O161" s="38">
        <f t="shared" si="30"/>
        <v>3667729.8037522212</v>
      </c>
    </row>
    <row r="162" spans="1:15" s="31" customFormat="1" x14ac:dyDescent="0.2">
      <c r="A162" s="30">
        <v>3418</v>
      </c>
      <c r="B162" s="31" t="s">
        <v>91</v>
      </c>
      <c r="C162" s="33">
        <v>54624504</v>
      </c>
      <c r="D162" s="33">
        <v>7339</v>
      </c>
      <c r="E162" s="34">
        <f t="shared" si="21"/>
        <v>7443.0445564790843</v>
      </c>
      <c r="F162" s="35">
        <f t="shared" si="22"/>
        <v>0.66783787225857816</v>
      </c>
      <c r="G162" s="69">
        <f t="shared" si="23"/>
        <v>2221.1656027171744</v>
      </c>
      <c r="H162" s="36">
        <f t="shared" si="24"/>
        <v>905.60538194974868</v>
      </c>
      <c r="I162" s="69">
        <f t="shared" si="25"/>
        <v>3126.7709846669231</v>
      </c>
      <c r="J162" s="67">
        <f t="shared" si="26"/>
        <v>-123.46678524563045</v>
      </c>
      <c r="K162" s="34">
        <f t="shared" si="27"/>
        <v>3003.3041994212927</v>
      </c>
      <c r="L162" s="34">
        <f t="shared" si="28"/>
        <v>22947372.25647055</v>
      </c>
      <c r="M162" s="34">
        <f t="shared" si="29"/>
        <v>22041249.519552868</v>
      </c>
      <c r="N162" s="38">
        <f>'jan-feb'!M162</f>
        <v>10910435.602377769</v>
      </c>
      <c r="O162" s="38">
        <f t="shared" si="30"/>
        <v>11130813.917175099</v>
      </c>
    </row>
    <row r="163" spans="1:15" s="31" customFormat="1" x14ac:dyDescent="0.2">
      <c r="A163" s="30">
        <v>3419</v>
      </c>
      <c r="B163" s="31" t="s">
        <v>386</v>
      </c>
      <c r="C163" s="33">
        <v>28056140</v>
      </c>
      <c r="D163" s="33">
        <v>3615</v>
      </c>
      <c r="E163" s="34">
        <f t="shared" si="21"/>
        <v>7761.0345781466112</v>
      </c>
      <c r="F163" s="35">
        <f t="shared" si="22"/>
        <v>0.69636998406557227</v>
      </c>
      <c r="G163" s="69">
        <f t="shared" si="23"/>
        <v>2030.3715897166585</v>
      </c>
      <c r="H163" s="36">
        <f t="shared" si="24"/>
        <v>794.30887436611431</v>
      </c>
      <c r="I163" s="69">
        <f t="shared" si="25"/>
        <v>2824.6804640827727</v>
      </c>
      <c r="J163" s="67">
        <f t="shared" si="26"/>
        <v>-123.46678524563045</v>
      </c>
      <c r="K163" s="34">
        <f t="shared" si="27"/>
        <v>2701.2136788371422</v>
      </c>
      <c r="L163" s="34">
        <f t="shared" si="28"/>
        <v>10211219.877659224</v>
      </c>
      <c r="M163" s="34">
        <f t="shared" si="29"/>
        <v>9764887.4489962682</v>
      </c>
      <c r="N163" s="38">
        <f>'jan-feb'!M163</f>
        <v>4168199.4179582554</v>
      </c>
      <c r="O163" s="38">
        <f t="shared" si="30"/>
        <v>5596688.0310380124</v>
      </c>
    </row>
    <row r="164" spans="1:15" s="31" customFormat="1" x14ac:dyDescent="0.2">
      <c r="A164" s="30">
        <v>3420</v>
      </c>
      <c r="B164" s="31" t="s">
        <v>92</v>
      </c>
      <c r="C164" s="33">
        <v>191899020</v>
      </c>
      <c r="D164" s="33">
        <v>21761</v>
      </c>
      <c r="E164" s="34">
        <f t="shared" si="21"/>
        <v>8818.4835255732742</v>
      </c>
      <c r="F164" s="35">
        <f t="shared" si="22"/>
        <v>0.79125111096367107</v>
      </c>
      <c r="G164" s="69">
        <f t="shared" si="23"/>
        <v>1395.9022212606608</v>
      </c>
      <c r="H164" s="36">
        <f t="shared" si="24"/>
        <v>424.20174276678233</v>
      </c>
      <c r="I164" s="69">
        <f t="shared" si="25"/>
        <v>1820.103964027443</v>
      </c>
      <c r="J164" s="67">
        <f t="shared" si="26"/>
        <v>-123.46678524563045</v>
      </c>
      <c r="K164" s="34">
        <f t="shared" si="27"/>
        <v>1696.6371787818125</v>
      </c>
      <c r="L164" s="34">
        <f t="shared" si="28"/>
        <v>39607282.361201189</v>
      </c>
      <c r="M164" s="34">
        <f t="shared" si="29"/>
        <v>36920521.647471026</v>
      </c>
      <c r="N164" s="38">
        <f>'jan-feb'!M164</f>
        <v>16066821.488655495</v>
      </c>
      <c r="O164" s="38">
        <f t="shared" si="30"/>
        <v>20853700.158815533</v>
      </c>
    </row>
    <row r="165" spans="1:15" s="31" customFormat="1" x14ac:dyDescent="0.2">
      <c r="A165" s="30">
        <v>3421</v>
      </c>
      <c r="B165" s="31" t="s">
        <v>93</v>
      </c>
      <c r="C165" s="33">
        <v>58738909</v>
      </c>
      <c r="D165" s="33">
        <v>6566</v>
      </c>
      <c r="E165" s="34">
        <f t="shared" si="21"/>
        <v>8945.9197380444712</v>
      </c>
      <c r="F165" s="35">
        <f t="shared" si="22"/>
        <v>0.80268550831809404</v>
      </c>
      <c r="G165" s="69">
        <f t="shared" si="23"/>
        <v>1319.4404937779425</v>
      </c>
      <c r="H165" s="36">
        <f t="shared" si="24"/>
        <v>379.59906840186341</v>
      </c>
      <c r="I165" s="69">
        <f t="shared" si="25"/>
        <v>1699.0395621798059</v>
      </c>
      <c r="J165" s="67">
        <f t="shared" si="26"/>
        <v>-123.46678524563045</v>
      </c>
      <c r="K165" s="34">
        <f t="shared" si="27"/>
        <v>1575.5727769341754</v>
      </c>
      <c r="L165" s="34">
        <f t="shared" si="28"/>
        <v>11155893.765272606</v>
      </c>
      <c r="M165" s="34">
        <f t="shared" si="29"/>
        <v>10345210.853349796</v>
      </c>
      <c r="N165" s="38">
        <f>'jan-feb'!M165</f>
        <v>5556103.3067396693</v>
      </c>
      <c r="O165" s="38">
        <f t="shared" si="30"/>
        <v>4789107.5466101263</v>
      </c>
    </row>
    <row r="166" spans="1:15" s="31" customFormat="1" x14ac:dyDescent="0.2">
      <c r="A166" s="30">
        <v>3422</v>
      </c>
      <c r="B166" s="31" t="s">
        <v>94</v>
      </c>
      <c r="C166" s="33">
        <v>41338527</v>
      </c>
      <c r="D166" s="33">
        <v>4289</v>
      </c>
      <c r="E166" s="34">
        <f t="shared" si="21"/>
        <v>9638.2669619958033</v>
      </c>
      <c r="F166" s="35">
        <f t="shared" si="22"/>
        <v>0.86480735824109334</v>
      </c>
      <c r="G166" s="69">
        <f t="shared" si="23"/>
        <v>904.03215940714324</v>
      </c>
      <c r="H166" s="36">
        <f t="shared" si="24"/>
        <v>137.27754001889716</v>
      </c>
      <c r="I166" s="69">
        <f t="shared" si="25"/>
        <v>1041.3096994260404</v>
      </c>
      <c r="J166" s="67">
        <f t="shared" si="26"/>
        <v>-123.46678524563045</v>
      </c>
      <c r="K166" s="34">
        <f t="shared" si="27"/>
        <v>917.84291418040993</v>
      </c>
      <c r="L166" s="34">
        <f t="shared" si="28"/>
        <v>4466177.300838287</v>
      </c>
      <c r="M166" s="34">
        <f t="shared" si="29"/>
        <v>3936628.2589197783</v>
      </c>
      <c r="N166" s="38">
        <f>'jan-feb'!M166</f>
        <v>813503.85166324826</v>
      </c>
      <c r="O166" s="38">
        <f t="shared" si="30"/>
        <v>3123124.4072565301</v>
      </c>
    </row>
    <row r="167" spans="1:15" s="31" customFormat="1" x14ac:dyDescent="0.2">
      <c r="A167" s="30">
        <v>3423</v>
      </c>
      <c r="B167" s="31" t="s">
        <v>95</v>
      </c>
      <c r="C167" s="33">
        <v>18387641</v>
      </c>
      <c r="D167" s="33">
        <v>2276</v>
      </c>
      <c r="E167" s="34">
        <f t="shared" si="21"/>
        <v>8078.9283831282955</v>
      </c>
      <c r="F167" s="35">
        <f t="shared" si="22"/>
        <v>0.72489346269211707</v>
      </c>
      <c r="G167" s="69">
        <f t="shared" si="23"/>
        <v>1839.635306727648</v>
      </c>
      <c r="H167" s="36">
        <f t="shared" si="24"/>
        <v>683.04604262252485</v>
      </c>
      <c r="I167" s="69">
        <f t="shared" si="25"/>
        <v>2522.6813493501727</v>
      </c>
      <c r="J167" s="67">
        <f t="shared" si="26"/>
        <v>-123.46678524563045</v>
      </c>
      <c r="K167" s="34">
        <f t="shared" si="27"/>
        <v>2399.2145641045422</v>
      </c>
      <c r="L167" s="34">
        <f t="shared" si="28"/>
        <v>5741622.7511209929</v>
      </c>
      <c r="M167" s="34">
        <f t="shared" si="29"/>
        <v>5460612.3479019385</v>
      </c>
      <c r="N167" s="38">
        <f>'jan-feb'!M167</f>
        <v>2507357.1111543542</v>
      </c>
      <c r="O167" s="38">
        <f t="shared" si="30"/>
        <v>2953255.2367475843</v>
      </c>
    </row>
    <row r="168" spans="1:15" s="31" customFormat="1" x14ac:dyDescent="0.2">
      <c r="A168" s="30">
        <v>3424</v>
      </c>
      <c r="B168" s="31" t="s">
        <v>96</v>
      </c>
      <c r="C168" s="33">
        <v>15839811</v>
      </c>
      <c r="D168" s="33">
        <v>1837</v>
      </c>
      <c r="E168" s="34">
        <f t="shared" si="21"/>
        <v>8622.6516058791512</v>
      </c>
      <c r="F168" s="35">
        <f t="shared" si="22"/>
        <v>0.77367981045936474</v>
      </c>
      <c r="G168" s="69">
        <f t="shared" si="23"/>
        <v>1513.4013730771344</v>
      </c>
      <c r="H168" s="36">
        <f t="shared" si="24"/>
        <v>492.74291465972533</v>
      </c>
      <c r="I168" s="69">
        <f t="shared" si="25"/>
        <v>2006.1442877368597</v>
      </c>
      <c r="J168" s="67">
        <f t="shared" si="26"/>
        <v>-123.46678524563045</v>
      </c>
      <c r="K168" s="34">
        <f t="shared" si="27"/>
        <v>1882.6775024912292</v>
      </c>
      <c r="L168" s="34">
        <f t="shared" si="28"/>
        <v>3685287.0565726114</v>
      </c>
      <c r="M168" s="34">
        <f t="shared" si="29"/>
        <v>3458478.5720763882</v>
      </c>
      <c r="N168" s="38">
        <f>'jan-feb'!M168</f>
        <v>280292.13068439893</v>
      </c>
      <c r="O168" s="38">
        <f t="shared" si="30"/>
        <v>3178186.4413919891</v>
      </c>
    </row>
    <row r="169" spans="1:15" s="31" customFormat="1" x14ac:dyDescent="0.2">
      <c r="A169" s="30">
        <v>3425</v>
      </c>
      <c r="B169" s="31" t="s">
        <v>97</v>
      </c>
      <c r="C169" s="33">
        <v>9993844</v>
      </c>
      <c r="D169" s="33">
        <v>1361</v>
      </c>
      <c r="E169" s="34">
        <f t="shared" si="21"/>
        <v>7343.0154298310063</v>
      </c>
      <c r="F169" s="35">
        <f t="shared" si="22"/>
        <v>0.65886261507751165</v>
      </c>
      <c r="G169" s="69">
        <f t="shared" si="23"/>
        <v>2281.1830787060212</v>
      </c>
      <c r="H169" s="36">
        <f t="shared" si="24"/>
        <v>940.61557627657601</v>
      </c>
      <c r="I169" s="69">
        <f t="shared" si="25"/>
        <v>3221.7986549825973</v>
      </c>
      <c r="J169" s="67">
        <f t="shared" si="26"/>
        <v>-123.46678524563045</v>
      </c>
      <c r="K169" s="34">
        <f t="shared" si="27"/>
        <v>3098.3318697369668</v>
      </c>
      <c r="L169" s="34">
        <f t="shared" si="28"/>
        <v>4384867.9694313146</v>
      </c>
      <c r="M169" s="34">
        <f t="shared" si="29"/>
        <v>4216829.6747120116</v>
      </c>
      <c r="N169" s="38">
        <f>'jan-feb'!M169</f>
        <v>1949089.0537043393</v>
      </c>
      <c r="O169" s="38">
        <f t="shared" si="30"/>
        <v>2267740.6210076725</v>
      </c>
    </row>
    <row r="170" spans="1:15" s="31" customFormat="1" x14ac:dyDescent="0.2">
      <c r="A170" s="30">
        <v>3426</v>
      </c>
      <c r="B170" s="31" t="s">
        <v>98</v>
      </c>
      <c r="C170" s="33">
        <v>11928413</v>
      </c>
      <c r="D170" s="33">
        <v>1604</v>
      </c>
      <c r="E170" s="34">
        <f t="shared" si="21"/>
        <v>7436.6664588528674</v>
      </c>
      <c r="F170" s="35">
        <f t="shared" si="22"/>
        <v>0.66726558828050597</v>
      </c>
      <c r="G170" s="69">
        <f t="shared" si="23"/>
        <v>2224.9924612929049</v>
      </c>
      <c r="H170" s="36">
        <f t="shared" si="24"/>
        <v>907.83771611892462</v>
      </c>
      <c r="I170" s="69">
        <f t="shared" si="25"/>
        <v>3132.8301774118295</v>
      </c>
      <c r="J170" s="67">
        <f t="shared" si="26"/>
        <v>-123.46678524563045</v>
      </c>
      <c r="K170" s="34">
        <f t="shared" si="27"/>
        <v>3009.363392166199</v>
      </c>
      <c r="L170" s="34">
        <f t="shared" si="28"/>
        <v>5025059.6045685746</v>
      </c>
      <c r="M170" s="34">
        <f t="shared" si="29"/>
        <v>4827018.8810345829</v>
      </c>
      <c r="N170" s="38">
        <f>'jan-feb'!M170</f>
        <v>2232226.7376500806</v>
      </c>
      <c r="O170" s="38">
        <f t="shared" si="30"/>
        <v>2594792.1433845023</v>
      </c>
    </row>
    <row r="171" spans="1:15" s="31" customFormat="1" x14ac:dyDescent="0.2">
      <c r="A171" s="30">
        <v>3427</v>
      </c>
      <c r="B171" s="31" t="s">
        <v>99</v>
      </c>
      <c r="C171" s="33">
        <v>50393655</v>
      </c>
      <c r="D171" s="33">
        <v>5692</v>
      </c>
      <c r="E171" s="34">
        <f t="shared" si="21"/>
        <v>8853.4179550245954</v>
      </c>
      <c r="F171" s="35">
        <f t="shared" si="22"/>
        <v>0.79438565286467699</v>
      </c>
      <c r="G171" s="69">
        <f t="shared" si="23"/>
        <v>1374.9415635898679</v>
      </c>
      <c r="H171" s="36">
        <f t="shared" si="24"/>
        <v>411.9746924588199</v>
      </c>
      <c r="I171" s="69">
        <f t="shared" si="25"/>
        <v>1786.9162560486877</v>
      </c>
      <c r="J171" s="67">
        <f t="shared" si="26"/>
        <v>-123.46678524563045</v>
      </c>
      <c r="K171" s="34">
        <f t="shared" si="27"/>
        <v>1663.4494708030572</v>
      </c>
      <c r="L171" s="34">
        <f t="shared" si="28"/>
        <v>10171127.329429131</v>
      </c>
      <c r="M171" s="34">
        <f t="shared" si="29"/>
        <v>9468354.3878110014</v>
      </c>
      <c r="N171" s="38">
        <f>'jan-feb'!M171</f>
        <v>3297530.9389677444</v>
      </c>
      <c r="O171" s="38">
        <f t="shared" si="30"/>
        <v>6170823.4488432575</v>
      </c>
    </row>
    <row r="172" spans="1:15" s="31" customFormat="1" x14ac:dyDescent="0.2">
      <c r="A172" s="30">
        <v>3428</v>
      </c>
      <c r="B172" s="31" t="s">
        <v>100</v>
      </c>
      <c r="C172" s="33">
        <v>21709159</v>
      </c>
      <c r="D172" s="33">
        <v>2526</v>
      </c>
      <c r="E172" s="34">
        <f t="shared" si="21"/>
        <v>8594.2830562153595</v>
      </c>
      <c r="F172" s="35">
        <f t="shared" si="22"/>
        <v>0.77113440156079283</v>
      </c>
      <c r="G172" s="69">
        <f t="shared" si="23"/>
        <v>1530.4225028754095</v>
      </c>
      <c r="H172" s="36">
        <f t="shared" si="24"/>
        <v>502.67190704205245</v>
      </c>
      <c r="I172" s="69">
        <f t="shared" si="25"/>
        <v>2033.0944099174619</v>
      </c>
      <c r="J172" s="67">
        <f t="shared" si="26"/>
        <v>-123.46678524563045</v>
      </c>
      <c r="K172" s="34">
        <f t="shared" si="27"/>
        <v>1909.6276246718314</v>
      </c>
      <c r="L172" s="34">
        <f t="shared" si="28"/>
        <v>5135596.4794515092</v>
      </c>
      <c r="M172" s="34">
        <f t="shared" si="29"/>
        <v>4823719.3799210461</v>
      </c>
      <c r="N172" s="38">
        <f>'jan-feb'!M172</f>
        <v>1276386.9713865984</v>
      </c>
      <c r="O172" s="38">
        <f t="shared" si="30"/>
        <v>3547332.4085344477</v>
      </c>
    </row>
    <row r="173" spans="1:15" s="31" customFormat="1" x14ac:dyDescent="0.2">
      <c r="A173" s="30">
        <v>3429</v>
      </c>
      <c r="B173" s="31" t="s">
        <v>101</v>
      </c>
      <c r="C173" s="33">
        <v>12505365</v>
      </c>
      <c r="D173" s="33">
        <v>1532</v>
      </c>
      <c r="E173" s="34">
        <f t="shared" si="21"/>
        <v>8162.7708877284595</v>
      </c>
      <c r="F173" s="35">
        <f t="shared" si="22"/>
        <v>0.73241635194155219</v>
      </c>
      <c r="G173" s="69">
        <f t="shared" si="23"/>
        <v>1789.3298039675494</v>
      </c>
      <c r="H173" s="36">
        <f t="shared" si="24"/>
        <v>653.70116601246741</v>
      </c>
      <c r="I173" s="69">
        <f t="shared" si="25"/>
        <v>2443.0309699800168</v>
      </c>
      <c r="J173" s="67">
        <f t="shared" si="26"/>
        <v>-123.46678524563045</v>
      </c>
      <c r="K173" s="34">
        <f t="shared" si="27"/>
        <v>2319.5641847343863</v>
      </c>
      <c r="L173" s="34">
        <f t="shared" si="28"/>
        <v>3742723.4460093859</v>
      </c>
      <c r="M173" s="34">
        <f t="shared" si="29"/>
        <v>3553572.3310130797</v>
      </c>
      <c r="N173" s="38">
        <f>'jan-feb'!M173</f>
        <v>1846985.1887031947</v>
      </c>
      <c r="O173" s="38">
        <f t="shared" si="30"/>
        <v>1706587.142309885</v>
      </c>
    </row>
    <row r="174" spans="1:15" s="31" customFormat="1" x14ac:dyDescent="0.2">
      <c r="A174" s="30">
        <v>3430</v>
      </c>
      <c r="B174" s="31" t="s">
        <v>102</v>
      </c>
      <c r="C174" s="33">
        <v>15446826</v>
      </c>
      <c r="D174" s="33">
        <v>1891</v>
      </c>
      <c r="E174" s="34">
        <f t="shared" si="21"/>
        <v>8168.6017979904809</v>
      </c>
      <c r="F174" s="35">
        <f t="shared" si="22"/>
        <v>0.7329395387467863</v>
      </c>
      <c r="G174" s="69">
        <f t="shared" si="23"/>
        <v>1785.8312578103366</v>
      </c>
      <c r="H174" s="36">
        <f t="shared" si="24"/>
        <v>651.66034742075999</v>
      </c>
      <c r="I174" s="69">
        <f t="shared" si="25"/>
        <v>2437.4916052310964</v>
      </c>
      <c r="J174" s="67">
        <f t="shared" si="26"/>
        <v>-123.46678524563045</v>
      </c>
      <c r="K174" s="34">
        <f t="shared" si="27"/>
        <v>2314.0248199854659</v>
      </c>
      <c r="L174" s="34">
        <f t="shared" si="28"/>
        <v>4609296.6254920037</v>
      </c>
      <c r="M174" s="34">
        <f t="shared" si="29"/>
        <v>4375820.9345925162</v>
      </c>
      <c r="N174" s="38">
        <f>'jan-feb'!M174</f>
        <v>2354025.2153966972</v>
      </c>
      <c r="O174" s="38">
        <f t="shared" si="30"/>
        <v>2021795.719195819</v>
      </c>
    </row>
    <row r="175" spans="1:15" s="31" customFormat="1" x14ac:dyDescent="0.2">
      <c r="A175" s="30">
        <v>3431</v>
      </c>
      <c r="B175" s="31" t="s">
        <v>105</v>
      </c>
      <c r="C175" s="33">
        <v>20052341</v>
      </c>
      <c r="D175" s="33">
        <v>2503</v>
      </c>
      <c r="E175" s="34">
        <f t="shared" si="21"/>
        <v>8011.3228126248505</v>
      </c>
      <c r="F175" s="35">
        <f t="shared" si="22"/>
        <v>0.718827455695216</v>
      </c>
      <c r="G175" s="69">
        <f t="shared" si="23"/>
        <v>1880.1986490297149</v>
      </c>
      <c r="H175" s="36">
        <f t="shared" si="24"/>
        <v>706.70799229873057</v>
      </c>
      <c r="I175" s="69">
        <f t="shared" si="25"/>
        <v>2586.9066413284454</v>
      </c>
      <c r="J175" s="67">
        <f t="shared" si="26"/>
        <v>-123.46678524563045</v>
      </c>
      <c r="K175" s="34">
        <f t="shared" si="27"/>
        <v>2463.4398560828149</v>
      </c>
      <c r="L175" s="34">
        <f t="shared" si="28"/>
        <v>6475027.3232450988</v>
      </c>
      <c r="M175" s="34">
        <f t="shared" si="29"/>
        <v>6165989.9597752858</v>
      </c>
      <c r="N175" s="38">
        <f>'jan-feb'!M175</f>
        <v>2983600.2564452318</v>
      </c>
      <c r="O175" s="38">
        <f t="shared" si="30"/>
        <v>3182389.7033300539</v>
      </c>
    </row>
    <row r="176" spans="1:15" s="31" customFormat="1" x14ac:dyDescent="0.2">
      <c r="A176" s="30">
        <v>3432</v>
      </c>
      <c r="B176" s="31" t="s">
        <v>106</v>
      </c>
      <c r="C176" s="33">
        <v>17365349</v>
      </c>
      <c r="D176" s="33">
        <v>1983</v>
      </c>
      <c r="E176" s="34">
        <f t="shared" si="21"/>
        <v>8757.1099344427639</v>
      </c>
      <c r="F176" s="35">
        <f t="shared" si="22"/>
        <v>0.78574427727452045</v>
      </c>
      <c r="G176" s="69">
        <f t="shared" si="23"/>
        <v>1432.7263759389668</v>
      </c>
      <c r="H176" s="36">
        <f t="shared" si="24"/>
        <v>445.68249966246094</v>
      </c>
      <c r="I176" s="69">
        <f t="shared" si="25"/>
        <v>1878.4088756014278</v>
      </c>
      <c r="J176" s="67">
        <f t="shared" si="26"/>
        <v>-123.46678524563045</v>
      </c>
      <c r="K176" s="34">
        <f t="shared" si="27"/>
        <v>1754.9420903557973</v>
      </c>
      <c r="L176" s="34">
        <f t="shared" si="28"/>
        <v>3724884.8003176311</v>
      </c>
      <c r="M176" s="34">
        <f t="shared" si="29"/>
        <v>3480050.165175546</v>
      </c>
      <c r="N176" s="38">
        <f>'jan-feb'!M176</f>
        <v>1188484.0251621632</v>
      </c>
      <c r="O176" s="38">
        <f t="shared" si="30"/>
        <v>2291566.1400133828</v>
      </c>
    </row>
    <row r="177" spans="1:15" s="31" customFormat="1" x14ac:dyDescent="0.2">
      <c r="A177" s="30">
        <v>3433</v>
      </c>
      <c r="B177" s="31" t="s">
        <v>107</v>
      </c>
      <c r="C177" s="33">
        <v>23758967</v>
      </c>
      <c r="D177" s="33">
        <v>2141</v>
      </c>
      <c r="E177" s="34">
        <f t="shared" si="21"/>
        <v>11097.135450723961</v>
      </c>
      <c r="F177" s="35">
        <f t="shared" si="22"/>
        <v>0.99570643052586083</v>
      </c>
      <c r="G177" s="69">
        <f t="shared" si="23"/>
        <v>28.711066170248522</v>
      </c>
      <c r="H177" s="36">
        <f t="shared" si="24"/>
        <v>0</v>
      </c>
      <c r="I177" s="69">
        <f t="shared" si="25"/>
        <v>28.711066170248522</v>
      </c>
      <c r="J177" s="67">
        <f t="shared" si="26"/>
        <v>-123.46678524563045</v>
      </c>
      <c r="K177" s="34">
        <f t="shared" si="27"/>
        <v>-94.755719075381933</v>
      </c>
      <c r="L177" s="34">
        <f t="shared" si="28"/>
        <v>61470.392670502086</v>
      </c>
      <c r="M177" s="34">
        <f t="shared" si="29"/>
        <v>-202871.99454039271</v>
      </c>
      <c r="N177" s="38">
        <f>'jan-feb'!M177</f>
        <v>-2054374.3417554181</v>
      </c>
      <c r="O177" s="38">
        <f t="shared" si="30"/>
        <v>1851502.3472150255</v>
      </c>
    </row>
    <row r="178" spans="1:15" s="31" customFormat="1" x14ac:dyDescent="0.2">
      <c r="A178" s="30">
        <v>3434</v>
      </c>
      <c r="B178" s="31" t="s">
        <v>108</v>
      </c>
      <c r="C178" s="33">
        <v>19653337</v>
      </c>
      <c r="D178" s="33">
        <v>2212</v>
      </c>
      <c r="E178" s="34">
        <f t="shared" si="21"/>
        <v>8884.8720614828217</v>
      </c>
      <c r="F178" s="35">
        <f t="shared" si="22"/>
        <v>0.79720791778213895</v>
      </c>
      <c r="G178" s="69">
        <f t="shared" si="23"/>
        <v>1356.0690997149322</v>
      </c>
      <c r="H178" s="36">
        <f t="shared" si="24"/>
        <v>400.96575519844072</v>
      </c>
      <c r="I178" s="69">
        <f t="shared" si="25"/>
        <v>1757.034854913373</v>
      </c>
      <c r="J178" s="67">
        <f t="shared" si="26"/>
        <v>-123.46678524563045</v>
      </c>
      <c r="K178" s="34">
        <f t="shared" si="27"/>
        <v>1633.5680696677425</v>
      </c>
      <c r="L178" s="34">
        <f t="shared" si="28"/>
        <v>3886561.0990683809</v>
      </c>
      <c r="M178" s="34">
        <f t="shared" si="29"/>
        <v>3613452.5701050465</v>
      </c>
      <c r="N178" s="38">
        <f>'jan-feb'!M178</f>
        <v>985257.25653490005</v>
      </c>
      <c r="O178" s="38">
        <f t="shared" si="30"/>
        <v>2628195.3135701464</v>
      </c>
    </row>
    <row r="179" spans="1:15" s="31" customFormat="1" x14ac:dyDescent="0.2">
      <c r="A179" s="30">
        <v>3435</v>
      </c>
      <c r="B179" s="31" t="s">
        <v>109</v>
      </c>
      <c r="C179" s="33">
        <v>29361485</v>
      </c>
      <c r="D179" s="33">
        <v>3531</v>
      </c>
      <c r="E179" s="34">
        <f t="shared" si="21"/>
        <v>8315.3455111866333</v>
      </c>
      <c r="F179" s="35">
        <f t="shared" si="22"/>
        <v>0.7461063293584228</v>
      </c>
      <c r="G179" s="69">
        <f t="shared" si="23"/>
        <v>1697.7850298926453</v>
      </c>
      <c r="H179" s="36">
        <f t="shared" si="24"/>
        <v>600.30004780210663</v>
      </c>
      <c r="I179" s="69">
        <f t="shared" si="25"/>
        <v>2298.0850776947518</v>
      </c>
      <c r="J179" s="67">
        <f t="shared" si="26"/>
        <v>-123.46678524563045</v>
      </c>
      <c r="K179" s="34">
        <f t="shared" si="27"/>
        <v>2174.6182924491213</v>
      </c>
      <c r="L179" s="34">
        <f t="shared" si="28"/>
        <v>8114538.4093401683</v>
      </c>
      <c r="M179" s="34">
        <f t="shared" si="29"/>
        <v>7678577.1906378474</v>
      </c>
      <c r="N179" s="38">
        <f>'jan-feb'!M179</f>
        <v>2397373.302520223</v>
      </c>
      <c r="O179" s="38">
        <f t="shared" si="30"/>
        <v>5281203.8881176244</v>
      </c>
    </row>
    <row r="180" spans="1:15" s="31" customFormat="1" x14ac:dyDescent="0.2">
      <c r="A180" s="30">
        <v>3436</v>
      </c>
      <c r="B180" s="31" t="s">
        <v>110</v>
      </c>
      <c r="C180" s="33">
        <v>57840873</v>
      </c>
      <c r="D180" s="33">
        <v>5586</v>
      </c>
      <c r="E180" s="34">
        <f t="shared" si="21"/>
        <v>10354.613856068743</v>
      </c>
      <c r="F180" s="35">
        <f t="shared" si="22"/>
        <v>0.92908261306544726</v>
      </c>
      <c r="G180" s="69">
        <f t="shared" si="23"/>
        <v>474.2240229633793</v>
      </c>
      <c r="H180" s="36">
        <f t="shared" si="24"/>
        <v>0</v>
      </c>
      <c r="I180" s="69">
        <f t="shared" si="25"/>
        <v>474.2240229633793</v>
      </c>
      <c r="J180" s="67">
        <f t="shared" si="26"/>
        <v>-123.46678524563045</v>
      </c>
      <c r="K180" s="34">
        <f t="shared" si="27"/>
        <v>350.75723771774886</v>
      </c>
      <c r="L180" s="34">
        <f t="shared" si="28"/>
        <v>2649015.3922734368</v>
      </c>
      <c r="M180" s="34">
        <f t="shared" si="29"/>
        <v>1959329.9298913451</v>
      </c>
      <c r="N180" s="38">
        <f>'jan-feb'!M180</f>
        <v>-1990899.1310816263</v>
      </c>
      <c r="O180" s="38">
        <f t="shared" si="30"/>
        <v>3950229.0609729714</v>
      </c>
    </row>
    <row r="181" spans="1:15" s="31" customFormat="1" x14ac:dyDescent="0.2">
      <c r="A181" s="30">
        <v>3437</v>
      </c>
      <c r="B181" s="31" t="s">
        <v>111</v>
      </c>
      <c r="C181" s="33">
        <v>43319469</v>
      </c>
      <c r="D181" s="33">
        <v>5756</v>
      </c>
      <c r="E181" s="34">
        <f t="shared" si="21"/>
        <v>7525.9675121612227</v>
      </c>
      <c r="F181" s="35">
        <f t="shared" si="22"/>
        <v>0.67527825365948546</v>
      </c>
      <c r="G181" s="69">
        <f t="shared" si="23"/>
        <v>2171.4118293078914</v>
      </c>
      <c r="H181" s="36">
        <f t="shared" si="24"/>
        <v>876.58234746100038</v>
      </c>
      <c r="I181" s="69">
        <f t="shared" si="25"/>
        <v>3047.9941767688915</v>
      </c>
      <c r="J181" s="67">
        <f t="shared" si="26"/>
        <v>-123.46678524563045</v>
      </c>
      <c r="K181" s="34">
        <f t="shared" si="27"/>
        <v>2924.527391523261</v>
      </c>
      <c r="L181" s="34">
        <f t="shared" si="28"/>
        <v>17544254.481481738</v>
      </c>
      <c r="M181" s="34">
        <f t="shared" si="29"/>
        <v>16833579.665607892</v>
      </c>
      <c r="N181" s="38">
        <f>'jan-feb'!M181</f>
        <v>6818438.3935871972</v>
      </c>
      <c r="O181" s="38">
        <f t="shared" si="30"/>
        <v>10015141.272020694</v>
      </c>
    </row>
    <row r="182" spans="1:15" s="31" customFormat="1" x14ac:dyDescent="0.2">
      <c r="A182" s="30">
        <v>3438</v>
      </c>
      <c r="B182" s="31" t="s">
        <v>112</v>
      </c>
      <c r="C182" s="33">
        <v>31542884</v>
      </c>
      <c r="D182" s="33">
        <v>3119</v>
      </c>
      <c r="E182" s="34">
        <f t="shared" si="21"/>
        <v>10113.140109009299</v>
      </c>
      <c r="F182" s="35">
        <f t="shared" si="22"/>
        <v>0.90741603399034199</v>
      </c>
      <c r="G182" s="69">
        <f t="shared" si="23"/>
        <v>619.10827119904604</v>
      </c>
      <c r="H182" s="36">
        <f t="shared" si="24"/>
        <v>0</v>
      </c>
      <c r="I182" s="69">
        <f t="shared" si="25"/>
        <v>619.10827119904604</v>
      </c>
      <c r="J182" s="67">
        <f t="shared" si="26"/>
        <v>-123.46678524563045</v>
      </c>
      <c r="K182" s="34">
        <f t="shared" si="27"/>
        <v>495.64148595341561</v>
      </c>
      <c r="L182" s="34">
        <f t="shared" si="28"/>
        <v>1930998.6978698247</v>
      </c>
      <c r="M182" s="34">
        <f t="shared" si="29"/>
        <v>1545905.7946887033</v>
      </c>
      <c r="N182" s="38">
        <f>'jan-feb'!M182</f>
        <v>48587.372566487778</v>
      </c>
      <c r="O182" s="38">
        <f t="shared" si="30"/>
        <v>1497318.4221222154</v>
      </c>
    </row>
    <row r="183" spans="1:15" s="31" customFormat="1" x14ac:dyDescent="0.2">
      <c r="A183" s="30">
        <v>3439</v>
      </c>
      <c r="B183" s="31" t="s">
        <v>113</v>
      </c>
      <c r="C183" s="33">
        <v>41091730</v>
      </c>
      <c r="D183" s="33">
        <v>4413</v>
      </c>
      <c r="E183" s="34">
        <f t="shared" si="21"/>
        <v>9311.5182415590298</v>
      </c>
      <c r="F183" s="35">
        <f t="shared" si="22"/>
        <v>0.83548935959633797</v>
      </c>
      <c r="G183" s="69">
        <f t="shared" si="23"/>
        <v>1100.0813916692073</v>
      </c>
      <c r="H183" s="36">
        <f t="shared" si="24"/>
        <v>251.63959217176787</v>
      </c>
      <c r="I183" s="69">
        <f t="shared" si="25"/>
        <v>1351.7209838409751</v>
      </c>
      <c r="J183" s="67">
        <f t="shared" si="26"/>
        <v>-123.46678524563045</v>
      </c>
      <c r="K183" s="34">
        <f t="shared" si="27"/>
        <v>1228.2541985953446</v>
      </c>
      <c r="L183" s="34">
        <f t="shared" si="28"/>
        <v>5965144.7016902231</v>
      </c>
      <c r="M183" s="34">
        <f t="shared" si="29"/>
        <v>5420285.7784012556</v>
      </c>
      <c r="N183" s="38">
        <f>'jan-feb'!M183</f>
        <v>3506439.0646195807</v>
      </c>
      <c r="O183" s="38">
        <f t="shared" si="30"/>
        <v>1913846.7137816749</v>
      </c>
    </row>
    <row r="184" spans="1:15" s="31" customFormat="1" x14ac:dyDescent="0.2">
      <c r="A184" s="30">
        <v>3440</v>
      </c>
      <c r="B184" s="31" t="s">
        <v>114</v>
      </c>
      <c r="C184" s="33">
        <v>51712399</v>
      </c>
      <c r="D184" s="33">
        <v>5124</v>
      </c>
      <c r="E184" s="34">
        <f t="shared" si="21"/>
        <v>10092.193403590945</v>
      </c>
      <c r="F184" s="35">
        <f t="shared" si="22"/>
        <v>0.90553656073564504</v>
      </c>
      <c r="G184" s="69">
        <f t="shared" si="23"/>
        <v>631.67629445005798</v>
      </c>
      <c r="H184" s="36">
        <f t="shared" si="24"/>
        <v>0</v>
      </c>
      <c r="I184" s="69">
        <f t="shared" si="25"/>
        <v>631.67629445005798</v>
      </c>
      <c r="J184" s="67">
        <f t="shared" si="26"/>
        <v>-123.46678524563045</v>
      </c>
      <c r="K184" s="34">
        <f t="shared" si="27"/>
        <v>508.20950920442755</v>
      </c>
      <c r="L184" s="34">
        <f t="shared" si="28"/>
        <v>3236709.332762097</v>
      </c>
      <c r="M184" s="34">
        <f t="shared" si="29"/>
        <v>2604065.5251634866</v>
      </c>
      <c r="N184" s="38">
        <f>'jan-feb'!M184</f>
        <v>588501.54742888245</v>
      </c>
      <c r="O184" s="38">
        <f t="shared" si="30"/>
        <v>2015563.9777346042</v>
      </c>
    </row>
    <row r="185" spans="1:15" s="31" customFormat="1" x14ac:dyDescent="0.2">
      <c r="A185" s="30">
        <v>3441</v>
      </c>
      <c r="B185" s="31" t="s">
        <v>115</v>
      </c>
      <c r="C185" s="33">
        <v>57065263</v>
      </c>
      <c r="D185" s="33">
        <v>6177</v>
      </c>
      <c r="E185" s="34">
        <f t="shared" si="21"/>
        <v>9238.3459608224057</v>
      </c>
      <c r="F185" s="35">
        <f t="shared" si="22"/>
        <v>0.8289238715215802</v>
      </c>
      <c r="G185" s="69">
        <f t="shared" si="23"/>
        <v>1143.9847601111817</v>
      </c>
      <c r="H185" s="36">
        <f t="shared" si="24"/>
        <v>277.24989042958629</v>
      </c>
      <c r="I185" s="69">
        <f t="shared" si="25"/>
        <v>1421.2346505407679</v>
      </c>
      <c r="J185" s="67">
        <f t="shared" si="26"/>
        <v>-123.46678524563045</v>
      </c>
      <c r="K185" s="34">
        <f t="shared" si="27"/>
        <v>1297.7678652951374</v>
      </c>
      <c r="L185" s="34">
        <f t="shared" si="28"/>
        <v>8778966.4363903236</v>
      </c>
      <c r="M185" s="34">
        <f t="shared" si="29"/>
        <v>8016312.103928064</v>
      </c>
      <c r="N185" s="38">
        <f>'jan-feb'!M185</f>
        <v>4296989.4388182964</v>
      </c>
      <c r="O185" s="38">
        <f t="shared" si="30"/>
        <v>3719322.6651097676</v>
      </c>
    </row>
    <row r="186" spans="1:15" s="31" customFormat="1" x14ac:dyDescent="0.2">
      <c r="A186" s="30">
        <v>3442</v>
      </c>
      <c r="B186" s="31" t="s">
        <v>116</v>
      </c>
      <c r="C186" s="33">
        <v>129156306</v>
      </c>
      <c r="D186" s="33">
        <v>14840</v>
      </c>
      <c r="E186" s="34">
        <f t="shared" si="21"/>
        <v>8703.2551212937997</v>
      </c>
      <c r="F186" s="35">
        <f t="shared" si="22"/>
        <v>0.78091207674805996</v>
      </c>
      <c r="G186" s="69">
        <f t="shared" si="23"/>
        <v>1465.0392638283454</v>
      </c>
      <c r="H186" s="36">
        <f t="shared" si="24"/>
        <v>464.53168426459837</v>
      </c>
      <c r="I186" s="69">
        <f t="shared" si="25"/>
        <v>1929.5709480929438</v>
      </c>
      <c r="J186" s="67">
        <f t="shared" si="26"/>
        <v>-123.46678524563045</v>
      </c>
      <c r="K186" s="34">
        <f t="shared" si="27"/>
        <v>1806.1041628473133</v>
      </c>
      <c r="L186" s="34">
        <f t="shared" si="28"/>
        <v>28634832.869699284</v>
      </c>
      <c r="M186" s="34">
        <f t="shared" si="29"/>
        <v>26802585.776654128</v>
      </c>
      <c r="N186" s="38">
        <f>'jan-feb'!M186</f>
        <v>13207418.277386039</v>
      </c>
      <c r="O186" s="38">
        <f t="shared" si="30"/>
        <v>13595167.499268088</v>
      </c>
    </row>
    <row r="187" spans="1:15" s="31" customFormat="1" x14ac:dyDescent="0.2">
      <c r="A187" s="30">
        <v>3443</v>
      </c>
      <c r="B187" s="31" t="s">
        <v>117</v>
      </c>
      <c r="C187" s="33">
        <v>115440844</v>
      </c>
      <c r="D187" s="33">
        <v>13691</v>
      </c>
      <c r="E187" s="34">
        <f t="shared" si="21"/>
        <v>8431.878168139654</v>
      </c>
      <c r="F187" s="35">
        <f t="shared" si="22"/>
        <v>0.75656238952004018</v>
      </c>
      <c r="G187" s="69">
        <f t="shared" si="23"/>
        <v>1627.8654357208327</v>
      </c>
      <c r="H187" s="36">
        <f t="shared" si="24"/>
        <v>559.51361786854932</v>
      </c>
      <c r="I187" s="69">
        <f t="shared" si="25"/>
        <v>2187.3790535893822</v>
      </c>
      <c r="J187" s="67">
        <f t="shared" si="26"/>
        <v>-123.46678524563045</v>
      </c>
      <c r="K187" s="34">
        <f t="shared" si="27"/>
        <v>2063.9122683437517</v>
      </c>
      <c r="L187" s="34">
        <f t="shared" si="28"/>
        <v>29947406.622692231</v>
      </c>
      <c r="M187" s="34">
        <f t="shared" si="29"/>
        <v>28257022.865894306</v>
      </c>
      <c r="N187" s="38">
        <f>'jan-feb'!M187</f>
        <v>13260958.898358637</v>
      </c>
      <c r="O187" s="38">
        <f t="shared" si="30"/>
        <v>14996063.967535669</v>
      </c>
    </row>
    <row r="188" spans="1:15" s="31" customFormat="1" x14ac:dyDescent="0.2">
      <c r="A188" s="30">
        <v>3446</v>
      </c>
      <c r="B188" s="31" t="s">
        <v>120</v>
      </c>
      <c r="C188" s="33">
        <v>127432901</v>
      </c>
      <c r="D188" s="33">
        <v>13593</v>
      </c>
      <c r="E188" s="34">
        <f t="shared" si="21"/>
        <v>9374.8915618332958</v>
      </c>
      <c r="F188" s="35">
        <f t="shared" si="22"/>
        <v>0.84117562185753658</v>
      </c>
      <c r="G188" s="69">
        <f t="shared" si="23"/>
        <v>1062.0573995046477</v>
      </c>
      <c r="H188" s="36">
        <f t="shared" si="24"/>
        <v>229.45893007577476</v>
      </c>
      <c r="I188" s="69">
        <f t="shared" si="25"/>
        <v>1291.5163295804225</v>
      </c>
      <c r="J188" s="67">
        <f t="shared" si="26"/>
        <v>-123.46678524563045</v>
      </c>
      <c r="K188" s="34">
        <f t="shared" si="27"/>
        <v>1168.049544334792</v>
      </c>
      <c r="L188" s="34">
        <f t="shared" si="28"/>
        <v>17555581.467986684</v>
      </c>
      <c r="M188" s="34">
        <f t="shared" si="29"/>
        <v>15877297.456142828</v>
      </c>
      <c r="N188" s="38">
        <f>'jan-feb'!M188</f>
        <v>9299011.3803476002</v>
      </c>
      <c r="O188" s="38">
        <f t="shared" si="30"/>
        <v>6578286.0757952277</v>
      </c>
    </row>
    <row r="189" spans="1:15" s="31" customFormat="1" x14ac:dyDescent="0.2">
      <c r="A189" s="30">
        <v>3447</v>
      </c>
      <c r="B189" s="31" t="s">
        <v>121</v>
      </c>
      <c r="C189" s="33">
        <v>42519107</v>
      </c>
      <c r="D189" s="33">
        <v>5587</v>
      </c>
      <c r="E189" s="34">
        <f t="shared" si="21"/>
        <v>7610.3645963844638</v>
      </c>
      <c r="F189" s="35">
        <f t="shared" si="22"/>
        <v>0.68285090336281329</v>
      </c>
      <c r="G189" s="69">
        <f t="shared" si="23"/>
        <v>2120.7735787739471</v>
      </c>
      <c r="H189" s="36">
        <f t="shared" si="24"/>
        <v>847.0433679828659</v>
      </c>
      <c r="I189" s="69">
        <f t="shared" si="25"/>
        <v>2967.8169467568132</v>
      </c>
      <c r="J189" s="67">
        <f t="shared" si="26"/>
        <v>-123.46678524563045</v>
      </c>
      <c r="K189" s="34">
        <f t="shared" si="27"/>
        <v>2844.3501615111827</v>
      </c>
      <c r="L189" s="34">
        <f t="shared" si="28"/>
        <v>16581193.281530315</v>
      </c>
      <c r="M189" s="34">
        <f t="shared" si="29"/>
        <v>15891384.352362977</v>
      </c>
      <c r="N189" s="38">
        <f>'jan-feb'!M189</f>
        <v>7530738.1946701994</v>
      </c>
      <c r="O189" s="38">
        <f t="shared" si="30"/>
        <v>8360646.1576927779</v>
      </c>
    </row>
    <row r="190" spans="1:15" s="31" customFormat="1" x14ac:dyDescent="0.2">
      <c r="A190" s="30">
        <v>3448</v>
      </c>
      <c r="B190" s="31" t="s">
        <v>122</v>
      </c>
      <c r="C190" s="33">
        <v>53618745</v>
      </c>
      <c r="D190" s="33">
        <v>6510</v>
      </c>
      <c r="E190" s="34">
        <f t="shared" si="21"/>
        <v>8236.3663594470054</v>
      </c>
      <c r="F190" s="35">
        <f t="shared" si="22"/>
        <v>0.73901981143550288</v>
      </c>
      <c r="G190" s="69">
        <f t="shared" si="23"/>
        <v>1745.172520936422</v>
      </c>
      <c r="H190" s="36">
        <f t="shared" si="24"/>
        <v>627.94275091097643</v>
      </c>
      <c r="I190" s="69">
        <f t="shared" si="25"/>
        <v>2373.1152718473986</v>
      </c>
      <c r="J190" s="67">
        <f t="shared" si="26"/>
        <v>-123.46678524563045</v>
      </c>
      <c r="K190" s="34">
        <f t="shared" si="27"/>
        <v>2249.6484866017681</v>
      </c>
      <c r="L190" s="34">
        <f t="shared" si="28"/>
        <v>15448980.419726565</v>
      </c>
      <c r="M190" s="34">
        <f t="shared" si="29"/>
        <v>14645211.647777511</v>
      </c>
      <c r="N190" s="38">
        <f>'jan-feb'!M190</f>
        <v>5150996.3964476474</v>
      </c>
      <c r="O190" s="38">
        <f t="shared" si="30"/>
        <v>9494215.2513298634</v>
      </c>
    </row>
    <row r="191" spans="1:15" s="31" customFormat="1" x14ac:dyDescent="0.2">
      <c r="A191" s="30">
        <v>3449</v>
      </c>
      <c r="B191" s="31" t="s">
        <v>123</v>
      </c>
      <c r="C191" s="33">
        <v>26846777</v>
      </c>
      <c r="D191" s="33">
        <v>2836</v>
      </c>
      <c r="E191" s="34">
        <f t="shared" si="21"/>
        <v>9466.4234837799722</v>
      </c>
      <c r="F191" s="35">
        <f t="shared" si="22"/>
        <v>0.84938845513197869</v>
      </c>
      <c r="G191" s="69">
        <f t="shared" si="23"/>
        <v>1007.1382463366418</v>
      </c>
      <c r="H191" s="36">
        <f t="shared" si="24"/>
        <v>197.42275739443801</v>
      </c>
      <c r="I191" s="69">
        <f t="shared" si="25"/>
        <v>1204.5610037310798</v>
      </c>
      <c r="J191" s="67">
        <f t="shared" si="26"/>
        <v>-123.46678524563045</v>
      </c>
      <c r="K191" s="34">
        <f t="shared" si="27"/>
        <v>1081.0942184854493</v>
      </c>
      <c r="L191" s="34">
        <f t="shared" si="28"/>
        <v>3416135.0065813423</v>
      </c>
      <c r="M191" s="34">
        <f t="shared" si="29"/>
        <v>3065983.2036247342</v>
      </c>
      <c r="N191" s="38">
        <f>'jan-feb'!M191</f>
        <v>769816.86407458107</v>
      </c>
      <c r="O191" s="38">
        <f t="shared" si="30"/>
        <v>2296166.3395501534</v>
      </c>
    </row>
    <row r="192" spans="1:15" s="31" customFormat="1" x14ac:dyDescent="0.2">
      <c r="A192" s="30">
        <v>3450</v>
      </c>
      <c r="B192" s="31" t="s">
        <v>124</v>
      </c>
      <c r="C192" s="33">
        <v>10297541</v>
      </c>
      <c r="D192" s="33">
        <v>1366</v>
      </c>
      <c r="E192" s="34">
        <f t="shared" si="21"/>
        <v>7538.4633967789168</v>
      </c>
      <c r="F192" s="35">
        <f t="shared" si="22"/>
        <v>0.67639946486972946</v>
      </c>
      <c r="G192" s="69">
        <f t="shared" si="23"/>
        <v>2163.914298537275</v>
      </c>
      <c r="H192" s="36">
        <f t="shared" si="24"/>
        <v>872.20878784480738</v>
      </c>
      <c r="I192" s="69">
        <f t="shared" si="25"/>
        <v>3036.1230863820824</v>
      </c>
      <c r="J192" s="67">
        <f t="shared" si="26"/>
        <v>-123.46678524563045</v>
      </c>
      <c r="K192" s="34">
        <f t="shared" si="27"/>
        <v>2912.6563011364519</v>
      </c>
      <c r="L192" s="34">
        <f t="shared" si="28"/>
        <v>4147344.1359979245</v>
      </c>
      <c r="M192" s="34">
        <f t="shared" si="29"/>
        <v>3978688.5073523931</v>
      </c>
      <c r="N192" s="38">
        <f>'jan-feb'!M192</f>
        <v>2071827.893908984</v>
      </c>
      <c r="O192" s="38">
        <f t="shared" si="30"/>
        <v>1906860.6134434091</v>
      </c>
    </row>
    <row r="193" spans="1:15" s="31" customFormat="1" x14ac:dyDescent="0.2">
      <c r="A193" s="30">
        <v>3451</v>
      </c>
      <c r="B193" s="31" t="s">
        <v>125</v>
      </c>
      <c r="C193" s="33">
        <v>62167940</v>
      </c>
      <c r="D193" s="33">
        <v>6562</v>
      </c>
      <c r="E193" s="34">
        <f t="shared" si="21"/>
        <v>9473.9317281316671</v>
      </c>
      <c r="F193" s="35">
        <f t="shared" si="22"/>
        <v>0.85006214314958817</v>
      </c>
      <c r="G193" s="69">
        <f t="shared" si="23"/>
        <v>1002.633299725625</v>
      </c>
      <c r="H193" s="36">
        <f t="shared" si="24"/>
        <v>194.79487187134481</v>
      </c>
      <c r="I193" s="69">
        <f t="shared" si="25"/>
        <v>1197.4281715969698</v>
      </c>
      <c r="J193" s="67">
        <f t="shared" si="26"/>
        <v>-123.46678524563045</v>
      </c>
      <c r="K193" s="34">
        <f t="shared" si="27"/>
        <v>1073.9613863513393</v>
      </c>
      <c r="L193" s="34">
        <f t="shared" si="28"/>
        <v>7857523.6620193161</v>
      </c>
      <c r="M193" s="34">
        <f t="shared" si="29"/>
        <v>7047334.6172374887</v>
      </c>
      <c r="N193" s="38">
        <f>'jan-feb'!M193</f>
        <v>1944867.3345759558</v>
      </c>
      <c r="O193" s="38">
        <f t="shared" si="30"/>
        <v>5102467.282661533</v>
      </c>
    </row>
    <row r="194" spans="1:15" s="31" customFormat="1" x14ac:dyDescent="0.2">
      <c r="A194" s="30">
        <v>3452</v>
      </c>
      <c r="B194" s="31" t="s">
        <v>126</v>
      </c>
      <c r="C194" s="33">
        <v>21465871</v>
      </c>
      <c r="D194" s="33">
        <v>2112</v>
      </c>
      <c r="E194" s="34">
        <f t="shared" si="21"/>
        <v>10163.764678030304</v>
      </c>
      <c r="F194" s="35">
        <f t="shared" si="22"/>
        <v>0.91195839621892294</v>
      </c>
      <c r="G194" s="69">
        <f t="shared" si="23"/>
        <v>588.73352978644289</v>
      </c>
      <c r="H194" s="36">
        <f t="shared" si="24"/>
        <v>0</v>
      </c>
      <c r="I194" s="69">
        <f t="shared" si="25"/>
        <v>588.73352978644289</v>
      </c>
      <c r="J194" s="67">
        <f t="shared" si="26"/>
        <v>-123.46678524563045</v>
      </c>
      <c r="K194" s="34">
        <f t="shared" si="27"/>
        <v>465.26674454081245</v>
      </c>
      <c r="L194" s="34">
        <f t="shared" si="28"/>
        <v>1243405.2149089673</v>
      </c>
      <c r="M194" s="34">
        <f t="shared" si="29"/>
        <v>982643.36447019596</v>
      </c>
      <c r="N194" s="38">
        <f>'jan-feb'!M194</f>
        <v>502357.45244200237</v>
      </c>
      <c r="O194" s="38">
        <f t="shared" si="30"/>
        <v>480285.91202819359</v>
      </c>
    </row>
    <row r="195" spans="1:15" s="31" customFormat="1" x14ac:dyDescent="0.2">
      <c r="A195" s="30">
        <v>3453</v>
      </c>
      <c r="B195" s="31" t="s">
        <v>127</v>
      </c>
      <c r="C195" s="33">
        <v>34838678</v>
      </c>
      <c r="D195" s="33">
        <v>3298</v>
      </c>
      <c r="E195" s="34">
        <f t="shared" si="21"/>
        <v>10563.577319587628</v>
      </c>
      <c r="F195" s="35">
        <f t="shared" si="22"/>
        <v>0.94783216021611627</v>
      </c>
      <c r="G195" s="69">
        <f t="shared" si="23"/>
        <v>348.84594485204832</v>
      </c>
      <c r="H195" s="36">
        <f t="shared" si="24"/>
        <v>0</v>
      </c>
      <c r="I195" s="69">
        <f t="shared" si="25"/>
        <v>348.84594485204832</v>
      </c>
      <c r="J195" s="67">
        <f t="shared" si="26"/>
        <v>-123.46678524563045</v>
      </c>
      <c r="K195" s="34">
        <f t="shared" si="27"/>
        <v>225.37915960641789</v>
      </c>
      <c r="L195" s="34">
        <f t="shared" si="28"/>
        <v>1150493.9261220554</v>
      </c>
      <c r="M195" s="34">
        <f t="shared" si="29"/>
        <v>743300.46838196623</v>
      </c>
      <c r="N195" s="38">
        <f>'jan-feb'!M195</f>
        <v>630441.17201804323</v>
      </c>
      <c r="O195" s="38">
        <f t="shared" si="30"/>
        <v>112859.296363923</v>
      </c>
    </row>
    <row r="196" spans="1:15" s="31" customFormat="1" x14ac:dyDescent="0.2">
      <c r="A196" s="30">
        <v>3454</v>
      </c>
      <c r="B196" s="31" t="s">
        <v>128</v>
      </c>
      <c r="C196" s="33">
        <v>18048501</v>
      </c>
      <c r="D196" s="33">
        <v>1645</v>
      </c>
      <c r="E196" s="34">
        <f t="shared" si="21"/>
        <v>10971.733130699087</v>
      </c>
      <c r="F196" s="35">
        <f t="shared" si="22"/>
        <v>0.98445452709491876</v>
      </c>
      <c r="G196" s="69">
        <f t="shared" si="23"/>
        <v>103.95245818517287</v>
      </c>
      <c r="H196" s="36">
        <f t="shared" si="24"/>
        <v>0</v>
      </c>
      <c r="I196" s="69">
        <f t="shared" si="25"/>
        <v>103.95245818517287</v>
      </c>
      <c r="J196" s="67">
        <f t="shared" si="26"/>
        <v>-123.46678524563045</v>
      </c>
      <c r="K196" s="34">
        <f t="shared" si="27"/>
        <v>-19.514327060457575</v>
      </c>
      <c r="L196" s="34">
        <f t="shared" si="28"/>
        <v>171001.79371460938</v>
      </c>
      <c r="M196" s="34">
        <f t="shared" si="29"/>
        <v>-32101.06801445271</v>
      </c>
      <c r="N196" s="38">
        <f>'jan-feb'!M196</f>
        <v>-906642.03409045434</v>
      </c>
      <c r="O196" s="38">
        <f t="shared" si="30"/>
        <v>874540.96607600164</v>
      </c>
    </row>
    <row r="197" spans="1:15" s="31" customFormat="1" x14ac:dyDescent="0.2">
      <c r="A197" s="30">
        <v>3901</v>
      </c>
      <c r="B197" s="31" t="s">
        <v>146</v>
      </c>
      <c r="C197" s="33">
        <v>249642670</v>
      </c>
      <c r="D197" s="33">
        <v>27939</v>
      </c>
      <c r="E197" s="34">
        <f t="shared" si="21"/>
        <v>8935.2757793764995</v>
      </c>
      <c r="F197" s="35">
        <f t="shared" si="22"/>
        <v>0.80173046382584534</v>
      </c>
      <c r="G197" s="69">
        <f t="shared" si="23"/>
        <v>1325.8268689787255</v>
      </c>
      <c r="H197" s="36">
        <f t="shared" si="24"/>
        <v>383.32445393565348</v>
      </c>
      <c r="I197" s="69">
        <f t="shared" si="25"/>
        <v>1709.1513229143791</v>
      </c>
      <c r="J197" s="67">
        <f t="shared" si="26"/>
        <v>-123.46678524563045</v>
      </c>
      <c r="K197" s="34">
        <f t="shared" si="27"/>
        <v>1585.6845376687486</v>
      </c>
      <c r="L197" s="34">
        <f t="shared" si="28"/>
        <v>47751978.810904838</v>
      </c>
      <c r="M197" s="34">
        <f t="shared" si="29"/>
        <v>44302440.297927164</v>
      </c>
      <c r="N197" s="38">
        <f>'jan-feb'!M197</f>
        <v>21015728.245514724</v>
      </c>
      <c r="O197" s="38">
        <f t="shared" si="30"/>
        <v>23286712.052412439</v>
      </c>
    </row>
    <row r="198" spans="1:15" s="31" customFormat="1" x14ac:dyDescent="0.2">
      <c r="A198" s="30">
        <v>3903</v>
      </c>
      <c r="B198" s="31" t="s">
        <v>150</v>
      </c>
      <c r="C198" s="33">
        <v>263140942</v>
      </c>
      <c r="D198" s="33">
        <v>26872</v>
      </c>
      <c r="E198" s="34">
        <f t="shared" si="21"/>
        <v>9792.3839684429895</v>
      </c>
      <c r="F198" s="35">
        <f t="shared" si="22"/>
        <v>0.87863572818883939</v>
      </c>
      <c r="G198" s="69">
        <f t="shared" si="23"/>
        <v>811.56195553883151</v>
      </c>
      <c r="H198" s="36">
        <f t="shared" si="24"/>
        <v>83.336587762381981</v>
      </c>
      <c r="I198" s="69">
        <f t="shared" si="25"/>
        <v>894.89854330121352</v>
      </c>
      <c r="J198" s="67">
        <f t="shared" si="26"/>
        <v>-123.46678524563045</v>
      </c>
      <c r="K198" s="34">
        <f t="shared" si="27"/>
        <v>771.43175805558303</v>
      </c>
      <c r="L198" s="34">
        <f t="shared" si="28"/>
        <v>24047713.65559021</v>
      </c>
      <c r="M198" s="34">
        <f t="shared" si="29"/>
        <v>20729914.202469628</v>
      </c>
      <c r="N198" s="38">
        <f>'jan-feb'!M198</f>
        <v>11086750.545843506</v>
      </c>
      <c r="O198" s="38">
        <f t="shared" si="30"/>
        <v>9643163.6566261221</v>
      </c>
    </row>
    <row r="199" spans="1:15" s="31" customFormat="1" x14ac:dyDescent="0.2">
      <c r="A199" s="30">
        <v>3905</v>
      </c>
      <c r="B199" s="31" t="s">
        <v>147</v>
      </c>
      <c r="C199" s="33">
        <v>618353834</v>
      </c>
      <c r="D199" s="33">
        <v>59174</v>
      </c>
      <c r="E199" s="34">
        <f t="shared" si="21"/>
        <v>10449.755534525299</v>
      </c>
      <c r="F199" s="35">
        <f t="shared" si="22"/>
        <v>0.93761933693178845</v>
      </c>
      <c r="G199" s="69">
        <f t="shared" si="23"/>
        <v>417.13901588944606</v>
      </c>
      <c r="H199" s="36">
        <f t="shared" si="24"/>
        <v>0</v>
      </c>
      <c r="I199" s="69">
        <f t="shared" si="25"/>
        <v>417.13901588944606</v>
      </c>
      <c r="J199" s="67">
        <f t="shared" si="26"/>
        <v>-123.46678524563045</v>
      </c>
      <c r="K199" s="34">
        <f t="shared" si="27"/>
        <v>293.67223064381562</v>
      </c>
      <c r="L199" s="34">
        <f t="shared" si="28"/>
        <v>24683784.126242083</v>
      </c>
      <c r="M199" s="34">
        <f t="shared" si="29"/>
        <v>17377760.576117147</v>
      </c>
      <c r="N199" s="38">
        <f>'jan-feb'!M199</f>
        <v>8735516.9415996727</v>
      </c>
      <c r="O199" s="38">
        <f t="shared" si="30"/>
        <v>8642243.6345174741</v>
      </c>
    </row>
    <row r="200" spans="1:15" s="31" customFormat="1" x14ac:dyDescent="0.2">
      <c r="A200" s="30">
        <v>3907</v>
      </c>
      <c r="B200" s="31" t="s">
        <v>148</v>
      </c>
      <c r="C200" s="33">
        <v>643569357</v>
      </c>
      <c r="D200" s="33">
        <v>66231</v>
      </c>
      <c r="E200" s="34">
        <f t="shared" si="21"/>
        <v>9717.0412193685734</v>
      </c>
      <c r="F200" s="35">
        <f t="shared" si="22"/>
        <v>0.87187549172240986</v>
      </c>
      <c r="G200" s="69">
        <f t="shared" si="23"/>
        <v>856.76760498348119</v>
      </c>
      <c r="H200" s="36">
        <f t="shared" si="24"/>
        <v>109.70654993842763</v>
      </c>
      <c r="I200" s="69">
        <f t="shared" si="25"/>
        <v>966.47415492190885</v>
      </c>
      <c r="J200" s="67">
        <f t="shared" si="26"/>
        <v>-123.46678524563045</v>
      </c>
      <c r="K200" s="34">
        <f t="shared" si="27"/>
        <v>843.00736967627836</v>
      </c>
      <c r="L200" s="34">
        <f t="shared" si="28"/>
        <v>64010549.754632942</v>
      </c>
      <c r="M200" s="34">
        <f t="shared" si="29"/>
        <v>55833221.10102959</v>
      </c>
      <c r="N200" s="38">
        <f>'jan-feb'!M200</f>
        <v>31989232.718767148</v>
      </c>
      <c r="O200" s="38">
        <f t="shared" si="30"/>
        <v>23843988.382262442</v>
      </c>
    </row>
    <row r="201" spans="1:15" s="31" customFormat="1" x14ac:dyDescent="0.2">
      <c r="A201" s="30">
        <v>3909</v>
      </c>
      <c r="B201" s="31" t="s">
        <v>149</v>
      </c>
      <c r="C201" s="33">
        <v>470400366</v>
      </c>
      <c r="D201" s="33">
        <v>48715</v>
      </c>
      <c r="E201" s="34">
        <f t="shared" ref="E201:E264" si="31">IF(ISNUMBER(C201),(C201)/D201,"")</f>
        <v>9656.1709124499648</v>
      </c>
      <c r="F201" s="35">
        <f t="shared" ref="F201:F264" si="32">IF(ISNUMBER(C201),E201/E$366,"")</f>
        <v>0.86641381593264666</v>
      </c>
      <c r="G201" s="69">
        <f t="shared" ref="G201:G264" si="33">IF(ISNUMBER(D201),(E$366-E201)*0.6,"")</f>
        <v>893.2897891346463</v>
      </c>
      <c r="H201" s="36">
        <f t="shared" ref="H201:H264" si="34">IF(ISNUMBER(D201),(IF(E201&gt;=E$366*0.9,0,IF(E201&lt;0.9*E$366,(E$366*0.9-E201)*0.35))),"")</f>
        <v>131.01115735994063</v>
      </c>
      <c r="I201" s="69">
        <f t="shared" ref="I201:I264" si="35">IF(ISNUMBER(C201),G201+H201,"")</f>
        <v>1024.3009464945869</v>
      </c>
      <c r="J201" s="67">
        <f t="shared" ref="J201:J264" si="36">IF(ISNUMBER(D201),I$368,"")</f>
        <v>-123.46678524563045</v>
      </c>
      <c r="K201" s="34">
        <f t="shared" ref="K201:K264" si="37">IF(ISNUMBER(I201),I201+J201,"")</f>
        <v>900.83416124895643</v>
      </c>
      <c r="L201" s="34">
        <f t="shared" ref="L201:L264" si="38">IF(ISNUMBER(I201),(I201*D201),"")</f>
        <v>49898820.608483799</v>
      </c>
      <c r="M201" s="34">
        <f t="shared" ref="M201:M264" si="39">IF(ISNUMBER(K201),(K201*D201),"")</f>
        <v>43884136.16524291</v>
      </c>
      <c r="N201" s="38">
        <f>'jan-feb'!M201</f>
        <v>21537003.863855172</v>
      </c>
      <c r="O201" s="38">
        <f t="shared" ref="O201:O264" si="40">IF(ISNUMBER(M201),(M201-N201),"")</f>
        <v>22347132.301387738</v>
      </c>
    </row>
    <row r="202" spans="1:15" s="31" customFormat="1" x14ac:dyDescent="0.2">
      <c r="A202" s="30">
        <v>3911</v>
      </c>
      <c r="B202" s="31" t="s">
        <v>151</v>
      </c>
      <c r="C202" s="33">
        <v>297401638</v>
      </c>
      <c r="D202" s="33">
        <v>27501</v>
      </c>
      <c r="E202" s="34">
        <f t="shared" si="31"/>
        <v>10814.211774117304</v>
      </c>
      <c r="F202" s="35">
        <f t="shared" si="32"/>
        <v>0.97032069693756895</v>
      </c>
      <c r="G202" s="69">
        <f t="shared" si="33"/>
        <v>198.4652721342427</v>
      </c>
      <c r="H202" s="36">
        <f t="shared" si="34"/>
        <v>0</v>
      </c>
      <c r="I202" s="69">
        <f t="shared" si="35"/>
        <v>198.4652721342427</v>
      </c>
      <c r="J202" s="67">
        <f t="shared" si="36"/>
        <v>-123.46678524563045</v>
      </c>
      <c r="K202" s="34">
        <f t="shared" si="37"/>
        <v>74.998486888612248</v>
      </c>
      <c r="L202" s="34">
        <f t="shared" si="38"/>
        <v>5457993.4489638088</v>
      </c>
      <c r="M202" s="34">
        <f t="shared" si="39"/>
        <v>2062533.3879237254</v>
      </c>
      <c r="N202" s="38">
        <f>'jan-feb'!M202</f>
        <v>5244731.2889230475</v>
      </c>
      <c r="O202" s="38">
        <f t="shared" si="40"/>
        <v>-3182197.9009993221</v>
      </c>
    </row>
    <row r="203" spans="1:15" s="31" customFormat="1" x14ac:dyDescent="0.2">
      <c r="A203" s="30">
        <v>4001</v>
      </c>
      <c r="B203" s="31" t="s">
        <v>152</v>
      </c>
      <c r="C203" s="33">
        <v>365801351</v>
      </c>
      <c r="D203" s="33">
        <v>37193</v>
      </c>
      <c r="E203" s="34">
        <f t="shared" si="31"/>
        <v>9835.2203640469979</v>
      </c>
      <c r="F203" s="35">
        <f t="shared" si="32"/>
        <v>0.88247928536202669</v>
      </c>
      <c r="G203" s="69">
        <f t="shared" si="33"/>
        <v>785.86011817642645</v>
      </c>
      <c r="H203" s="36">
        <f t="shared" si="34"/>
        <v>68.343849300979031</v>
      </c>
      <c r="I203" s="69">
        <f t="shared" si="35"/>
        <v>854.20396747740551</v>
      </c>
      <c r="J203" s="67">
        <f t="shared" si="36"/>
        <v>-123.46678524563045</v>
      </c>
      <c r="K203" s="34">
        <f t="shared" si="37"/>
        <v>730.73718223177502</v>
      </c>
      <c r="L203" s="34">
        <f t="shared" si="38"/>
        <v>31770408.162387144</v>
      </c>
      <c r="M203" s="34">
        <f t="shared" si="39"/>
        <v>27178308.01874641</v>
      </c>
      <c r="N203" s="38">
        <f>'jan-feb'!M203</f>
        <v>13520519.396271467</v>
      </c>
      <c r="O203" s="38">
        <f t="shared" si="40"/>
        <v>13657788.622474942</v>
      </c>
    </row>
    <row r="204" spans="1:15" s="31" customFormat="1" x14ac:dyDescent="0.2">
      <c r="A204" s="30">
        <v>4003</v>
      </c>
      <c r="B204" s="31" t="s">
        <v>153</v>
      </c>
      <c r="C204" s="33">
        <v>510557444</v>
      </c>
      <c r="D204" s="33">
        <v>56619</v>
      </c>
      <c r="E204" s="34">
        <f t="shared" si="31"/>
        <v>9017.4224906833388</v>
      </c>
      <c r="F204" s="35">
        <f t="shared" si="32"/>
        <v>0.80910119558432225</v>
      </c>
      <c r="G204" s="69">
        <f t="shared" si="33"/>
        <v>1276.538842194622</v>
      </c>
      <c r="H204" s="36">
        <f t="shared" si="34"/>
        <v>354.57310497825972</v>
      </c>
      <c r="I204" s="69">
        <f t="shared" si="35"/>
        <v>1631.1119471728816</v>
      </c>
      <c r="J204" s="67">
        <f t="shared" si="36"/>
        <v>-123.46678524563045</v>
      </c>
      <c r="K204" s="34">
        <f t="shared" si="37"/>
        <v>1507.6451619272511</v>
      </c>
      <c r="L204" s="34">
        <f t="shared" si="38"/>
        <v>92351927.336981386</v>
      </c>
      <c r="M204" s="34">
        <f t="shared" si="39"/>
        <v>85361361.423159033</v>
      </c>
      <c r="N204" s="38">
        <f>'jan-feb'!M204</f>
        <v>38856007.459357813</v>
      </c>
      <c r="O204" s="38">
        <f t="shared" si="40"/>
        <v>46505353.96380122</v>
      </c>
    </row>
    <row r="205" spans="1:15" s="31" customFormat="1" x14ac:dyDescent="0.2">
      <c r="A205" s="30">
        <v>4005</v>
      </c>
      <c r="B205" s="31" t="s">
        <v>154</v>
      </c>
      <c r="C205" s="33">
        <v>122389097</v>
      </c>
      <c r="D205" s="33">
        <v>13266</v>
      </c>
      <c r="E205" s="34">
        <f t="shared" si="31"/>
        <v>9225.7724257500377</v>
      </c>
      <c r="F205" s="35">
        <f t="shared" si="32"/>
        <v>0.82779569301266753</v>
      </c>
      <c r="G205" s="69">
        <f t="shared" si="33"/>
        <v>1151.5288811546027</v>
      </c>
      <c r="H205" s="36">
        <f t="shared" si="34"/>
        <v>281.65062770491511</v>
      </c>
      <c r="I205" s="69">
        <f t="shared" si="35"/>
        <v>1433.1795088595177</v>
      </c>
      <c r="J205" s="67">
        <f t="shared" si="36"/>
        <v>-123.46678524563045</v>
      </c>
      <c r="K205" s="34">
        <f t="shared" si="37"/>
        <v>1309.7127236138872</v>
      </c>
      <c r="L205" s="34">
        <f t="shared" si="38"/>
        <v>19012559.364530362</v>
      </c>
      <c r="M205" s="34">
        <f t="shared" si="39"/>
        <v>17374648.991461828</v>
      </c>
      <c r="N205" s="38">
        <f>'jan-feb'!M205</f>
        <v>5920673.4809638234</v>
      </c>
      <c r="O205" s="38">
        <f t="shared" si="40"/>
        <v>11453975.510498006</v>
      </c>
    </row>
    <row r="206" spans="1:15" s="31" customFormat="1" x14ac:dyDescent="0.2">
      <c r="A206" s="30">
        <v>4010</v>
      </c>
      <c r="B206" s="31" t="s">
        <v>155</v>
      </c>
      <c r="C206" s="33">
        <v>21331573</v>
      </c>
      <c r="D206" s="33">
        <v>2382</v>
      </c>
      <c r="E206" s="34">
        <f t="shared" si="31"/>
        <v>8955.3203190596141</v>
      </c>
      <c r="F206" s="35">
        <f t="shared" si="32"/>
        <v>0.80352898896307856</v>
      </c>
      <c r="G206" s="69">
        <f t="shared" si="33"/>
        <v>1313.8001451688567</v>
      </c>
      <c r="H206" s="36">
        <f t="shared" si="34"/>
        <v>376.30886504656337</v>
      </c>
      <c r="I206" s="69">
        <f t="shared" si="35"/>
        <v>1690.1090102154201</v>
      </c>
      <c r="J206" s="67">
        <f t="shared" si="36"/>
        <v>-123.46678524563045</v>
      </c>
      <c r="K206" s="34">
        <f t="shared" si="37"/>
        <v>1566.6422249697896</v>
      </c>
      <c r="L206" s="34">
        <f t="shared" si="38"/>
        <v>4025839.6623331308</v>
      </c>
      <c r="M206" s="34">
        <f t="shared" si="39"/>
        <v>3731741.7798780389</v>
      </c>
      <c r="N206" s="38">
        <f>'jan-feb'!M206</f>
        <v>1905405.8734928255</v>
      </c>
      <c r="O206" s="38">
        <f t="shared" si="40"/>
        <v>1826335.9063852134</v>
      </c>
    </row>
    <row r="207" spans="1:15" s="31" customFormat="1" x14ac:dyDescent="0.2">
      <c r="A207" s="30">
        <v>4012</v>
      </c>
      <c r="B207" s="31" t="s">
        <v>156</v>
      </c>
      <c r="C207" s="33">
        <v>141041045</v>
      </c>
      <c r="D207" s="33">
        <v>14269</v>
      </c>
      <c r="E207" s="34">
        <f t="shared" si="31"/>
        <v>9884.4379423926002</v>
      </c>
      <c r="F207" s="35">
        <f t="shared" si="32"/>
        <v>0.88689540332969818</v>
      </c>
      <c r="G207" s="69">
        <f t="shared" si="33"/>
        <v>756.32957116906505</v>
      </c>
      <c r="H207" s="36">
        <f t="shared" si="34"/>
        <v>51.117696880018229</v>
      </c>
      <c r="I207" s="69">
        <f t="shared" si="35"/>
        <v>807.44726804908328</v>
      </c>
      <c r="J207" s="67">
        <f t="shared" si="36"/>
        <v>-123.46678524563045</v>
      </c>
      <c r="K207" s="34">
        <f t="shared" si="37"/>
        <v>683.98048280345279</v>
      </c>
      <c r="L207" s="34">
        <f t="shared" si="38"/>
        <v>11521465.067792369</v>
      </c>
      <c r="M207" s="34">
        <f t="shared" si="39"/>
        <v>9759717.5091224685</v>
      </c>
      <c r="N207" s="38">
        <f>'jan-feb'!M207</f>
        <v>5275270.1760155866</v>
      </c>
      <c r="O207" s="38">
        <f t="shared" si="40"/>
        <v>4484447.3331068819</v>
      </c>
    </row>
    <row r="208" spans="1:15" s="31" customFormat="1" x14ac:dyDescent="0.2">
      <c r="A208" s="30">
        <v>4014</v>
      </c>
      <c r="B208" s="31" t="s">
        <v>157</v>
      </c>
      <c r="C208" s="33">
        <v>90247179</v>
      </c>
      <c r="D208" s="33">
        <v>10445</v>
      </c>
      <c r="E208" s="34">
        <f t="shared" si="31"/>
        <v>8640.2277644806127</v>
      </c>
      <c r="F208" s="35">
        <f t="shared" si="32"/>
        <v>0.77525685655573151</v>
      </c>
      <c r="G208" s="69">
        <f t="shared" si="33"/>
        <v>1502.8556779162575</v>
      </c>
      <c r="H208" s="36">
        <f t="shared" si="34"/>
        <v>486.59125914921384</v>
      </c>
      <c r="I208" s="69">
        <f t="shared" si="35"/>
        <v>1989.4469370654713</v>
      </c>
      <c r="J208" s="67">
        <f t="shared" si="36"/>
        <v>-123.46678524563045</v>
      </c>
      <c r="K208" s="34">
        <f t="shared" si="37"/>
        <v>1865.9801518198408</v>
      </c>
      <c r="L208" s="34">
        <f t="shared" si="38"/>
        <v>20779773.257648848</v>
      </c>
      <c r="M208" s="34">
        <f t="shared" si="39"/>
        <v>19490162.685758237</v>
      </c>
      <c r="N208" s="38">
        <f>'jan-feb'!M208</f>
        <v>7254775.387503176</v>
      </c>
      <c r="O208" s="38">
        <f t="shared" si="40"/>
        <v>12235387.29825506</v>
      </c>
    </row>
    <row r="209" spans="1:15" s="31" customFormat="1" x14ac:dyDescent="0.2">
      <c r="A209" s="30">
        <v>4016</v>
      </c>
      <c r="B209" s="31" t="s">
        <v>158</v>
      </c>
      <c r="C209" s="33">
        <v>32872097</v>
      </c>
      <c r="D209" s="33">
        <v>4086</v>
      </c>
      <c r="E209" s="34">
        <f t="shared" si="31"/>
        <v>8045.0555555555557</v>
      </c>
      <c r="F209" s="35">
        <f t="shared" si="32"/>
        <v>0.72185417454572687</v>
      </c>
      <c r="G209" s="69">
        <f t="shared" si="33"/>
        <v>1859.9590032712917</v>
      </c>
      <c r="H209" s="36">
        <f t="shared" si="34"/>
        <v>694.90153227298379</v>
      </c>
      <c r="I209" s="69">
        <f t="shared" si="35"/>
        <v>2554.8605355442755</v>
      </c>
      <c r="J209" s="67">
        <f t="shared" si="36"/>
        <v>-123.46678524563045</v>
      </c>
      <c r="K209" s="34">
        <f t="shared" si="37"/>
        <v>2431.393750298645</v>
      </c>
      <c r="L209" s="34">
        <f t="shared" si="38"/>
        <v>10439160.148233909</v>
      </c>
      <c r="M209" s="34">
        <f t="shared" si="39"/>
        <v>9934674.8637202643</v>
      </c>
      <c r="N209" s="38">
        <f>'jan-feb'!M209</f>
        <v>4273486.9652358042</v>
      </c>
      <c r="O209" s="38">
        <f t="shared" si="40"/>
        <v>5661187.8984844601</v>
      </c>
    </row>
    <row r="210" spans="1:15" s="31" customFormat="1" x14ac:dyDescent="0.2">
      <c r="A210" s="30">
        <v>4018</v>
      </c>
      <c r="B210" s="31" t="s">
        <v>159</v>
      </c>
      <c r="C210" s="33">
        <v>59991662</v>
      </c>
      <c r="D210" s="33">
        <v>6539</v>
      </c>
      <c r="E210" s="34">
        <f t="shared" si="31"/>
        <v>9174.4398226028443</v>
      </c>
      <c r="F210" s="35">
        <f t="shared" si="32"/>
        <v>0.82318980140431031</v>
      </c>
      <c r="G210" s="69">
        <f t="shared" si="33"/>
        <v>1182.3284430429187</v>
      </c>
      <c r="H210" s="36">
        <f t="shared" si="34"/>
        <v>299.61703880643279</v>
      </c>
      <c r="I210" s="69">
        <f t="shared" si="35"/>
        <v>1481.9454818493514</v>
      </c>
      <c r="J210" s="67">
        <f t="shared" si="36"/>
        <v>-123.46678524563045</v>
      </c>
      <c r="K210" s="34">
        <f t="shared" si="37"/>
        <v>1358.4786966037209</v>
      </c>
      <c r="L210" s="34">
        <f t="shared" si="38"/>
        <v>9690441.5058129095</v>
      </c>
      <c r="M210" s="34">
        <f t="shared" si="39"/>
        <v>8883092.1970917303</v>
      </c>
      <c r="N210" s="38">
        <f>'jan-feb'!M210</f>
        <v>2038897.9696345883</v>
      </c>
      <c r="O210" s="38">
        <f t="shared" si="40"/>
        <v>6844194.2274571415</v>
      </c>
    </row>
    <row r="211" spans="1:15" s="31" customFormat="1" x14ac:dyDescent="0.2">
      <c r="A211" s="30">
        <v>4020</v>
      </c>
      <c r="B211" s="31" t="s">
        <v>387</v>
      </c>
      <c r="C211" s="33">
        <v>88729169</v>
      </c>
      <c r="D211" s="33">
        <v>10904</v>
      </c>
      <c r="E211" s="34">
        <f t="shared" si="31"/>
        <v>8137.3045671313275</v>
      </c>
      <c r="F211" s="35">
        <f t="shared" si="32"/>
        <v>0.73013134971796101</v>
      </c>
      <c r="G211" s="69">
        <f t="shared" si="33"/>
        <v>1804.6095963258288</v>
      </c>
      <c r="H211" s="36">
        <f t="shared" si="34"/>
        <v>662.61437822146365</v>
      </c>
      <c r="I211" s="69">
        <f t="shared" si="35"/>
        <v>2467.2239745472925</v>
      </c>
      <c r="J211" s="67">
        <f t="shared" si="36"/>
        <v>-123.46678524563045</v>
      </c>
      <c r="K211" s="34">
        <f t="shared" si="37"/>
        <v>2343.757189301662</v>
      </c>
      <c r="L211" s="34">
        <f t="shared" si="38"/>
        <v>26902610.218463678</v>
      </c>
      <c r="M211" s="34">
        <f t="shared" si="39"/>
        <v>25556328.392145324</v>
      </c>
      <c r="N211" s="38">
        <f>'jan-feb'!M211</f>
        <v>11466153.818289574</v>
      </c>
      <c r="O211" s="38">
        <f t="shared" si="40"/>
        <v>14090174.57385575</v>
      </c>
    </row>
    <row r="212" spans="1:15" s="31" customFormat="1" x14ac:dyDescent="0.2">
      <c r="A212" s="30">
        <v>4022</v>
      </c>
      <c r="B212" s="31" t="s">
        <v>162</v>
      </c>
      <c r="C212" s="33">
        <v>30092279</v>
      </c>
      <c r="D212" s="33">
        <v>2979</v>
      </c>
      <c r="E212" s="34">
        <f t="shared" si="31"/>
        <v>10101.469956361196</v>
      </c>
      <c r="F212" s="35">
        <f t="shared" si="32"/>
        <v>0.90636891276806508</v>
      </c>
      <c r="G212" s="69">
        <f t="shared" si="33"/>
        <v>626.11036278790777</v>
      </c>
      <c r="H212" s="36">
        <f t="shared" si="34"/>
        <v>0</v>
      </c>
      <c r="I212" s="69">
        <f t="shared" si="35"/>
        <v>626.11036278790777</v>
      </c>
      <c r="J212" s="67">
        <f t="shared" si="36"/>
        <v>-123.46678524563045</v>
      </c>
      <c r="K212" s="34">
        <f t="shared" si="37"/>
        <v>502.64357754227734</v>
      </c>
      <c r="L212" s="34">
        <f t="shared" si="38"/>
        <v>1865182.7707451773</v>
      </c>
      <c r="M212" s="34">
        <f t="shared" si="39"/>
        <v>1497375.2174984443</v>
      </c>
      <c r="N212" s="38">
        <f>'jan-feb'!M212</f>
        <v>-12832.530915175272</v>
      </c>
      <c r="O212" s="38">
        <f t="shared" si="40"/>
        <v>1510207.7484136196</v>
      </c>
    </row>
    <row r="213" spans="1:15" s="31" customFormat="1" x14ac:dyDescent="0.2">
      <c r="A213" s="30">
        <v>4024</v>
      </c>
      <c r="B213" s="31" t="s">
        <v>161</v>
      </c>
      <c r="C213" s="33">
        <v>18109210</v>
      </c>
      <c r="D213" s="33">
        <v>1630</v>
      </c>
      <c r="E213" s="34">
        <f t="shared" si="31"/>
        <v>11109.944785276073</v>
      </c>
      <c r="F213" s="35">
        <f t="shared" si="32"/>
        <v>0.99685576648205687</v>
      </c>
      <c r="G213" s="69">
        <f t="shared" si="33"/>
        <v>21.025465438981335</v>
      </c>
      <c r="H213" s="36">
        <f t="shared" si="34"/>
        <v>0</v>
      </c>
      <c r="I213" s="69">
        <f t="shared" si="35"/>
        <v>21.025465438981335</v>
      </c>
      <c r="J213" s="67">
        <f t="shared" si="36"/>
        <v>-123.46678524563045</v>
      </c>
      <c r="K213" s="34">
        <f t="shared" si="37"/>
        <v>-102.44131980664912</v>
      </c>
      <c r="L213" s="34">
        <f t="shared" si="38"/>
        <v>34271.508665539579</v>
      </c>
      <c r="M213" s="34">
        <f t="shared" si="39"/>
        <v>-166979.35128483808</v>
      </c>
      <c r="N213" s="38">
        <f>'jan-feb'!M213</f>
        <v>-493214.20946348924</v>
      </c>
      <c r="O213" s="38">
        <f t="shared" si="40"/>
        <v>326234.85817865119</v>
      </c>
    </row>
    <row r="214" spans="1:15" s="31" customFormat="1" x14ac:dyDescent="0.2">
      <c r="A214" s="30">
        <v>4026</v>
      </c>
      <c r="B214" s="31" t="s">
        <v>160</v>
      </c>
      <c r="C214" s="33">
        <v>77958300</v>
      </c>
      <c r="D214" s="33">
        <v>5533</v>
      </c>
      <c r="E214" s="34">
        <f t="shared" si="31"/>
        <v>14089.698174588832</v>
      </c>
      <c r="F214" s="35">
        <f t="shared" si="32"/>
        <v>1.2642184227544357</v>
      </c>
      <c r="G214" s="69">
        <f t="shared" si="33"/>
        <v>-1766.8265681486737</v>
      </c>
      <c r="H214" s="36">
        <f t="shared" si="34"/>
        <v>0</v>
      </c>
      <c r="I214" s="69">
        <f t="shared" si="35"/>
        <v>-1766.8265681486737</v>
      </c>
      <c r="J214" s="67">
        <f t="shared" si="36"/>
        <v>-123.46678524563045</v>
      </c>
      <c r="K214" s="34">
        <f t="shared" si="37"/>
        <v>-1890.2933533943042</v>
      </c>
      <c r="L214" s="34">
        <f t="shared" si="38"/>
        <v>-9775851.4015666116</v>
      </c>
      <c r="M214" s="34">
        <f t="shared" si="39"/>
        <v>-10458993.124330685</v>
      </c>
      <c r="N214" s="38">
        <f>'jan-feb'!M214</f>
        <v>-12175614.297399687</v>
      </c>
      <c r="O214" s="38">
        <f t="shared" si="40"/>
        <v>1716621.1730690021</v>
      </c>
    </row>
    <row r="215" spans="1:15" s="31" customFormat="1" x14ac:dyDescent="0.2">
      <c r="A215" s="30">
        <v>4028</v>
      </c>
      <c r="B215" s="31" t="s">
        <v>163</v>
      </c>
      <c r="C215" s="33">
        <v>24863084</v>
      </c>
      <c r="D215" s="33">
        <v>2458</v>
      </c>
      <c r="E215" s="34">
        <f t="shared" si="31"/>
        <v>10115.168429617575</v>
      </c>
      <c r="F215" s="35">
        <f t="shared" si="32"/>
        <v>0.90759802797264466</v>
      </c>
      <c r="G215" s="69">
        <f t="shared" si="33"/>
        <v>617.89127883408003</v>
      </c>
      <c r="H215" s="36">
        <f t="shared" si="34"/>
        <v>0</v>
      </c>
      <c r="I215" s="69">
        <f t="shared" si="35"/>
        <v>617.89127883408003</v>
      </c>
      <c r="J215" s="67">
        <f t="shared" si="36"/>
        <v>-123.46678524563045</v>
      </c>
      <c r="K215" s="34">
        <f t="shared" si="37"/>
        <v>494.42449358844959</v>
      </c>
      <c r="L215" s="34">
        <f t="shared" si="38"/>
        <v>1518776.7633741687</v>
      </c>
      <c r="M215" s="34">
        <f t="shared" si="39"/>
        <v>1215295.4052404091</v>
      </c>
      <c r="N215" s="38">
        <f>'jan-feb'!M215</f>
        <v>78553.351128062772</v>
      </c>
      <c r="O215" s="38">
        <f t="shared" si="40"/>
        <v>1136742.0541123464</v>
      </c>
    </row>
    <row r="216" spans="1:15" s="31" customFormat="1" x14ac:dyDescent="0.2">
      <c r="A216" s="30">
        <v>4030</v>
      </c>
      <c r="B216" s="31" t="s">
        <v>164</v>
      </c>
      <c r="C216" s="33">
        <v>15510868</v>
      </c>
      <c r="D216" s="33">
        <v>1471</v>
      </c>
      <c r="E216" s="34">
        <f t="shared" si="31"/>
        <v>10544.437797416724</v>
      </c>
      <c r="F216" s="35">
        <f t="shared" si="32"/>
        <v>0.94611483907613514</v>
      </c>
      <c r="G216" s="69">
        <f t="shared" si="33"/>
        <v>360.32965815459102</v>
      </c>
      <c r="H216" s="36">
        <f t="shared" si="34"/>
        <v>0</v>
      </c>
      <c r="I216" s="69">
        <f t="shared" si="35"/>
        <v>360.32965815459102</v>
      </c>
      <c r="J216" s="67">
        <f t="shared" si="36"/>
        <v>-123.46678524563045</v>
      </c>
      <c r="K216" s="34">
        <f t="shared" si="37"/>
        <v>236.86287290896058</v>
      </c>
      <c r="L216" s="34">
        <f t="shared" si="38"/>
        <v>530044.92714540334</v>
      </c>
      <c r="M216" s="34">
        <f t="shared" si="39"/>
        <v>348425.28604908101</v>
      </c>
      <c r="N216" s="38">
        <f>'jan-feb'!M216</f>
        <v>-611153.70841766451</v>
      </c>
      <c r="O216" s="38">
        <f t="shared" si="40"/>
        <v>959578.99446674553</v>
      </c>
    </row>
    <row r="217" spans="1:15" s="31" customFormat="1" x14ac:dyDescent="0.2">
      <c r="A217" s="30">
        <v>4032</v>
      </c>
      <c r="B217" s="31" t="s">
        <v>165</v>
      </c>
      <c r="C217" s="33">
        <v>12910755</v>
      </c>
      <c r="D217" s="33">
        <v>1256</v>
      </c>
      <c r="E217" s="34">
        <f t="shared" si="31"/>
        <v>10279.263535031847</v>
      </c>
      <c r="F217" s="35">
        <f t="shared" si="32"/>
        <v>0.92232169719379942</v>
      </c>
      <c r="G217" s="69">
        <f t="shared" si="33"/>
        <v>519.43421558551711</v>
      </c>
      <c r="H217" s="36">
        <f t="shared" si="34"/>
        <v>0</v>
      </c>
      <c r="I217" s="69">
        <f t="shared" si="35"/>
        <v>519.43421558551711</v>
      </c>
      <c r="J217" s="67">
        <f t="shared" si="36"/>
        <v>-123.46678524563045</v>
      </c>
      <c r="K217" s="34">
        <f t="shared" si="37"/>
        <v>395.96743033988668</v>
      </c>
      <c r="L217" s="34">
        <f t="shared" si="38"/>
        <v>652409.37477540947</v>
      </c>
      <c r="M217" s="34">
        <f t="shared" si="39"/>
        <v>497335.09250689764</v>
      </c>
      <c r="N217" s="38">
        <f>'jan-feb'!M217</f>
        <v>-534420.08876450453</v>
      </c>
      <c r="O217" s="38">
        <f t="shared" si="40"/>
        <v>1031755.1812714022</v>
      </c>
    </row>
    <row r="218" spans="1:15" s="31" customFormat="1" x14ac:dyDescent="0.2">
      <c r="A218" s="30">
        <v>4034</v>
      </c>
      <c r="B218" s="31" t="s">
        <v>166</v>
      </c>
      <c r="C218" s="33">
        <v>31923099</v>
      </c>
      <c r="D218" s="33">
        <v>2212</v>
      </c>
      <c r="E218" s="34">
        <f t="shared" si="31"/>
        <v>14431.780741410488</v>
      </c>
      <c r="F218" s="35">
        <f t="shared" si="32"/>
        <v>1.294912272808586</v>
      </c>
      <c r="G218" s="69">
        <f t="shared" si="33"/>
        <v>-1972.0761082416675</v>
      </c>
      <c r="H218" s="36">
        <f t="shared" si="34"/>
        <v>0</v>
      </c>
      <c r="I218" s="69">
        <f t="shared" si="35"/>
        <v>-1972.0761082416675</v>
      </c>
      <c r="J218" s="67">
        <f t="shared" si="36"/>
        <v>-123.46678524563045</v>
      </c>
      <c r="K218" s="34">
        <f t="shared" si="37"/>
        <v>-2095.542893487298</v>
      </c>
      <c r="L218" s="34">
        <f t="shared" si="38"/>
        <v>-4362232.3514305688</v>
      </c>
      <c r="M218" s="34">
        <f t="shared" si="39"/>
        <v>-4635340.8803939028</v>
      </c>
      <c r="N218" s="38">
        <f>'jan-feb'!M218</f>
        <v>-5617559.2849897165</v>
      </c>
      <c r="O218" s="38">
        <f t="shared" si="40"/>
        <v>982218.40459581371</v>
      </c>
    </row>
    <row r="219" spans="1:15" s="31" customFormat="1" x14ac:dyDescent="0.2">
      <c r="A219" s="30">
        <v>4036</v>
      </c>
      <c r="B219" s="31" t="s">
        <v>167</v>
      </c>
      <c r="C219" s="33">
        <v>59705875</v>
      </c>
      <c r="D219" s="33">
        <v>3851</v>
      </c>
      <c r="E219" s="34">
        <f t="shared" si="31"/>
        <v>15503.992469488445</v>
      </c>
      <c r="F219" s="35">
        <f t="shared" si="32"/>
        <v>1.3911180114222224</v>
      </c>
      <c r="G219" s="69">
        <f t="shared" si="33"/>
        <v>-2615.4031450884418</v>
      </c>
      <c r="H219" s="36">
        <f t="shared" si="34"/>
        <v>0</v>
      </c>
      <c r="I219" s="69">
        <f t="shared" si="35"/>
        <v>-2615.4031450884418</v>
      </c>
      <c r="J219" s="67">
        <f t="shared" si="36"/>
        <v>-123.46678524563045</v>
      </c>
      <c r="K219" s="34">
        <f t="shared" si="37"/>
        <v>-2738.8699303340723</v>
      </c>
      <c r="L219" s="34">
        <f t="shared" si="38"/>
        <v>-10071917.511735588</v>
      </c>
      <c r="M219" s="34">
        <f t="shared" si="39"/>
        <v>-10547388.101716513</v>
      </c>
      <c r="N219" s="38">
        <f>'jan-feb'!M219</f>
        <v>-11111614.749229385</v>
      </c>
      <c r="O219" s="38">
        <f t="shared" si="40"/>
        <v>564226.64751287177</v>
      </c>
    </row>
    <row r="220" spans="1:15" s="31" customFormat="1" x14ac:dyDescent="0.2">
      <c r="A220" s="30">
        <v>4201</v>
      </c>
      <c r="B220" s="31" t="s">
        <v>168</v>
      </c>
      <c r="C220" s="33">
        <v>59821907</v>
      </c>
      <c r="D220" s="33">
        <v>6825</v>
      </c>
      <c r="E220" s="34">
        <f t="shared" si="31"/>
        <v>8765.1145787545793</v>
      </c>
      <c r="F220" s="35">
        <f t="shared" si="32"/>
        <v>0.78646250549213015</v>
      </c>
      <c r="G220" s="69">
        <f t="shared" si="33"/>
        <v>1427.9235893518776</v>
      </c>
      <c r="H220" s="36">
        <f t="shared" si="34"/>
        <v>442.88087415332552</v>
      </c>
      <c r="I220" s="69">
        <f t="shared" si="35"/>
        <v>1870.8044635052031</v>
      </c>
      <c r="J220" s="67">
        <f t="shared" si="36"/>
        <v>-123.46678524563045</v>
      </c>
      <c r="K220" s="34">
        <f t="shared" si="37"/>
        <v>1747.3376782595726</v>
      </c>
      <c r="L220" s="34">
        <f t="shared" si="38"/>
        <v>12768240.463423012</v>
      </c>
      <c r="M220" s="34">
        <f t="shared" si="39"/>
        <v>11925579.654121583</v>
      </c>
      <c r="N220" s="38">
        <f>'jan-feb'!M220</f>
        <v>5559374.8793402761</v>
      </c>
      <c r="O220" s="38">
        <f t="shared" si="40"/>
        <v>6366204.7747813072</v>
      </c>
    </row>
    <row r="221" spans="1:15" s="31" customFormat="1" x14ac:dyDescent="0.2">
      <c r="A221" s="30">
        <v>4202</v>
      </c>
      <c r="B221" s="31" t="s">
        <v>169</v>
      </c>
      <c r="C221" s="33">
        <v>236038030</v>
      </c>
      <c r="D221" s="33">
        <v>24969</v>
      </c>
      <c r="E221" s="34">
        <f t="shared" si="31"/>
        <v>9453.2432215947774</v>
      </c>
      <c r="F221" s="35">
        <f t="shared" si="32"/>
        <v>0.84820583716069331</v>
      </c>
      <c r="G221" s="69">
        <f t="shared" si="33"/>
        <v>1015.0464036477588</v>
      </c>
      <c r="H221" s="36">
        <f t="shared" si="34"/>
        <v>202.0358491592562</v>
      </c>
      <c r="I221" s="69">
        <f t="shared" si="35"/>
        <v>1217.082252807015</v>
      </c>
      <c r="J221" s="67">
        <f t="shared" si="36"/>
        <v>-123.46678524563045</v>
      </c>
      <c r="K221" s="34">
        <f t="shared" si="37"/>
        <v>1093.6154675613845</v>
      </c>
      <c r="L221" s="34">
        <f t="shared" si="38"/>
        <v>30389326.77033836</v>
      </c>
      <c r="M221" s="34">
        <f t="shared" si="39"/>
        <v>27306484.609540209</v>
      </c>
      <c r="N221" s="38">
        <f>'jan-feb'!M221</f>
        <v>13408335.513955655</v>
      </c>
      <c r="O221" s="38">
        <f t="shared" si="40"/>
        <v>13898149.095584555</v>
      </c>
    </row>
    <row r="222" spans="1:15" s="31" customFormat="1" x14ac:dyDescent="0.2">
      <c r="A222" s="30">
        <v>4203</v>
      </c>
      <c r="B222" s="31" t="s">
        <v>170</v>
      </c>
      <c r="C222" s="33">
        <v>430816590</v>
      </c>
      <c r="D222" s="33">
        <v>46355</v>
      </c>
      <c r="E222" s="34">
        <f t="shared" si="31"/>
        <v>9293.8537374609004</v>
      </c>
      <c r="F222" s="35">
        <f t="shared" si="32"/>
        <v>0.83390438657328536</v>
      </c>
      <c r="G222" s="69">
        <f t="shared" si="33"/>
        <v>1110.6800941280849</v>
      </c>
      <c r="H222" s="36">
        <f t="shared" si="34"/>
        <v>257.82216860611317</v>
      </c>
      <c r="I222" s="69">
        <f t="shared" si="35"/>
        <v>1368.502262734198</v>
      </c>
      <c r="J222" s="67">
        <f t="shared" si="36"/>
        <v>-123.46678524563045</v>
      </c>
      <c r="K222" s="34">
        <f t="shared" si="37"/>
        <v>1245.0354774885675</v>
      </c>
      <c r="L222" s="34">
        <f t="shared" si="38"/>
        <v>63436922.389043748</v>
      </c>
      <c r="M222" s="34">
        <f t="shared" si="39"/>
        <v>57713619.558982544</v>
      </c>
      <c r="N222" s="38">
        <f>'jan-feb'!M222</f>
        <v>29718670.087262776</v>
      </c>
      <c r="O222" s="38">
        <f t="shared" si="40"/>
        <v>27994949.471719768</v>
      </c>
    </row>
    <row r="223" spans="1:15" s="31" customFormat="1" x14ac:dyDescent="0.2">
      <c r="A223" s="30">
        <v>4204</v>
      </c>
      <c r="B223" s="31" t="s">
        <v>183</v>
      </c>
      <c r="C223" s="33">
        <v>1122448356</v>
      </c>
      <c r="D223" s="33">
        <v>116986</v>
      </c>
      <c r="E223" s="34">
        <f t="shared" si="31"/>
        <v>9594.7237789137162</v>
      </c>
      <c r="F223" s="35">
        <f t="shared" si="32"/>
        <v>0.86090038354542353</v>
      </c>
      <c r="G223" s="69">
        <f t="shared" si="33"/>
        <v>930.15806925639549</v>
      </c>
      <c r="H223" s="36">
        <f t="shared" si="34"/>
        <v>152.51765409762766</v>
      </c>
      <c r="I223" s="69">
        <f t="shared" si="35"/>
        <v>1082.6757233540231</v>
      </c>
      <c r="J223" s="67">
        <f t="shared" si="36"/>
        <v>-123.46678524563045</v>
      </c>
      <c r="K223" s="34">
        <f t="shared" si="37"/>
        <v>959.20893810839266</v>
      </c>
      <c r="L223" s="34">
        <f t="shared" si="38"/>
        <v>126657902.17229375</v>
      </c>
      <c r="M223" s="34">
        <f t="shared" si="39"/>
        <v>112214016.83354843</v>
      </c>
      <c r="N223" s="38">
        <f>'jan-feb'!M223</f>
        <v>52543767.386117391</v>
      </c>
      <c r="O223" s="38">
        <f t="shared" si="40"/>
        <v>59670249.447431035</v>
      </c>
    </row>
    <row r="224" spans="1:15" s="31" customFormat="1" x14ac:dyDescent="0.2">
      <c r="A224" s="30">
        <v>4205</v>
      </c>
      <c r="B224" s="31" t="s">
        <v>188</v>
      </c>
      <c r="C224" s="33">
        <v>209491472</v>
      </c>
      <c r="D224" s="33">
        <v>23690</v>
      </c>
      <c r="E224" s="34">
        <f t="shared" si="31"/>
        <v>8843.0338539468139</v>
      </c>
      <c r="F224" s="35">
        <f t="shared" si="32"/>
        <v>0.79345392446825536</v>
      </c>
      <c r="G224" s="69">
        <f t="shared" si="33"/>
        <v>1381.1720242365368</v>
      </c>
      <c r="H224" s="36">
        <f t="shared" si="34"/>
        <v>415.6091278360434</v>
      </c>
      <c r="I224" s="69">
        <f t="shared" si="35"/>
        <v>1796.7811520725802</v>
      </c>
      <c r="J224" s="67">
        <f t="shared" si="36"/>
        <v>-123.46678524563045</v>
      </c>
      <c r="K224" s="34">
        <f t="shared" si="37"/>
        <v>1673.3143668269497</v>
      </c>
      <c r="L224" s="34">
        <f t="shared" si="38"/>
        <v>42565745.492599428</v>
      </c>
      <c r="M224" s="34">
        <f t="shared" si="39"/>
        <v>39640817.350130439</v>
      </c>
      <c r="N224" s="38">
        <f>'jan-feb'!M224</f>
        <v>18008799.139607493</v>
      </c>
      <c r="O224" s="38">
        <f t="shared" si="40"/>
        <v>21632018.210522946</v>
      </c>
    </row>
    <row r="225" spans="1:15" s="31" customFormat="1" x14ac:dyDescent="0.2">
      <c r="A225" s="30">
        <v>4206</v>
      </c>
      <c r="B225" s="31" t="s">
        <v>184</v>
      </c>
      <c r="C225" s="33">
        <v>89305929</v>
      </c>
      <c r="D225" s="33">
        <v>9876</v>
      </c>
      <c r="E225" s="34">
        <f t="shared" si="31"/>
        <v>9042.7226609963545</v>
      </c>
      <c r="F225" s="35">
        <f t="shared" si="32"/>
        <v>0.81137128973482897</v>
      </c>
      <c r="G225" s="69">
        <f t="shared" si="33"/>
        <v>1261.3587400068125</v>
      </c>
      <c r="H225" s="36">
        <f t="shared" si="34"/>
        <v>345.71804536870422</v>
      </c>
      <c r="I225" s="69">
        <f t="shared" si="35"/>
        <v>1607.0767853755167</v>
      </c>
      <c r="J225" s="67">
        <f t="shared" si="36"/>
        <v>-123.46678524563045</v>
      </c>
      <c r="K225" s="34">
        <f t="shared" si="37"/>
        <v>1483.6100001298862</v>
      </c>
      <c r="L225" s="34">
        <f t="shared" si="38"/>
        <v>15871490.332368603</v>
      </c>
      <c r="M225" s="34">
        <f t="shared" si="39"/>
        <v>14652132.361282757</v>
      </c>
      <c r="N225" s="38">
        <f>'jan-feb'!M225</f>
        <v>7551788.0722145848</v>
      </c>
      <c r="O225" s="38">
        <f t="shared" si="40"/>
        <v>7100344.2890681718</v>
      </c>
    </row>
    <row r="226" spans="1:15" s="31" customFormat="1" x14ac:dyDescent="0.2">
      <c r="A226" s="30">
        <v>4207</v>
      </c>
      <c r="B226" s="31" t="s">
        <v>185</v>
      </c>
      <c r="C226" s="33">
        <v>87131860</v>
      </c>
      <c r="D226" s="33">
        <v>9279</v>
      </c>
      <c r="E226" s="34">
        <f t="shared" si="31"/>
        <v>9390.2209289794155</v>
      </c>
      <c r="F226" s="35">
        <f t="shared" si="32"/>
        <v>0.84255107136079443</v>
      </c>
      <c r="G226" s="69">
        <f t="shared" si="33"/>
        <v>1052.859779216976</v>
      </c>
      <c r="H226" s="36">
        <f t="shared" si="34"/>
        <v>224.09365157463287</v>
      </c>
      <c r="I226" s="69">
        <f t="shared" si="35"/>
        <v>1276.9534307916088</v>
      </c>
      <c r="J226" s="67">
        <f t="shared" si="36"/>
        <v>-123.46678524563045</v>
      </c>
      <c r="K226" s="34">
        <f t="shared" si="37"/>
        <v>1153.4866455459783</v>
      </c>
      <c r="L226" s="34">
        <f t="shared" si="38"/>
        <v>11848850.884315338</v>
      </c>
      <c r="M226" s="34">
        <f t="shared" si="39"/>
        <v>10703202.584021132</v>
      </c>
      <c r="N226" s="38">
        <f>'jan-feb'!M226</f>
        <v>4177903.7017799858</v>
      </c>
      <c r="O226" s="38">
        <f t="shared" si="40"/>
        <v>6525298.8822411466</v>
      </c>
    </row>
    <row r="227" spans="1:15" s="31" customFormat="1" x14ac:dyDescent="0.2">
      <c r="A227" s="30">
        <v>4211</v>
      </c>
      <c r="B227" s="31" t="s">
        <v>171</v>
      </c>
      <c r="C227" s="33">
        <v>18389876</v>
      </c>
      <c r="D227" s="33">
        <v>2444</v>
      </c>
      <c r="E227" s="34">
        <f t="shared" si="31"/>
        <v>7524.4991816693946</v>
      </c>
      <c r="F227" s="35">
        <f t="shared" si="32"/>
        <v>0.67514650559537093</v>
      </c>
      <c r="G227" s="69">
        <f t="shared" si="33"/>
        <v>2172.2928276029884</v>
      </c>
      <c r="H227" s="36">
        <f t="shared" si="34"/>
        <v>877.09626313314016</v>
      </c>
      <c r="I227" s="69">
        <f t="shared" si="35"/>
        <v>3049.3890907361283</v>
      </c>
      <c r="J227" s="67">
        <f t="shared" si="36"/>
        <v>-123.46678524563045</v>
      </c>
      <c r="K227" s="34">
        <f t="shared" si="37"/>
        <v>2925.9223054904978</v>
      </c>
      <c r="L227" s="34">
        <f t="shared" si="38"/>
        <v>7452706.9377590977</v>
      </c>
      <c r="M227" s="34">
        <f t="shared" si="39"/>
        <v>7150954.1146187764</v>
      </c>
      <c r="N227" s="38">
        <f>'jan-feb'!M227</f>
        <v>2912587.1920304224</v>
      </c>
      <c r="O227" s="38">
        <f t="shared" si="40"/>
        <v>4238366.922588354</v>
      </c>
    </row>
    <row r="228" spans="1:15" s="31" customFormat="1" x14ac:dyDescent="0.2">
      <c r="A228" s="30">
        <v>4212</v>
      </c>
      <c r="B228" s="31" t="s">
        <v>172</v>
      </c>
      <c r="C228" s="33">
        <v>17517854</v>
      </c>
      <c r="D228" s="33">
        <v>2268</v>
      </c>
      <c r="E228" s="34">
        <f t="shared" si="31"/>
        <v>7723.92151675485</v>
      </c>
      <c r="F228" s="35">
        <f t="shared" si="32"/>
        <v>0.6930399612819117</v>
      </c>
      <c r="G228" s="69">
        <f t="shared" si="33"/>
        <v>2052.6394265517151</v>
      </c>
      <c r="H228" s="36">
        <f t="shared" si="34"/>
        <v>807.29844585323076</v>
      </c>
      <c r="I228" s="69">
        <f t="shared" si="35"/>
        <v>2859.9378724049457</v>
      </c>
      <c r="J228" s="67">
        <f t="shared" si="36"/>
        <v>-123.46678524563045</v>
      </c>
      <c r="K228" s="34">
        <f t="shared" si="37"/>
        <v>2736.4710871593152</v>
      </c>
      <c r="L228" s="34">
        <f t="shared" si="38"/>
        <v>6486339.0946144164</v>
      </c>
      <c r="M228" s="34">
        <f t="shared" si="39"/>
        <v>6206316.4256773265</v>
      </c>
      <c r="N228" s="38">
        <f>'jan-feb'!M228</f>
        <v>2831104.7168269218</v>
      </c>
      <c r="O228" s="38">
        <f t="shared" si="40"/>
        <v>3375211.7088504047</v>
      </c>
    </row>
    <row r="229" spans="1:15" s="31" customFormat="1" x14ac:dyDescent="0.2">
      <c r="A229" s="30">
        <v>4213</v>
      </c>
      <c r="B229" s="31" t="s">
        <v>173</v>
      </c>
      <c r="C229" s="33">
        <v>55842592</v>
      </c>
      <c r="D229" s="33">
        <v>6323</v>
      </c>
      <c r="E229" s="34">
        <f t="shared" si="31"/>
        <v>8831.6609204491542</v>
      </c>
      <c r="F229" s="35">
        <f t="shared" si="32"/>
        <v>0.79243347166150646</v>
      </c>
      <c r="G229" s="69">
        <f t="shared" si="33"/>
        <v>1387.9957843351326</v>
      </c>
      <c r="H229" s="36">
        <f t="shared" si="34"/>
        <v>419.58965456022429</v>
      </c>
      <c r="I229" s="69">
        <f t="shared" si="35"/>
        <v>1807.5854388953569</v>
      </c>
      <c r="J229" s="67">
        <f t="shared" si="36"/>
        <v>-123.46678524563045</v>
      </c>
      <c r="K229" s="34">
        <f t="shared" si="37"/>
        <v>1684.1186536497264</v>
      </c>
      <c r="L229" s="34">
        <f t="shared" si="38"/>
        <v>11429362.730135342</v>
      </c>
      <c r="M229" s="34">
        <f t="shared" si="39"/>
        <v>10648682.24702722</v>
      </c>
      <c r="N229" s="38">
        <f>'jan-feb'!M229</f>
        <v>4109590.8727939297</v>
      </c>
      <c r="O229" s="38">
        <f t="shared" si="40"/>
        <v>6539091.3742332906</v>
      </c>
    </row>
    <row r="230" spans="1:15" s="31" customFormat="1" x14ac:dyDescent="0.2">
      <c r="A230" s="30">
        <v>4214</v>
      </c>
      <c r="B230" s="31" t="s">
        <v>174</v>
      </c>
      <c r="C230" s="33">
        <v>53615446</v>
      </c>
      <c r="D230" s="33">
        <v>6236</v>
      </c>
      <c r="E230" s="34">
        <f t="shared" si="31"/>
        <v>8597.7302758178321</v>
      </c>
      <c r="F230" s="35">
        <f t="shared" si="32"/>
        <v>0.77144370829502695</v>
      </c>
      <c r="G230" s="69">
        <f t="shared" si="33"/>
        <v>1528.354171113926</v>
      </c>
      <c r="H230" s="36">
        <f t="shared" si="34"/>
        <v>501.46538018118707</v>
      </c>
      <c r="I230" s="69">
        <f t="shared" si="35"/>
        <v>2029.8195512951131</v>
      </c>
      <c r="J230" s="67">
        <f t="shared" si="36"/>
        <v>-123.46678524563045</v>
      </c>
      <c r="K230" s="34">
        <f t="shared" si="37"/>
        <v>1906.3527660494826</v>
      </c>
      <c r="L230" s="34">
        <f t="shared" si="38"/>
        <v>12657954.721876325</v>
      </c>
      <c r="M230" s="34">
        <f t="shared" si="39"/>
        <v>11888015.849084573</v>
      </c>
      <c r="N230" s="38">
        <f>'jan-feb'!M230</f>
        <v>3442690.1532331081</v>
      </c>
      <c r="O230" s="38">
        <f t="shared" si="40"/>
        <v>8445325.6958514638</v>
      </c>
    </row>
    <row r="231" spans="1:15" s="31" customFormat="1" x14ac:dyDescent="0.2">
      <c r="A231" s="30">
        <v>4215</v>
      </c>
      <c r="B231" s="31" t="s">
        <v>175</v>
      </c>
      <c r="C231" s="33">
        <v>115586278</v>
      </c>
      <c r="D231" s="33">
        <v>11523</v>
      </c>
      <c r="E231" s="34">
        <f t="shared" si="31"/>
        <v>10030.918857936302</v>
      </c>
      <c r="F231" s="35">
        <f t="shared" si="32"/>
        <v>0.90003861404419516</v>
      </c>
      <c r="G231" s="69">
        <f t="shared" si="33"/>
        <v>668.44102184284418</v>
      </c>
      <c r="H231" s="36">
        <f t="shared" si="34"/>
        <v>0</v>
      </c>
      <c r="I231" s="69">
        <f t="shared" si="35"/>
        <v>668.44102184284418</v>
      </c>
      <c r="J231" s="67">
        <f t="shared" si="36"/>
        <v>-123.46678524563045</v>
      </c>
      <c r="K231" s="34">
        <f t="shared" si="37"/>
        <v>544.97423659721369</v>
      </c>
      <c r="L231" s="34">
        <f t="shared" si="38"/>
        <v>7702445.8946950939</v>
      </c>
      <c r="M231" s="34">
        <f t="shared" si="39"/>
        <v>6279738.1283096932</v>
      </c>
      <c r="N231" s="38">
        <f>'jan-feb'!M231</f>
        <v>4566452.8356246119</v>
      </c>
      <c r="O231" s="38">
        <f t="shared" si="40"/>
        <v>1713285.2926850813</v>
      </c>
    </row>
    <row r="232" spans="1:15" s="31" customFormat="1" x14ac:dyDescent="0.2">
      <c r="A232" s="30">
        <v>4216</v>
      </c>
      <c r="B232" s="31" t="s">
        <v>176</v>
      </c>
      <c r="C232" s="33">
        <v>43347234</v>
      </c>
      <c r="D232" s="33">
        <v>5480</v>
      </c>
      <c r="E232" s="34">
        <f t="shared" si="31"/>
        <v>7910.079197080292</v>
      </c>
      <c r="F232" s="35">
        <f t="shared" si="32"/>
        <v>0.70974322675207657</v>
      </c>
      <c r="G232" s="69">
        <f t="shared" si="33"/>
        <v>1940.94481835645</v>
      </c>
      <c r="H232" s="36">
        <f t="shared" si="34"/>
        <v>742.14325773932603</v>
      </c>
      <c r="I232" s="69">
        <f t="shared" si="35"/>
        <v>2683.0880760957762</v>
      </c>
      <c r="J232" s="67">
        <f t="shared" si="36"/>
        <v>-123.46678524563045</v>
      </c>
      <c r="K232" s="34">
        <f t="shared" si="37"/>
        <v>2559.6212908501457</v>
      </c>
      <c r="L232" s="34">
        <f t="shared" si="38"/>
        <v>14703322.657004854</v>
      </c>
      <c r="M232" s="34">
        <f t="shared" si="39"/>
        <v>14026724.673858799</v>
      </c>
      <c r="N232" s="38">
        <f>'jan-feb'!M232</f>
        <v>5980286.0642907983</v>
      </c>
      <c r="O232" s="38">
        <f t="shared" si="40"/>
        <v>8046438.6095680008</v>
      </c>
    </row>
    <row r="233" spans="1:15" s="31" customFormat="1" x14ac:dyDescent="0.2">
      <c r="A233" s="30">
        <v>4217</v>
      </c>
      <c r="B233" s="31" t="s">
        <v>177</v>
      </c>
      <c r="C233" s="33">
        <v>16277761</v>
      </c>
      <c r="D233" s="33">
        <v>1802</v>
      </c>
      <c r="E233" s="34">
        <f t="shared" si="31"/>
        <v>9033.1637069922308</v>
      </c>
      <c r="F233" s="35">
        <f t="shared" si="32"/>
        <v>0.81051359884574592</v>
      </c>
      <c r="G233" s="69">
        <f t="shared" si="33"/>
        <v>1267.0941124092867</v>
      </c>
      <c r="H233" s="36">
        <f t="shared" si="34"/>
        <v>349.06367927014753</v>
      </c>
      <c r="I233" s="69">
        <f t="shared" si="35"/>
        <v>1616.1577916794342</v>
      </c>
      <c r="J233" s="67">
        <f t="shared" si="36"/>
        <v>-123.46678524563045</v>
      </c>
      <c r="K233" s="34">
        <f t="shared" si="37"/>
        <v>1492.6910064338038</v>
      </c>
      <c r="L233" s="34">
        <f t="shared" si="38"/>
        <v>2912316.3406063407</v>
      </c>
      <c r="M233" s="34">
        <f t="shared" si="39"/>
        <v>2689829.1935937144</v>
      </c>
      <c r="N233" s="38">
        <f>'jan-feb'!M233</f>
        <v>492649.10975401883</v>
      </c>
      <c r="O233" s="38">
        <f t="shared" si="40"/>
        <v>2197180.0838396954</v>
      </c>
    </row>
    <row r="234" spans="1:15" s="31" customFormat="1" x14ac:dyDescent="0.2">
      <c r="A234" s="30">
        <v>4218</v>
      </c>
      <c r="B234" s="31" t="s">
        <v>178</v>
      </c>
      <c r="C234" s="33">
        <v>12460856</v>
      </c>
      <c r="D234" s="33">
        <v>1380</v>
      </c>
      <c r="E234" s="34">
        <f t="shared" si="31"/>
        <v>9029.6057971014488</v>
      </c>
      <c r="F234" s="35">
        <f t="shared" si="32"/>
        <v>0.81019436026627523</v>
      </c>
      <c r="G234" s="69">
        <f t="shared" si="33"/>
        <v>1269.228858343756</v>
      </c>
      <c r="H234" s="36">
        <f t="shared" si="34"/>
        <v>350.30894773192119</v>
      </c>
      <c r="I234" s="69">
        <f t="shared" si="35"/>
        <v>1619.5378060756771</v>
      </c>
      <c r="J234" s="67">
        <f t="shared" si="36"/>
        <v>-123.46678524563045</v>
      </c>
      <c r="K234" s="34">
        <f t="shared" si="37"/>
        <v>1496.0710208300466</v>
      </c>
      <c r="L234" s="34">
        <f t="shared" si="38"/>
        <v>2234962.1723844344</v>
      </c>
      <c r="M234" s="34">
        <f t="shared" si="39"/>
        <v>2064578.0087454643</v>
      </c>
      <c r="N234" s="38">
        <f>'jan-feb'!M234</f>
        <v>-166832.66568074565</v>
      </c>
      <c r="O234" s="38">
        <f t="shared" si="40"/>
        <v>2231410.6744262101</v>
      </c>
    </row>
    <row r="235" spans="1:15" s="31" customFormat="1" x14ac:dyDescent="0.2">
      <c r="A235" s="30">
        <v>4219</v>
      </c>
      <c r="B235" s="31" t="s">
        <v>179</v>
      </c>
      <c r="C235" s="33">
        <v>31029672</v>
      </c>
      <c r="D235" s="33">
        <v>3967</v>
      </c>
      <c r="E235" s="34">
        <f t="shared" si="31"/>
        <v>7821.9490799092509</v>
      </c>
      <c r="F235" s="35">
        <f t="shared" si="32"/>
        <v>0.70183562530124655</v>
      </c>
      <c r="G235" s="69">
        <f t="shared" si="33"/>
        <v>1993.8228886590746</v>
      </c>
      <c r="H235" s="36">
        <f t="shared" si="34"/>
        <v>772.98879874919044</v>
      </c>
      <c r="I235" s="69">
        <f t="shared" si="35"/>
        <v>2766.8116874082652</v>
      </c>
      <c r="J235" s="67">
        <f t="shared" si="36"/>
        <v>-123.46678524563045</v>
      </c>
      <c r="K235" s="34">
        <f t="shared" si="37"/>
        <v>2643.3449021626348</v>
      </c>
      <c r="L235" s="34">
        <f t="shared" si="38"/>
        <v>10975941.963948589</v>
      </c>
      <c r="M235" s="34">
        <f t="shared" si="39"/>
        <v>10486149.226879172</v>
      </c>
      <c r="N235" s="38">
        <f>'jan-feb'!M235</f>
        <v>4141282.1683652564</v>
      </c>
      <c r="O235" s="38">
        <f t="shared" si="40"/>
        <v>6344867.0585139152</v>
      </c>
    </row>
    <row r="236" spans="1:15" s="31" customFormat="1" x14ac:dyDescent="0.2">
      <c r="A236" s="30">
        <v>4220</v>
      </c>
      <c r="B236" s="31" t="s">
        <v>180</v>
      </c>
      <c r="C236" s="33">
        <v>11791888</v>
      </c>
      <c r="D236" s="33">
        <v>1180</v>
      </c>
      <c r="E236" s="34">
        <f t="shared" si="31"/>
        <v>9993.125423728814</v>
      </c>
      <c r="F236" s="35">
        <f t="shared" si="32"/>
        <v>0.89664754383160294</v>
      </c>
      <c r="G236" s="69">
        <f t="shared" si="33"/>
        <v>691.11708236733682</v>
      </c>
      <c r="H236" s="36">
        <f t="shared" si="34"/>
        <v>13.077078412343417</v>
      </c>
      <c r="I236" s="69">
        <f t="shared" si="35"/>
        <v>704.19416077968026</v>
      </c>
      <c r="J236" s="67">
        <f t="shared" si="36"/>
        <v>-123.46678524563045</v>
      </c>
      <c r="K236" s="34">
        <f t="shared" si="37"/>
        <v>580.72737553404977</v>
      </c>
      <c r="L236" s="34">
        <f t="shared" si="38"/>
        <v>830949.10972002265</v>
      </c>
      <c r="M236" s="34">
        <f t="shared" si="39"/>
        <v>685258.30313017871</v>
      </c>
      <c r="N236" s="38">
        <f>'jan-feb'!M236</f>
        <v>-298233.87065455073</v>
      </c>
      <c r="O236" s="38">
        <f t="shared" si="40"/>
        <v>983492.17378472944</v>
      </c>
    </row>
    <row r="237" spans="1:15" s="31" customFormat="1" x14ac:dyDescent="0.2">
      <c r="A237" s="30">
        <v>4221</v>
      </c>
      <c r="B237" s="31" t="s">
        <v>181</v>
      </c>
      <c r="C237" s="33">
        <v>19523000</v>
      </c>
      <c r="D237" s="33">
        <v>1205</v>
      </c>
      <c r="E237" s="34">
        <f t="shared" si="31"/>
        <v>16201.659751037345</v>
      </c>
      <c r="F237" s="35">
        <f t="shared" si="32"/>
        <v>1.4537172111607835</v>
      </c>
      <c r="G237" s="69">
        <f t="shared" si="33"/>
        <v>-3034.0035140177815</v>
      </c>
      <c r="H237" s="36">
        <f t="shared" si="34"/>
        <v>0</v>
      </c>
      <c r="I237" s="69">
        <f t="shared" si="35"/>
        <v>-3034.0035140177815</v>
      </c>
      <c r="J237" s="67">
        <f t="shared" si="36"/>
        <v>-123.46678524563045</v>
      </c>
      <c r="K237" s="34">
        <f t="shared" si="37"/>
        <v>-3157.470299263412</v>
      </c>
      <c r="L237" s="34">
        <f t="shared" si="38"/>
        <v>-3655974.2343914267</v>
      </c>
      <c r="M237" s="34">
        <f t="shared" si="39"/>
        <v>-3804751.7106124116</v>
      </c>
      <c r="N237" s="38">
        <f>'jan-feb'!M237</f>
        <v>-4110739.245032825</v>
      </c>
      <c r="O237" s="38">
        <f t="shared" si="40"/>
        <v>305987.53442041343</v>
      </c>
    </row>
    <row r="238" spans="1:15" s="31" customFormat="1" x14ac:dyDescent="0.2">
      <c r="A238" s="30">
        <v>4222</v>
      </c>
      <c r="B238" s="31" t="s">
        <v>182</v>
      </c>
      <c r="C238" s="33">
        <v>33662121</v>
      </c>
      <c r="D238" s="33">
        <v>1011</v>
      </c>
      <c r="E238" s="34">
        <f t="shared" si="31"/>
        <v>33295.866468842731</v>
      </c>
      <c r="F238" s="35">
        <f t="shared" si="32"/>
        <v>2.9875194819573228</v>
      </c>
      <c r="G238" s="69">
        <f t="shared" si="33"/>
        <v>-13290.527544701012</v>
      </c>
      <c r="H238" s="36">
        <f t="shared" si="34"/>
        <v>0</v>
      </c>
      <c r="I238" s="69">
        <f t="shared" si="35"/>
        <v>-13290.527544701012</v>
      </c>
      <c r="J238" s="67">
        <f t="shared" si="36"/>
        <v>-123.46678524563045</v>
      </c>
      <c r="K238" s="34">
        <f t="shared" si="37"/>
        <v>-13413.994329946641</v>
      </c>
      <c r="L238" s="34">
        <f t="shared" si="38"/>
        <v>-13436723.347692722</v>
      </c>
      <c r="M238" s="34">
        <f t="shared" si="39"/>
        <v>-13561548.267576054</v>
      </c>
      <c r="N238" s="38">
        <f>'jan-feb'!M238</f>
        <v>-12806928.019857416</v>
      </c>
      <c r="O238" s="38">
        <f t="shared" si="40"/>
        <v>-754620.24771863781</v>
      </c>
    </row>
    <row r="239" spans="1:15" s="31" customFormat="1" x14ac:dyDescent="0.2">
      <c r="A239" s="30">
        <v>4223</v>
      </c>
      <c r="B239" s="31" t="s">
        <v>186</v>
      </c>
      <c r="C239" s="33">
        <v>122310527</v>
      </c>
      <c r="D239" s="33">
        <v>15452</v>
      </c>
      <c r="E239" s="34">
        <f t="shared" si="31"/>
        <v>7915.514302355682</v>
      </c>
      <c r="F239" s="35">
        <f t="shared" si="32"/>
        <v>0.71023089938591277</v>
      </c>
      <c r="G239" s="69">
        <f t="shared" si="33"/>
        <v>1937.6837551912158</v>
      </c>
      <c r="H239" s="36">
        <f t="shared" si="34"/>
        <v>740.24097089293957</v>
      </c>
      <c r="I239" s="69">
        <f t="shared" si="35"/>
        <v>2677.9247260841553</v>
      </c>
      <c r="J239" s="67">
        <f t="shared" si="36"/>
        <v>-123.46678524563045</v>
      </c>
      <c r="K239" s="34">
        <f t="shared" si="37"/>
        <v>2554.4579408385248</v>
      </c>
      <c r="L239" s="34">
        <f t="shared" si="38"/>
        <v>41379292.867452368</v>
      </c>
      <c r="M239" s="34">
        <f t="shared" si="39"/>
        <v>39471484.101836883</v>
      </c>
      <c r="N239" s="38">
        <f>'jan-feb'!M239</f>
        <v>10866575.118434567</v>
      </c>
      <c r="O239" s="38">
        <f t="shared" si="40"/>
        <v>28604908.983402316</v>
      </c>
    </row>
    <row r="240" spans="1:15" s="31" customFormat="1" x14ac:dyDescent="0.2">
      <c r="A240" s="30">
        <v>4224</v>
      </c>
      <c r="B240" s="31" t="s">
        <v>187</v>
      </c>
      <c r="C240" s="33">
        <v>16423016</v>
      </c>
      <c r="D240" s="33">
        <v>923</v>
      </c>
      <c r="E240" s="34">
        <f t="shared" si="31"/>
        <v>17793.083423618635</v>
      </c>
      <c r="F240" s="35">
        <f t="shared" si="32"/>
        <v>1.5965099878657749</v>
      </c>
      <c r="G240" s="69">
        <f t="shared" si="33"/>
        <v>-3988.8577175665555</v>
      </c>
      <c r="H240" s="36">
        <f t="shared" si="34"/>
        <v>0</v>
      </c>
      <c r="I240" s="69">
        <f t="shared" si="35"/>
        <v>-3988.8577175665555</v>
      </c>
      <c r="J240" s="67">
        <f t="shared" si="36"/>
        <v>-123.46678524563045</v>
      </c>
      <c r="K240" s="34">
        <f t="shared" si="37"/>
        <v>-4112.3245028121855</v>
      </c>
      <c r="L240" s="34">
        <f t="shared" si="38"/>
        <v>-3681715.6733139306</v>
      </c>
      <c r="M240" s="34">
        <f t="shared" si="39"/>
        <v>-3795675.5160956471</v>
      </c>
      <c r="N240" s="38">
        <f>'jan-feb'!M240</f>
        <v>-4106524.4620458889</v>
      </c>
      <c r="O240" s="38">
        <f t="shared" si="40"/>
        <v>310848.94595024176</v>
      </c>
    </row>
    <row r="241" spans="1:15" s="31" customFormat="1" x14ac:dyDescent="0.2">
      <c r="A241" s="30">
        <v>4225</v>
      </c>
      <c r="B241" s="31" t="s">
        <v>189</v>
      </c>
      <c r="C241" s="33">
        <v>88723732</v>
      </c>
      <c r="D241" s="33">
        <v>10835</v>
      </c>
      <c r="E241" s="34">
        <f t="shared" si="31"/>
        <v>8188.6231656668206</v>
      </c>
      <c r="F241" s="35">
        <f t="shared" si="32"/>
        <v>0.73473598474240165</v>
      </c>
      <c r="G241" s="69">
        <f t="shared" si="33"/>
        <v>1773.8184372045328</v>
      </c>
      <c r="H241" s="36">
        <f t="shared" si="34"/>
        <v>644.65286873404102</v>
      </c>
      <c r="I241" s="69">
        <f t="shared" si="35"/>
        <v>2418.471305938574</v>
      </c>
      <c r="J241" s="67">
        <f t="shared" si="36"/>
        <v>-123.46678524563045</v>
      </c>
      <c r="K241" s="34">
        <f t="shared" si="37"/>
        <v>2295.0045206929435</v>
      </c>
      <c r="L241" s="34">
        <f t="shared" si="38"/>
        <v>26204136.599844448</v>
      </c>
      <c r="M241" s="34">
        <f t="shared" si="39"/>
        <v>24866373.981708042</v>
      </c>
      <c r="N241" s="38">
        <f>'jan-feb'!M241</f>
        <v>11429264.223465474</v>
      </c>
      <c r="O241" s="38">
        <f t="shared" si="40"/>
        <v>13437109.758242568</v>
      </c>
    </row>
    <row r="242" spans="1:15" s="31" customFormat="1" x14ac:dyDescent="0.2">
      <c r="A242" s="30">
        <v>4226</v>
      </c>
      <c r="B242" s="31" t="s">
        <v>190</v>
      </c>
      <c r="C242" s="33">
        <v>15629603</v>
      </c>
      <c r="D242" s="33">
        <v>1776</v>
      </c>
      <c r="E242" s="34">
        <f t="shared" si="31"/>
        <v>8800.4521396396394</v>
      </c>
      <c r="F242" s="35">
        <f t="shared" si="32"/>
        <v>0.78963321894053262</v>
      </c>
      <c r="G242" s="69">
        <f t="shared" si="33"/>
        <v>1406.7210528208416</v>
      </c>
      <c r="H242" s="36">
        <f t="shared" si="34"/>
        <v>430.5127278435545</v>
      </c>
      <c r="I242" s="69">
        <f t="shared" si="35"/>
        <v>1837.2337806643961</v>
      </c>
      <c r="J242" s="67">
        <f t="shared" si="36"/>
        <v>-123.46678524563045</v>
      </c>
      <c r="K242" s="34">
        <f t="shared" si="37"/>
        <v>1713.7669954187656</v>
      </c>
      <c r="L242" s="34">
        <f t="shared" si="38"/>
        <v>3262927.1944599673</v>
      </c>
      <c r="M242" s="34">
        <f t="shared" si="39"/>
        <v>3043650.1838637278</v>
      </c>
      <c r="N242" s="38">
        <f>'jan-feb'!M242</f>
        <v>1143035.5906898652</v>
      </c>
      <c r="O242" s="38">
        <f t="shared" si="40"/>
        <v>1900614.5931738627</v>
      </c>
    </row>
    <row r="243" spans="1:15" s="31" customFormat="1" x14ac:dyDescent="0.2">
      <c r="A243" s="30">
        <v>4227</v>
      </c>
      <c r="B243" s="31" t="s">
        <v>191</v>
      </c>
      <c r="C243" s="33">
        <v>64405030</v>
      </c>
      <c r="D243" s="33">
        <v>6192</v>
      </c>
      <c r="E243" s="34">
        <f t="shared" si="31"/>
        <v>10401.329134366924</v>
      </c>
      <c r="F243" s="35">
        <f t="shared" si="32"/>
        <v>0.93327420856429011</v>
      </c>
      <c r="G243" s="69">
        <f t="shared" si="33"/>
        <v>446.19485598447062</v>
      </c>
      <c r="H243" s="36">
        <f t="shared" si="34"/>
        <v>0</v>
      </c>
      <c r="I243" s="69">
        <f t="shared" si="35"/>
        <v>446.19485598447062</v>
      </c>
      <c r="J243" s="67">
        <f t="shared" si="36"/>
        <v>-123.46678524563045</v>
      </c>
      <c r="K243" s="34">
        <f t="shared" si="37"/>
        <v>322.72807073884019</v>
      </c>
      <c r="L243" s="34">
        <f t="shared" si="38"/>
        <v>2762838.5482558422</v>
      </c>
      <c r="M243" s="34">
        <f t="shared" si="39"/>
        <v>1998332.2140148985</v>
      </c>
      <c r="N243" s="38">
        <f>'jan-feb'!M243</f>
        <v>-3203893.2860109969</v>
      </c>
      <c r="O243" s="38">
        <f t="shared" si="40"/>
        <v>5202225.5000258954</v>
      </c>
    </row>
    <row r="244" spans="1:15" s="31" customFormat="1" x14ac:dyDescent="0.2">
      <c r="A244" s="30">
        <v>4228</v>
      </c>
      <c r="B244" s="31" t="s">
        <v>192</v>
      </c>
      <c r="C244" s="33">
        <v>41153768</v>
      </c>
      <c r="D244" s="33">
        <v>1873</v>
      </c>
      <c r="E244" s="34">
        <f t="shared" si="31"/>
        <v>21972.113187399893</v>
      </c>
      <c r="F244" s="35">
        <f t="shared" si="32"/>
        <v>1.9714794408054979</v>
      </c>
      <c r="G244" s="69">
        <f t="shared" si="33"/>
        <v>-6496.2755758353105</v>
      </c>
      <c r="H244" s="36">
        <f t="shared" si="34"/>
        <v>0</v>
      </c>
      <c r="I244" s="69">
        <f t="shared" si="35"/>
        <v>-6496.2755758353105</v>
      </c>
      <c r="J244" s="67">
        <f t="shared" si="36"/>
        <v>-123.46678524563045</v>
      </c>
      <c r="K244" s="34">
        <f t="shared" si="37"/>
        <v>-6619.742361080941</v>
      </c>
      <c r="L244" s="34">
        <f t="shared" si="38"/>
        <v>-12167524.153539537</v>
      </c>
      <c r="M244" s="34">
        <f t="shared" si="39"/>
        <v>-12398777.442304602</v>
      </c>
      <c r="N244" s="38">
        <f>'jan-feb'!M244</f>
        <v>-11921018.488420313</v>
      </c>
      <c r="O244" s="38">
        <f t="shared" si="40"/>
        <v>-477758.95388428867</v>
      </c>
    </row>
    <row r="245" spans="1:15" s="31" customFormat="1" x14ac:dyDescent="0.2">
      <c r="A245" s="30">
        <v>4601</v>
      </c>
      <c r="B245" s="31" t="s">
        <v>216</v>
      </c>
      <c r="C245" s="33">
        <v>3454222731</v>
      </c>
      <c r="D245" s="33">
        <v>291940</v>
      </c>
      <c r="E245" s="34">
        <f t="shared" si="31"/>
        <v>11831.961125573747</v>
      </c>
      <c r="F245" s="35">
        <f t="shared" si="32"/>
        <v>1.0616397205187935</v>
      </c>
      <c r="G245" s="69">
        <f t="shared" si="33"/>
        <v>-412.18433873962312</v>
      </c>
      <c r="H245" s="36">
        <f t="shared" si="34"/>
        <v>0</v>
      </c>
      <c r="I245" s="69">
        <f t="shared" si="35"/>
        <v>-412.18433873962312</v>
      </c>
      <c r="J245" s="67">
        <f t="shared" si="36"/>
        <v>-123.46678524563045</v>
      </c>
      <c r="K245" s="34">
        <f t="shared" si="37"/>
        <v>-535.65112398525355</v>
      </c>
      <c r="L245" s="34">
        <f t="shared" si="38"/>
        <v>-120333095.85164557</v>
      </c>
      <c r="M245" s="34">
        <f t="shared" si="39"/>
        <v>-156377989.13625491</v>
      </c>
      <c r="N245" s="38">
        <f>'jan-feb'!M245</f>
        <v>-53429387.63973698</v>
      </c>
      <c r="O245" s="38">
        <f t="shared" si="40"/>
        <v>-102948601.49651793</v>
      </c>
    </row>
    <row r="246" spans="1:15" s="31" customFormat="1" x14ac:dyDescent="0.2">
      <c r="A246" s="30">
        <v>4602</v>
      </c>
      <c r="B246" s="31" t="s">
        <v>388</v>
      </c>
      <c r="C246" s="33">
        <v>194688648</v>
      </c>
      <c r="D246" s="33">
        <v>17349</v>
      </c>
      <c r="E246" s="34">
        <f t="shared" si="31"/>
        <v>11221.894518416048</v>
      </c>
      <c r="F246" s="35">
        <f t="shared" si="32"/>
        <v>1.0069006172165638</v>
      </c>
      <c r="G246" s="69">
        <f t="shared" si="33"/>
        <v>-46.144374445003265</v>
      </c>
      <c r="H246" s="36">
        <f t="shared" si="34"/>
        <v>0</v>
      </c>
      <c r="I246" s="69">
        <f t="shared" si="35"/>
        <v>-46.144374445003265</v>
      </c>
      <c r="J246" s="67">
        <f t="shared" si="36"/>
        <v>-123.46678524563045</v>
      </c>
      <c r="K246" s="34">
        <f t="shared" si="37"/>
        <v>-169.61115969063371</v>
      </c>
      <c r="L246" s="34">
        <f t="shared" si="38"/>
        <v>-800558.75224636169</v>
      </c>
      <c r="M246" s="34">
        <f t="shared" si="39"/>
        <v>-2942584.0094728041</v>
      </c>
      <c r="N246" s="38">
        <f>'jan-feb'!M246</f>
        <v>-2253135.7235472915</v>
      </c>
      <c r="O246" s="38">
        <f t="shared" si="40"/>
        <v>-689448.28592551267</v>
      </c>
    </row>
    <row r="247" spans="1:15" s="31" customFormat="1" x14ac:dyDescent="0.2">
      <c r="A247" s="30">
        <v>4611</v>
      </c>
      <c r="B247" s="31" t="s">
        <v>217</v>
      </c>
      <c r="C247" s="33">
        <v>39585035</v>
      </c>
      <c r="D247" s="33">
        <v>4072</v>
      </c>
      <c r="E247" s="34">
        <f t="shared" si="31"/>
        <v>9721.2757858546174</v>
      </c>
      <c r="F247" s="35">
        <f t="shared" si="32"/>
        <v>0.87225544428758905</v>
      </c>
      <c r="G247" s="69">
        <f t="shared" si="33"/>
        <v>854.22686509185473</v>
      </c>
      <c r="H247" s="36">
        <f t="shared" si="34"/>
        <v>108.22445166831221</v>
      </c>
      <c r="I247" s="69">
        <f t="shared" si="35"/>
        <v>962.45131676016695</v>
      </c>
      <c r="J247" s="67">
        <f t="shared" si="36"/>
        <v>-123.46678524563045</v>
      </c>
      <c r="K247" s="34">
        <f t="shared" si="37"/>
        <v>838.98453151453646</v>
      </c>
      <c r="L247" s="34">
        <f t="shared" si="38"/>
        <v>3919101.7618473996</v>
      </c>
      <c r="M247" s="34">
        <f t="shared" si="39"/>
        <v>3416345.0123271924</v>
      </c>
      <c r="N247" s="38">
        <f>'jan-feb'!M247</f>
        <v>1219542.3126627977</v>
      </c>
      <c r="O247" s="38">
        <f t="shared" si="40"/>
        <v>2196802.6996643944</v>
      </c>
    </row>
    <row r="248" spans="1:15" s="31" customFormat="1" x14ac:dyDescent="0.2">
      <c r="A248" s="30">
        <v>4612</v>
      </c>
      <c r="B248" s="31" t="s">
        <v>218</v>
      </c>
      <c r="C248" s="33">
        <v>53804112</v>
      </c>
      <c r="D248" s="33">
        <v>5742</v>
      </c>
      <c r="E248" s="34">
        <f t="shared" si="31"/>
        <v>9370.2737722048059</v>
      </c>
      <c r="F248" s="35">
        <f t="shared" si="32"/>
        <v>0.8407612840450156</v>
      </c>
      <c r="G248" s="69">
        <f t="shared" si="33"/>
        <v>1064.8280732817416</v>
      </c>
      <c r="H248" s="36">
        <f t="shared" si="34"/>
        <v>231.07515644574622</v>
      </c>
      <c r="I248" s="69">
        <f t="shared" si="35"/>
        <v>1295.9032297274878</v>
      </c>
      <c r="J248" s="67">
        <f t="shared" si="36"/>
        <v>-123.46678524563045</v>
      </c>
      <c r="K248" s="34">
        <f t="shared" si="37"/>
        <v>1172.4364444818573</v>
      </c>
      <c r="L248" s="34">
        <f t="shared" si="38"/>
        <v>7441076.3450952349</v>
      </c>
      <c r="M248" s="34">
        <f t="shared" si="39"/>
        <v>6732130.0642148247</v>
      </c>
      <c r="N248" s="38">
        <f>'jan-feb'!M248</f>
        <v>3958481.8410141924</v>
      </c>
      <c r="O248" s="38">
        <f t="shared" si="40"/>
        <v>2773648.2232006323</v>
      </c>
    </row>
    <row r="249" spans="1:15" s="31" customFormat="1" x14ac:dyDescent="0.2">
      <c r="A249" s="30">
        <v>4613</v>
      </c>
      <c r="B249" s="31" t="s">
        <v>219</v>
      </c>
      <c r="C249" s="33">
        <v>133823133</v>
      </c>
      <c r="D249" s="33">
        <v>12268</v>
      </c>
      <c r="E249" s="34">
        <f t="shared" si="31"/>
        <v>10908.308852298664</v>
      </c>
      <c r="F249" s="35">
        <f t="shared" si="32"/>
        <v>0.97876369254259799</v>
      </c>
      <c r="G249" s="69">
        <f t="shared" si="33"/>
        <v>142.00702522542704</v>
      </c>
      <c r="H249" s="36">
        <f t="shared" si="34"/>
        <v>0</v>
      </c>
      <c r="I249" s="69">
        <f t="shared" si="35"/>
        <v>142.00702522542704</v>
      </c>
      <c r="J249" s="67">
        <f t="shared" si="36"/>
        <v>-123.46678524563045</v>
      </c>
      <c r="K249" s="34">
        <f t="shared" si="37"/>
        <v>18.540239979796596</v>
      </c>
      <c r="L249" s="34">
        <f t="shared" si="38"/>
        <v>1742142.1854655389</v>
      </c>
      <c r="M249" s="34">
        <f t="shared" si="39"/>
        <v>227451.66407214463</v>
      </c>
      <c r="N249" s="38">
        <f>'jan-feb'!M249</f>
        <v>-1940151.9549068022</v>
      </c>
      <c r="O249" s="38">
        <f t="shared" si="40"/>
        <v>2167603.6189789469</v>
      </c>
    </row>
    <row r="250" spans="1:15" s="31" customFormat="1" x14ac:dyDescent="0.2">
      <c r="A250" s="30">
        <v>4614</v>
      </c>
      <c r="B250" s="31" t="s">
        <v>220</v>
      </c>
      <c r="C250" s="33">
        <v>222140357</v>
      </c>
      <c r="D250" s="33">
        <v>19287</v>
      </c>
      <c r="E250" s="34">
        <f t="shared" si="31"/>
        <v>11517.62104007881</v>
      </c>
      <c r="F250" s="35">
        <f t="shared" si="32"/>
        <v>1.0334351044816936</v>
      </c>
      <c r="G250" s="69">
        <f t="shared" si="33"/>
        <v>-223.58028744266048</v>
      </c>
      <c r="H250" s="36">
        <f t="shared" si="34"/>
        <v>0</v>
      </c>
      <c r="I250" s="69">
        <f t="shared" si="35"/>
        <v>-223.58028744266048</v>
      </c>
      <c r="J250" s="67">
        <f t="shared" si="36"/>
        <v>-123.46678524563045</v>
      </c>
      <c r="K250" s="34">
        <f t="shared" si="37"/>
        <v>-347.04707268829094</v>
      </c>
      <c r="L250" s="34">
        <f t="shared" si="38"/>
        <v>-4312193.0039065927</v>
      </c>
      <c r="M250" s="34">
        <f t="shared" si="39"/>
        <v>-6693496.8909390671</v>
      </c>
      <c r="N250" s="38">
        <f>'jan-feb'!M250</f>
        <v>-1044165.5853511178</v>
      </c>
      <c r="O250" s="38">
        <f t="shared" si="40"/>
        <v>-5649331.3055879492</v>
      </c>
    </row>
    <row r="251" spans="1:15" s="31" customFormat="1" x14ac:dyDescent="0.2">
      <c r="A251" s="30">
        <v>4615</v>
      </c>
      <c r="B251" s="31" t="s">
        <v>221</v>
      </c>
      <c r="C251" s="33">
        <v>31755171</v>
      </c>
      <c r="D251" s="33">
        <v>3203</v>
      </c>
      <c r="E251" s="34">
        <f t="shared" si="31"/>
        <v>9914.1963783952542</v>
      </c>
      <c r="F251" s="35">
        <f t="shared" si="32"/>
        <v>0.88956552177799575</v>
      </c>
      <c r="G251" s="69">
        <f t="shared" si="33"/>
        <v>738.47450956747264</v>
      </c>
      <c r="H251" s="36">
        <f t="shared" si="34"/>
        <v>40.702244279089335</v>
      </c>
      <c r="I251" s="69">
        <f t="shared" si="35"/>
        <v>779.17675384656195</v>
      </c>
      <c r="J251" s="67">
        <f t="shared" si="36"/>
        <v>-123.46678524563045</v>
      </c>
      <c r="K251" s="34">
        <f t="shared" si="37"/>
        <v>655.70996860093146</v>
      </c>
      <c r="L251" s="34">
        <f t="shared" si="38"/>
        <v>2495703.142570538</v>
      </c>
      <c r="M251" s="34">
        <f t="shared" si="39"/>
        <v>2100239.0294287833</v>
      </c>
      <c r="N251" s="38">
        <f>'jan-feb'!M251</f>
        <v>1148928.0350955175</v>
      </c>
      <c r="O251" s="38">
        <f t="shared" si="40"/>
        <v>951310.99433326581</v>
      </c>
    </row>
    <row r="252" spans="1:15" s="31" customFormat="1" x14ac:dyDescent="0.2">
      <c r="A252" s="30">
        <v>4616</v>
      </c>
      <c r="B252" s="31" t="s">
        <v>222</v>
      </c>
      <c r="C252" s="33">
        <v>36822428</v>
      </c>
      <c r="D252" s="33">
        <v>2922</v>
      </c>
      <c r="E252" s="34">
        <f t="shared" si="31"/>
        <v>12601.789185489391</v>
      </c>
      <c r="F252" s="35">
        <f t="shared" si="32"/>
        <v>1.1307136498279331</v>
      </c>
      <c r="G252" s="69">
        <f t="shared" si="33"/>
        <v>-874.08117468900957</v>
      </c>
      <c r="H252" s="36">
        <f t="shared" si="34"/>
        <v>0</v>
      </c>
      <c r="I252" s="69">
        <f t="shared" si="35"/>
        <v>-874.08117468900957</v>
      </c>
      <c r="J252" s="67">
        <f t="shared" si="36"/>
        <v>-123.46678524563045</v>
      </c>
      <c r="K252" s="34">
        <f t="shared" si="37"/>
        <v>-997.54795993464006</v>
      </c>
      <c r="L252" s="34">
        <f t="shared" si="38"/>
        <v>-2554065.1924412861</v>
      </c>
      <c r="M252" s="34">
        <f t="shared" si="39"/>
        <v>-2914835.1389290183</v>
      </c>
      <c r="N252" s="38">
        <f>'jan-feb'!M252</f>
        <v>-497058.31733270967</v>
      </c>
      <c r="O252" s="38">
        <f t="shared" si="40"/>
        <v>-2417776.8215963086</v>
      </c>
    </row>
    <row r="253" spans="1:15" s="31" customFormat="1" x14ac:dyDescent="0.2">
      <c r="A253" s="30">
        <v>4617</v>
      </c>
      <c r="B253" s="31" t="s">
        <v>223</v>
      </c>
      <c r="C253" s="33">
        <v>147085194</v>
      </c>
      <c r="D253" s="33">
        <v>13089</v>
      </c>
      <c r="E253" s="34">
        <f t="shared" si="31"/>
        <v>11237.313316525326</v>
      </c>
      <c r="F253" s="35">
        <f t="shared" si="32"/>
        <v>1.0082840910415485</v>
      </c>
      <c r="G253" s="69">
        <f t="shared" si="33"/>
        <v>-55.395653310570196</v>
      </c>
      <c r="H253" s="36">
        <f t="shared" si="34"/>
        <v>0</v>
      </c>
      <c r="I253" s="69">
        <f t="shared" si="35"/>
        <v>-55.395653310570196</v>
      </c>
      <c r="J253" s="67">
        <f t="shared" si="36"/>
        <v>-123.46678524563045</v>
      </c>
      <c r="K253" s="34">
        <f t="shared" si="37"/>
        <v>-178.86243855620063</v>
      </c>
      <c r="L253" s="34">
        <f t="shared" si="38"/>
        <v>-725073.70618205331</v>
      </c>
      <c r="M253" s="34">
        <f t="shared" si="39"/>
        <v>-2341130.4582621101</v>
      </c>
      <c r="N253" s="38">
        <f>'jan-feb'!M253</f>
        <v>-6700453.7294893321</v>
      </c>
      <c r="O253" s="38">
        <f t="shared" si="40"/>
        <v>4359323.2712272219</v>
      </c>
    </row>
    <row r="254" spans="1:15" s="31" customFormat="1" x14ac:dyDescent="0.2">
      <c r="A254" s="30">
        <v>4618</v>
      </c>
      <c r="B254" s="31" t="s">
        <v>224</v>
      </c>
      <c r="C254" s="33">
        <v>136641687</v>
      </c>
      <c r="D254" s="33">
        <v>11017</v>
      </c>
      <c r="E254" s="34">
        <f t="shared" si="31"/>
        <v>12402.803576291186</v>
      </c>
      <c r="F254" s="35">
        <f t="shared" si="32"/>
        <v>1.1128593799994224</v>
      </c>
      <c r="G254" s="69">
        <f t="shared" si="33"/>
        <v>-754.68980917008628</v>
      </c>
      <c r="H254" s="36">
        <f t="shared" si="34"/>
        <v>0</v>
      </c>
      <c r="I254" s="69">
        <f t="shared" si="35"/>
        <v>-754.68980917008628</v>
      </c>
      <c r="J254" s="67">
        <f t="shared" si="36"/>
        <v>-123.46678524563045</v>
      </c>
      <c r="K254" s="34">
        <f t="shared" si="37"/>
        <v>-878.15659441571677</v>
      </c>
      <c r="L254" s="34">
        <f t="shared" si="38"/>
        <v>-8314417.627626841</v>
      </c>
      <c r="M254" s="34">
        <f t="shared" si="39"/>
        <v>-9674651.2006779518</v>
      </c>
      <c r="N254" s="38">
        <f>'jan-feb'!M254</f>
        <v>-12154763.141017955</v>
      </c>
      <c r="O254" s="38">
        <f t="shared" si="40"/>
        <v>2480111.940340003</v>
      </c>
    </row>
    <row r="255" spans="1:15" s="31" customFormat="1" x14ac:dyDescent="0.2">
      <c r="A255" s="30">
        <v>4619</v>
      </c>
      <c r="B255" s="31" t="s">
        <v>225</v>
      </c>
      <c r="C255" s="33">
        <v>23398680</v>
      </c>
      <c r="D255" s="33">
        <v>968</v>
      </c>
      <c r="E255" s="34">
        <f t="shared" si="31"/>
        <v>24172.190082644629</v>
      </c>
      <c r="F255" s="35">
        <f t="shared" si="32"/>
        <v>2.1688845028572223</v>
      </c>
      <c r="G255" s="69">
        <f t="shared" si="33"/>
        <v>-7816.3217129821514</v>
      </c>
      <c r="H255" s="36">
        <f t="shared" si="34"/>
        <v>0</v>
      </c>
      <c r="I255" s="69">
        <f t="shared" si="35"/>
        <v>-7816.3217129821514</v>
      </c>
      <c r="J255" s="67">
        <f t="shared" si="36"/>
        <v>-123.46678524563045</v>
      </c>
      <c r="K255" s="34">
        <f t="shared" si="37"/>
        <v>-7939.7884982277819</v>
      </c>
      <c r="L255" s="34">
        <f t="shared" si="38"/>
        <v>-7566199.4181667222</v>
      </c>
      <c r="M255" s="34">
        <f t="shared" si="39"/>
        <v>-7685715.2662844928</v>
      </c>
      <c r="N255" s="38">
        <f>'jan-feb'!M255</f>
        <v>-7617532.5359267825</v>
      </c>
      <c r="O255" s="38">
        <f t="shared" si="40"/>
        <v>-68182.730357710272</v>
      </c>
    </row>
    <row r="256" spans="1:15" s="31" customFormat="1" x14ac:dyDescent="0.2">
      <c r="A256" s="30">
        <v>4620</v>
      </c>
      <c r="B256" s="31" t="s">
        <v>226</v>
      </c>
      <c r="C256" s="33">
        <v>13916879</v>
      </c>
      <c r="D256" s="33">
        <v>1089</v>
      </c>
      <c r="E256" s="34">
        <f t="shared" si="31"/>
        <v>12779.50321395776</v>
      </c>
      <c r="F256" s="35">
        <f t="shared" si="32"/>
        <v>1.1466592964974136</v>
      </c>
      <c r="G256" s="69">
        <f t="shared" si="33"/>
        <v>-980.70959177003056</v>
      </c>
      <c r="H256" s="36">
        <f t="shared" si="34"/>
        <v>0</v>
      </c>
      <c r="I256" s="69">
        <f t="shared" si="35"/>
        <v>-980.70959177003056</v>
      </c>
      <c r="J256" s="67">
        <f t="shared" si="36"/>
        <v>-123.46678524563045</v>
      </c>
      <c r="K256" s="34">
        <f t="shared" si="37"/>
        <v>-1104.176377015661</v>
      </c>
      <c r="L256" s="34">
        <f t="shared" si="38"/>
        <v>-1067992.7454375632</v>
      </c>
      <c r="M256" s="34">
        <f t="shared" si="39"/>
        <v>-1202448.0745700549</v>
      </c>
      <c r="N256" s="38">
        <f>'jan-feb'!M256</f>
        <v>-2036642.0279176319</v>
      </c>
      <c r="O256" s="38">
        <f t="shared" si="40"/>
        <v>834193.95334757701</v>
      </c>
    </row>
    <row r="257" spans="1:15" s="31" customFormat="1" x14ac:dyDescent="0.2">
      <c r="A257" s="30">
        <v>4621</v>
      </c>
      <c r="B257" s="31" t="s">
        <v>227</v>
      </c>
      <c r="C257" s="33">
        <v>160324388</v>
      </c>
      <c r="D257" s="33">
        <v>16471</v>
      </c>
      <c r="E257" s="34">
        <f t="shared" si="31"/>
        <v>9733.7373565660855</v>
      </c>
      <c r="F257" s="35">
        <f t="shared" si="32"/>
        <v>0.87337357663327031</v>
      </c>
      <c r="G257" s="69">
        <f t="shared" si="33"/>
        <v>846.74992266497395</v>
      </c>
      <c r="H257" s="36">
        <f t="shared" si="34"/>
        <v>103.86290191929838</v>
      </c>
      <c r="I257" s="69">
        <f t="shared" si="35"/>
        <v>950.61282458427229</v>
      </c>
      <c r="J257" s="67">
        <f t="shared" si="36"/>
        <v>-123.46678524563045</v>
      </c>
      <c r="K257" s="34">
        <f t="shared" si="37"/>
        <v>827.1460393386418</v>
      </c>
      <c r="L257" s="34">
        <f t="shared" si="38"/>
        <v>15657543.83372755</v>
      </c>
      <c r="M257" s="34">
        <f t="shared" si="39"/>
        <v>13623922.413946768</v>
      </c>
      <c r="N257" s="38">
        <f>'jan-feb'!M257</f>
        <v>3559065.664617708</v>
      </c>
      <c r="O257" s="38">
        <f t="shared" si="40"/>
        <v>10064856.74932906</v>
      </c>
    </row>
    <row r="258" spans="1:15" s="31" customFormat="1" x14ac:dyDescent="0.2">
      <c r="A258" s="30">
        <v>4622</v>
      </c>
      <c r="B258" s="31" t="s">
        <v>228</v>
      </c>
      <c r="C258" s="33">
        <v>86882743</v>
      </c>
      <c r="D258" s="33">
        <v>8496</v>
      </c>
      <c r="E258" s="34">
        <f t="shared" si="31"/>
        <v>10226.311558380414</v>
      </c>
      <c r="F258" s="35">
        <f t="shared" si="32"/>
        <v>0.91757050496991355</v>
      </c>
      <c r="G258" s="69">
        <f t="shared" si="33"/>
        <v>551.20540157637697</v>
      </c>
      <c r="H258" s="36">
        <f t="shared" si="34"/>
        <v>0</v>
      </c>
      <c r="I258" s="69">
        <f t="shared" si="35"/>
        <v>551.20540157637697</v>
      </c>
      <c r="J258" s="67">
        <f t="shared" si="36"/>
        <v>-123.46678524563045</v>
      </c>
      <c r="K258" s="34">
        <f t="shared" si="37"/>
        <v>427.73861633074654</v>
      </c>
      <c r="L258" s="34">
        <f t="shared" si="38"/>
        <v>4683041.0917928992</v>
      </c>
      <c r="M258" s="34">
        <f t="shared" si="39"/>
        <v>3634067.2843460226</v>
      </c>
      <c r="N258" s="38">
        <f>'jan-feb'!M258</f>
        <v>951601.29128723568</v>
      </c>
      <c r="O258" s="38">
        <f t="shared" si="40"/>
        <v>2682465.9930587867</v>
      </c>
    </row>
    <row r="259" spans="1:15" s="31" customFormat="1" x14ac:dyDescent="0.2">
      <c r="A259" s="30">
        <v>4623</v>
      </c>
      <c r="B259" s="31" t="s">
        <v>229</v>
      </c>
      <c r="C259" s="33">
        <v>25514497</v>
      </c>
      <c r="D259" s="33">
        <v>2502</v>
      </c>
      <c r="E259" s="34">
        <f t="shared" si="31"/>
        <v>10197.640687450041</v>
      </c>
      <c r="F259" s="35">
        <f t="shared" si="32"/>
        <v>0.91499796986110882</v>
      </c>
      <c r="G259" s="69">
        <f t="shared" si="33"/>
        <v>568.40792413460076</v>
      </c>
      <c r="H259" s="36">
        <f t="shared" si="34"/>
        <v>0</v>
      </c>
      <c r="I259" s="69">
        <f t="shared" si="35"/>
        <v>568.40792413460076</v>
      </c>
      <c r="J259" s="67">
        <f t="shared" si="36"/>
        <v>-123.46678524563045</v>
      </c>
      <c r="K259" s="34">
        <f t="shared" si="37"/>
        <v>444.94113888897033</v>
      </c>
      <c r="L259" s="34">
        <f t="shared" si="38"/>
        <v>1422156.6261847711</v>
      </c>
      <c r="M259" s="34">
        <f t="shared" si="39"/>
        <v>1113242.7295002039</v>
      </c>
      <c r="N259" s="38">
        <f>'jan-feb'!M259</f>
        <v>-179483.42777770004</v>
      </c>
      <c r="O259" s="38">
        <f t="shared" si="40"/>
        <v>1292726.157277904</v>
      </c>
    </row>
    <row r="260" spans="1:15" s="31" customFormat="1" x14ac:dyDescent="0.2">
      <c r="A260" s="30">
        <v>4624</v>
      </c>
      <c r="B260" s="31" t="s">
        <v>389</v>
      </c>
      <c r="C260" s="33">
        <v>269139102</v>
      </c>
      <c r="D260" s="33">
        <v>26080</v>
      </c>
      <c r="E260" s="34">
        <f t="shared" si="31"/>
        <v>10319.750843558282</v>
      </c>
      <c r="F260" s="35">
        <f t="shared" si="32"/>
        <v>0.92595447915212237</v>
      </c>
      <c r="G260" s="69">
        <f t="shared" si="33"/>
        <v>495.14183046965587</v>
      </c>
      <c r="H260" s="36">
        <f t="shared" si="34"/>
        <v>0</v>
      </c>
      <c r="I260" s="69">
        <f t="shared" si="35"/>
        <v>495.14183046965587</v>
      </c>
      <c r="J260" s="67">
        <f t="shared" si="36"/>
        <v>-123.46678524563045</v>
      </c>
      <c r="K260" s="34">
        <f t="shared" si="37"/>
        <v>371.67504522402544</v>
      </c>
      <c r="L260" s="34">
        <f t="shared" si="38"/>
        <v>12913298.938648624</v>
      </c>
      <c r="M260" s="34">
        <f t="shared" si="39"/>
        <v>9693285.1794425827</v>
      </c>
      <c r="N260" s="38">
        <f>'jan-feb'!M260</f>
        <v>3540273.0485841692</v>
      </c>
      <c r="O260" s="38">
        <f t="shared" si="40"/>
        <v>6153012.1308584139</v>
      </c>
    </row>
    <row r="261" spans="1:15" s="31" customFormat="1" x14ac:dyDescent="0.2">
      <c r="A261" s="30">
        <v>4625</v>
      </c>
      <c r="B261" s="31" t="s">
        <v>230</v>
      </c>
      <c r="C261" s="33">
        <v>113639198</v>
      </c>
      <c r="D261" s="33">
        <v>5300</v>
      </c>
      <c r="E261" s="34">
        <f t="shared" si="31"/>
        <v>21441.358113207549</v>
      </c>
      <c r="F261" s="35">
        <f t="shared" si="32"/>
        <v>1.9238566788094666</v>
      </c>
      <c r="G261" s="69">
        <f t="shared" si="33"/>
        <v>-6177.8225313199036</v>
      </c>
      <c r="H261" s="36">
        <f t="shared" si="34"/>
        <v>0</v>
      </c>
      <c r="I261" s="69">
        <f t="shared" si="35"/>
        <v>-6177.8225313199036</v>
      </c>
      <c r="J261" s="67">
        <f t="shared" si="36"/>
        <v>-123.46678524563045</v>
      </c>
      <c r="K261" s="34">
        <f t="shared" si="37"/>
        <v>-6301.2893165655341</v>
      </c>
      <c r="L261" s="34">
        <f t="shared" si="38"/>
        <v>-32742459.41599549</v>
      </c>
      <c r="M261" s="34">
        <f t="shared" si="39"/>
        <v>-33396833.377797332</v>
      </c>
      <c r="N261" s="38">
        <f>'jan-feb'!M261</f>
        <v>-23560841.568194162</v>
      </c>
      <c r="O261" s="38">
        <f t="shared" si="40"/>
        <v>-9835991.8096031696</v>
      </c>
    </row>
    <row r="262" spans="1:15" s="31" customFormat="1" x14ac:dyDescent="0.2">
      <c r="A262" s="30">
        <v>4626</v>
      </c>
      <c r="B262" s="31" t="s">
        <v>235</v>
      </c>
      <c r="C262" s="33">
        <v>408074688</v>
      </c>
      <c r="D262" s="33">
        <v>39768</v>
      </c>
      <c r="E262" s="34">
        <f t="shared" si="31"/>
        <v>10261.383222691611</v>
      </c>
      <c r="F262" s="35">
        <f t="shared" si="32"/>
        <v>0.92071736046599795</v>
      </c>
      <c r="G262" s="69">
        <f t="shared" si="33"/>
        <v>530.16240298965852</v>
      </c>
      <c r="H262" s="36">
        <f t="shared" si="34"/>
        <v>0</v>
      </c>
      <c r="I262" s="69">
        <f t="shared" si="35"/>
        <v>530.16240298965852</v>
      </c>
      <c r="J262" s="67">
        <f t="shared" si="36"/>
        <v>-123.46678524563045</v>
      </c>
      <c r="K262" s="34">
        <f t="shared" si="37"/>
        <v>406.69561774402808</v>
      </c>
      <c r="L262" s="34">
        <f t="shared" si="38"/>
        <v>21083498.442092739</v>
      </c>
      <c r="M262" s="34">
        <f t="shared" si="39"/>
        <v>16173471.326444509</v>
      </c>
      <c r="N262" s="38">
        <f>'jan-feb'!M262</f>
        <v>4509532.8289913824</v>
      </c>
      <c r="O262" s="38">
        <f t="shared" si="40"/>
        <v>11663938.497453127</v>
      </c>
    </row>
    <row r="263" spans="1:15" s="31" customFormat="1" x14ac:dyDescent="0.2">
      <c r="A263" s="30">
        <v>4627</v>
      </c>
      <c r="B263" s="31" t="s">
        <v>231</v>
      </c>
      <c r="C263" s="33">
        <v>287553233</v>
      </c>
      <c r="D263" s="33">
        <v>30145</v>
      </c>
      <c r="E263" s="34">
        <f t="shared" si="31"/>
        <v>9539.0025874937801</v>
      </c>
      <c r="F263" s="35">
        <f t="shared" si="32"/>
        <v>0.85590071954566826</v>
      </c>
      <c r="G263" s="69">
        <f t="shared" si="33"/>
        <v>963.59078410835718</v>
      </c>
      <c r="H263" s="36">
        <f t="shared" si="34"/>
        <v>172.02007109460527</v>
      </c>
      <c r="I263" s="69">
        <f t="shared" si="35"/>
        <v>1135.6108552029625</v>
      </c>
      <c r="J263" s="67">
        <f t="shared" si="36"/>
        <v>-123.46678524563045</v>
      </c>
      <c r="K263" s="34">
        <f t="shared" si="37"/>
        <v>1012.144069957332</v>
      </c>
      <c r="L263" s="34">
        <f t="shared" si="38"/>
        <v>34232989.230093308</v>
      </c>
      <c r="M263" s="34">
        <f t="shared" si="39"/>
        <v>30511082.988863774</v>
      </c>
      <c r="N263" s="38">
        <f>'jan-feb'!M263</f>
        <v>12506653.643804057</v>
      </c>
      <c r="O263" s="38">
        <f t="shared" si="40"/>
        <v>18004429.345059715</v>
      </c>
    </row>
    <row r="264" spans="1:15" s="31" customFormat="1" x14ac:dyDescent="0.2">
      <c r="A264" s="30">
        <v>4628</v>
      </c>
      <c r="B264" s="31" t="s">
        <v>232</v>
      </c>
      <c r="C264" s="33">
        <v>40931476</v>
      </c>
      <c r="D264" s="33">
        <v>3852</v>
      </c>
      <c r="E264" s="34">
        <f t="shared" si="31"/>
        <v>10626.032191069575</v>
      </c>
      <c r="F264" s="35">
        <f t="shared" si="32"/>
        <v>0.95343601333914751</v>
      </c>
      <c r="G264" s="69">
        <f t="shared" si="33"/>
        <v>311.37302196288039</v>
      </c>
      <c r="H264" s="36">
        <f t="shared" si="34"/>
        <v>0</v>
      </c>
      <c r="I264" s="69">
        <f t="shared" si="35"/>
        <v>311.37302196288039</v>
      </c>
      <c r="J264" s="67">
        <f t="shared" si="36"/>
        <v>-123.46678524563045</v>
      </c>
      <c r="K264" s="34">
        <f t="shared" si="37"/>
        <v>187.90623671724995</v>
      </c>
      <c r="L264" s="34">
        <f t="shared" si="38"/>
        <v>1199408.8806010152</v>
      </c>
      <c r="M264" s="34">
        <f t="shared" si="39"/>
        <v>723814.82383484684</v>
      </c>
      <c r="N264" s="38">
        <f>'jan-feb'!M264</f>
        <v>-2297937.4442045162</v>
      </c>
      <c r="O264" s="38">
        <f t="shared" si="40"/>
        <v>3021752.268039363</v>
      </c>
    </row>
    <row r="265" spans="1:15" s="31" customFormat="1" x14ac:dyDescent="0.2">
      <c r="A265" s="30">
        <v>4629</v>
      </c>
      <c r="B265" s="31" t="s">
        <v>233</v>
      </c>
      <c r="C265" s="33">
        <v>11400945</v>
      </c>
      <c r="D265" s="33">
        <v>384</v>
      </c>
      <c r="E265" s="34">
        <f t="shared" ref="E265:E328" si="41">IF(ISNUMBER(C265),(C265)/D265,"")</f>
        <v>29689.9609375</v>
      </c>
      <c r="F265" s="35">
        <f t="shared" ref="F265:F328" si="42">IF(ISNUMBER(C265),E265/E$366,"")</f>
        <v>2.6639744246432309</v>
      </c>
      <c r="G265" s="69">
        <f t="shared" ref="G265:G328" si="43">IF(ISNUMBER(D265),(E$366-E265)*0.6,"")</f>
        <v>-11126.984225895374</v>
      </c>
      <c r="H265" s="36">
        <f t="shared" ref="H265:H328" si="44">IF(ISNUMBER(D265),(IF(E265&gt;=E$366*0.9,0,IF(E265&lt;0.9*E$366,(E$366*0.9-E265)*0.35))),"")</f>
        <v>0</v>
      </c>
      <c r="I265" s="69">
        <f t="shared" ref="I265:I328" si="45">IF(ISNUMBER(C265),G265+H265,"")</f>
        <v>-11126.984225895374</v>
      </c>
      <c r="J265" s="67">
        <f t="shared" ref="J265:J328" si="46">IF(ISNUMBER(D265),I$368,"")</f>
        <v>-123.46678524563045</v>
      </c>
      <c r="K265" s="34">
        <f t="shared" ref="K265:K328" si="47">IF(ISNUMBER(I265),I265+J265,"")</f>
        <v>-11250.451011141004</v>
      </c>
      <c r="L265" s="34">
        <f t="shared" ref="L265:L328" si="48">IF(ISNUMBER(I265),(I265*D265),"")</f>
        <v>-4272761.9427438239</v>
      </c>
      <c r="M265" s="34">
        <f t="shared" ref="M265:M328" si="49">IF(ISNUMBER(K265),(K265*D265),"")</f>
        <v>-4320173.1882781452</v>
      </c>
      <c r="N265" s="38">
        <f>'jan-feb'!M265</f>
        <v>-4521380.8704502946</v>
      </c>
      <c r="O265" s="38">
        <f t="shared" ref="O265:O328" si="50">IF(ISNUMBER(M265),(M265-N265),"")</f>
        <v>201207.68217214942</v>
      </c>
    </row>
    <row r="266" spans="1:15" s="31" customFormat="1" x14ac:dyDescent="0.2">
      <c r="A266" s="30">
        <v>4630</v>
      </c>
      <c r="B266" s="31" t="s">
        <v>234</v>
      </c>
      <c r="C266" s="33">
        <v>73953598</v>
      </c>
      <c r="D266" s="33">
        <v>8200</v>
      </c>
      <c r="E266" s="34">
        <f t="shared" si="41"/>
        <v>9018.7314634146333</v>
      </c>
      <c r="F266" s="35">
        <f t="shared" si="42"/>
        <v>0.80921864504429508</v>
      </c>
      <c r="G266" s="69">
        <f t="shared" si="43"/>
        <v>1275.7534585558453</v>
      </c>
      <c r="H266" s="36">
        <f t="shared" si="44"/>
        <v>354.11496452230665</v>
      </c>
      <c r="I266" s="69">
        <f t="shared" si="45"/>
        <v>1629.8684230781519</v>
      </c>
      <c r="J266" s="67">
        <f t="shared" si="46"/>
        <v>-123.46678524563045</v>
      </c>
      <c r="K266" s="34">
        <f t="shared" si="47"/>
        <v>1506.4016378325214</v>
      </c>
      <c r="L266" s="34">
        <f t="shared" si="48"/>
        <v>13364921.069240846</v>
      </c>
      <c r="M266" s="34">
        <f t="shared" si="49"/>
        <v>12352493.430226676</v>
      </c>
      <c r="N266" s="38">
        <f>'jan-feb'!M266</f>
        <v>4864673.3856176212</v>
      </c>
      <c r="O266" s="38">
        <f t="shared" si="50"/>
        <v>7487820.0446090549</v>
      </c>
    </row>
    <row r="267" spans="1:15" s="31" customFormat="1" x14ac:dyDescent="0.2">
      <c r="A267" s="30">
        <v>4631</v>
      </c>
      <c r="B267" s="31" t="s">
        <v>390</v>
      </c>
      <c r="C267" s="33">
        <v>294435972</v>
      </c>
      <c r="D267" s="33">
        <v>29986</v>
      </c>
      <c r="E267" s="34">
        <f t="shared" si="41"/>
        <v>9819.1146535049684</v>
      </c>
      <c r="F267" s="35">
        <f t="shared" si="42"/>
        <v>0.88103417733157174</v>
      </c>
      <c r="G267" s="69">
        <f t="shared" si="43"/>
        <v>795.52354450164421</v>
      </c>
      <c r="H267" s="36">
        <f t="shared" si="44"/>
        <v>73.980847990689369</v>
      </c>
      <c r="I267" s="69">
        <f t="shared" si="45"/>
        <v>869.50439249233364</v>
      </c>
      <c r="J267" s="67">
        <f t="shared" si="46"/>
        <v>-123.46678524563045</v>
      </c>
      <c r="K267" s="34">
        <f t="shared" si="47"/>
        <v>746.03760724670315</v>
      </c>
      <c r="L267" s="34">
        <f t="shared" si="48"/>
        <v>26072958.713275116</v>
      </c>
      <c r="M267" s="34">
        <f t="shared" si="49"/>
        <v>22370683.69089964</v>
      </c>
      <c r="N267" s="38">
        <f>'jan-feb'!M267</f>
        <v>11091035.67529634</v>
      </c>
      <c r="O267" s="38">
        <f t="shared" si="50"/>
        <v>11279648.0156033</v>
      </c>
    </row>
    <row r="268" spans="1:15" s="31" customFormat="1" x14ac:dyDescent="0.2">
      <c r="A268" s="30">
        <v>4632</v>
      </c>
      <c r="B268" s="31" t="s">
        <v>236</v>
      </c>
      <c r="C268" s="33">
        <v>38817204</v>
      </c>
      <c r="D268" s="33">
        <v>2881</v>
      </c>
      <c r="E268" s="34">
        <f t="shared" si="41"/>
        <v>13473.51752863589</v>
      </c>
      <c r="F268" s="35">
        <f t="shared" si="42"/>
        <v>1.2089307285323294</v>
      </c>
      <c r="G268" s="69">
        <f t="shared" si="43"/>
        <v>-1397.1181805769086</v>
      </c>
      <c r="H268" s="36">
        <f t="shared" si="44"/>
        <v>0</v>
      </c>
      <c r="I268" s="69">
        <f t="shared" si="45"/>
        <v>-1397.1181805769086</v>
      </c>
      <c r="J268" s="67">
        <f t="shared" si="46"/>
        <v>-123.46678524563045</v>
      </c>
      <c r="K268" s="34">
        <f t="shared" si="47"/>
        <v>-1520.5849658225391</v>
      </c>
      <c r="L268" s="34">
        <f t="shared" si="48"/>
        <v>-4025097.4782420737</v>
      </c>
      <c r="M268" s="34">
        <f t="shared" si="49"/>
        <v>-4380805.286534735</v>
      </c>
      <c r="N268" s="38">
        <f>'jan-feb'!M268</f>
        <v>-1729343.8233523399</v>
      </c>
      <c r="O268" s="38">
        <f t="shared" si="50"/>
        <v>-2651461.4631823953</v>
      </c>
    </row>
    <row r="269" spans="1:15" s="31" customFormat="1" x14ac:dyDescent="0.2">
      <c r="A269" s="30">
        <v>4633</v>
      </c>
      <c r="B269" s="31" t="s">
        <v>237</v>
      </c>
      <c r="C269" s="33">
        <v>5452178</v>
      </c>
      <c r="D269" s="33">
        <v>519</v>
      </c>
      <c r="E269" s="34">
        <f t="shared" si="41"/>
        <v>10505.159922928709</v>
      </c>
      <c r="F269" s="35">
        <f t="shared" si="42"/>
        <v>0.94259057532547941</v>
      </c>
      <c r="G269" s="69">
        <f t="shared" si="43"/>
        <v>383.89638284739959</v>
      </c>
      <c r="H269" s="36">
        <f t="shared" si="44"/>
        <v>0</v>
      </c>
      <c r="I269" s="69">
        <f t="shared" si="45"/>
        <v>383.89638284739959</v>
      </c>
      <c r="J269" s="67">
        <f t="shared" si="46"/>
        <v>-123.46678524563045</v>
      </c>
      <c r="K269" s="34">
        <f t="shared" si="47"/>
        <v>260.42959760176916</v>
      </c>
      <c r="L269" s="34">
        <f t="shared" si="48"/>
        <v>199242.22269780037</v>
      </c>
      <c r="M269" s="34">
        <f t="shared" si="49"/>
        <v>135162.96115531819</v>
      </c>
      <c r="N269" s="38">
        <f>'jan-feb'!M269</f>
        <v>-65185.292092976131</v>
      </c>
      <c r="O269" s="38">
        <f t="shared" si="50"/>
        <v>200348.25324829432</v>
      </c>
    </row>
    <row r="270" spans="1:15" s="31" customFormat="1" x14ac:dyDescent="0.2">
      <c r="A270" s="30">
        <v>4634</v>
      </c>
      <c r="B270" s="31" t="s">
        <v>238</v>
      </c>
      <c r="C270" s="33">
        <v>23239256</v>
      </c>
      <c r="D270" s="33">
        <v>1694</v>
      </c>
      <c r="E270" s="34">
        <f t="shared" si="41"/>
        <v>13718.569067296339</v>
      </c>
      <c r="F270" s="35">
        <f t="shared" si="42"/>
        <v>1.2309183301019353</v>
      </c>
      <c r="G270" s="69">
        <f t="shared" si="43"/>
        <v>-1544.1491037731782</v>
      </c>
      <c r="H270" s="36">
        <f t="shared" si="44"/>
        <v>0</v>
      </c>
      <c r="I270" s="69">
        <f t="shared" si="45"/>
        <v>-1544.1491037731782</v>
      </c>
      <c r="J270" s="67">
        <f t="shared" si="46"/>
        <v>-123.46678524563045</v>
      </c>
      <c r="K270" s="34">
        <f t="shared" si="47"/>
        <v>-1667.6158890188087</v>
      </c>
      <c r="L270" s="34">
        <f t="shared" si="48"/>
        <v>-2615788.5817917641</v>
      </c>
      <c r="M270" s="34">
        <f t="shared" si="49"/>
        <v>-2824941.3159978618</v>
      </c>
      <c r="N270" s="38">
        <f>'jan-feb'!M270</f>
        <v>-3135986.0878718719</v>
      </c>
      <c r="O270" s="38">
        <f t="shared" si="50"/>
        <v>311044.7718740101</v>
      </c>
    </row>
    <row r="271" spans="1:15" s="31" customFormat="1" x14ac:dyDescent="0.2">
      <c r="A271" s="30">
        <v>4635</v>
      </c>
      <c r="B271" s="31" t="s">
        <v>239</v>
      </c>
      <c r="C271" s="33">
        <v>26730194</v>
      </c>
      <c r="D271" s="33">
        <v>2234</v>
      </c>
      <c r="E271" s="34">
        <f t="shared" si="41"/>
        <v>11965.171888988361</v>
      </c>
      <c r="F271" s="35">
        <f t="shared" si="42"/>
        <v>1.0735922477575719</v>
      </c>
      <c r="G271" s="69">
        <f t="shared" si="43"/>
        <v>-492.11079678839155</v>
      </c>
      <c r="H271" s="36">
        <f t="shared" si="44"/>
        <v>0</v>
      </c>
      <c r="I271" s="69">
        <f t="shared" si="45"/>
        <v>-492.11079678839155</v>
      </c>
      <c r="J271" s="67">
        <f t="shared" si="46"/>
        <v>-123.46678524563045</v>
      </c>
      <c r="K271" s="34">
        <f t="shared" si="47"/>
        <v>-615.57758203402204</v>
      </c>
      <c r="L271" s="34">
        <f t="shared" si="48"/>
        <v>-1099375.5200252668</v>
      </c>
      <c r="M271" s="34">
        <f t="shared" si="49"/>
        <v>-1375200.3182640052</v>
      </c>
      <c r="N271" s="38">
        <f>'jan-feb'!M271</f>
        <v>-789999.57444259839</v>
      </c>
      <c r="O271" s="38">
        <f t="shared" si="50"/>
        <v>-585200.74382140685</v>
      </c>
    </row>
    <row r="272" spans="1:15" s="31" customFormat="1" x14ac:dyDescent="0.2">
      <c r="A272" s="30">
        <v>4636</v>
      </c>
      <c r="B272" s="31" t="s">
        <v>240</v>
      </c>
      <c r="C272" s="33">
        <v>9137407</v>
      </c>
      <c r="D272" s="33">
        <v>750</v>
      </c>
      <c r="E272" s="34">
        <f t="shared" si="41"/>
        <v>12183.209333333334</v>
      </c>
      <c r="F272" s="35">
        <f t="shared" si="42"/>
        <v>1.0931559708817724</v>
      </c>
      <c r="G272" s="69">
        <f t="shared" si="43"/>
        <v>-622.93326339537521</v>
      </c>
      <c r="H272" s="36">
        <f t="shared" si="44"/>
        <v>0</v>
      </c>
      <c r="I272" s="69">
        <f t="shared" si="45"/>
        <v>-622.93326339537521</v>
      </c>
      <c r="J272" s="67">
        <f t="shared" si="46"/>
        <v>-123.46678524563045</v>
      </c>
      <c r="K272" s="34">
        <f t="shared" si="47"/>
        <v>-746.4000486410057</v>
      </c>
      <c r="L272" s="34">
        <f t="shared" si="48"/>
        <v>-467199.94754653139</v>
      </c>
      <c r="M272" s="34">
        <f t="shared" si="49"/>
        <v>-559800.03648075426</v>
      </c>
      <c r="N272" s="38">
        <f>'jan-feb'!M272</f>
        <v>-748873.63134823123</v>
      </c>
      <c r="O272" s="38">
        <f t="shared" si="50"/>
        <v>189073.59486747696</v>
      </c>
    </row>
    <row r="273" spans="1:15" s="31" customFormat="1" x14ac:dyDescent="0.2">
      <c r="A273" s="30">
        <v>4637</v>
      </c>
      <c r="B273" s="31" t="s">
        <v>241</v>
      </c>
      <c r="C273" s="33">
        <v>12799114</v>
      </c>
      <c r="D273" s="33">
        <v>1268</v>
      </c>
      <c r="E273" s="34">
        <f t="shared" si="41"/>
        <v>10093.938485804416</v>
      </c>
      <c r="F273" s="35">
        <f t="shared" si="42"/>
        <v>0.90569314074581653</v>
      </c>
      <c r="G273" s="69">
        <f t="shared" si="43"/>
        <v>630.62924512197571</v>
      </c>
      <c r="H273" s="36">
        <f t="shared" si="44"/>
        <v>0</v>
      </c>
      <c r="I273" s="69">
        <f t="shared" si="45"/>
        <v>630.62924512197571</v>
      </c>
      <c r="J273" s="67">
        <f t="shared" si="46"/>
        <v>-123.46678524563045</v>
      </c>
      <c r="K273" s="34">
        <f t="shared" si="47"/>
        <v>507.16245987634528</v>
      </c>
      <c r="L273" s="34">
        <f t="shared" si="48"/>
        <v>799637.88281466521</v>
      </c>
      <c r="M273" s="34">
        <f t="shared" si="49"/>
        <v>643081.99912320578</v>
      </c>
      <c r="N273" s="38">
        <f>'jan-feb'!M273</f>
        <v>-50603.428466076926</v>
      </c>
      <c r="O273" s="38">
        <f t="shared" si="50"/>
        <v>693685.42758928274</v>
      </c>
    </row>
    <row r="274" spans="1:15" s="31" customFormat="1" x14ac:dyDescent="0.2">
      <c r="A274" s="30">
        <v>4638</v>
      </c>
      <c r="B274" s="31" t="s">
        <v>242</v>
      </c>
      <c r="C274" s="33">
        <v>45261244</v>
      </c>
      <c r="D274" s="33">
        <v>3879</v>
      </c>
      <c r="E274" s="34">
        <f t="shared" si="41"/>
        <v>11668.276359886569</v>
      </c>
      <c r="F274" s="35">
        <f t="shared" si="42"/>
        <v>1.0469528696195185</v>
      </c>
      <c r="G274" s="69">
        <f t="shared" si="43"/>
        <v>-313.97347932731645</v>
      </c>
      <c r="H274" s="36">
        <f t="shared" si="44"/>
        <v>0</v>
      </c>
      <c r="I274" s="69">
        <f t="shared" si="45"/>
        <v>-313.97347932731645</v>
      </c>
      <c r="J274" s="67">
        <f t="shared" si="46"/>
        <v>-123.46678524563045</v>
      </c>
      <c r="K274" s="34">
        <f t="shared" si="47"/>
        <v>-437.44026457294689</v>
      </c>
      <c r="L274" s="34">
        <f t="shared" si="48"/>
        <v>-1217903.1263106605</v>
      </c>
      <c r="M274" s="34">
        <f t="shared" si="49"/>
        <v>-1696830.7862784609</v>
      </c>
      <c r="N274" s="38">
        <f>'jan-feb'!M274</f>
        <v>-3153688.8085330534</v>
      </c>
      <c r="O274" s="38">
        <f t="shared" si="50"/>
        <v>1456858.0222545925</v>
      </c>
    </row>
    <row r="275" spans="1:15" s="31" customFormat="1" x14ac:dyDescent="0.2">
      <c r="A275" s="30">
        <v>4639</v>
      </c>
      <c r="B275" s="31" t="s">
        <v>243</v>
      </c>
      <c r="C275" s="33">
        <v>30790694</v>
      </c>
      <c r="D275" s="33">
        <v>2551</v>
      </c>
      <c r="E275" s="34">
        <f t="shared" si="41"/>
        <v>12070.048608388866</v>
      </c>
      <c r="F275" s="35">
        <f t="shared" si="42"/>
        <v>1.0830024621667982</v>
      </c>
      <c r="G275" s="69">
        <f t="shared" si="43"/>
        <v>-555.03682842869455</v>
      </c>
      <c r="H275" s="36">
        <f t="shared" si="44"/>
        <v>0</v>
      </c>
      <c r="I275" s="69">
        <f t="shared" si="45"/>
        <v>-555.03682842869455</v>
      </c>
      <c r="J275" s="67">
        <f t="shared" si="46"/>
        <v>-123.46678524563045</v>
      </c>
      <c r="K275" s="34">
        <f t="shared" si="47"/>
        <v>-678.50361367432504</v>
      </c>
      <c r="L275" s="34">
        <f t="shared" si="48"/>
        <v>-1415898.9493215997</v>
      </c>
      <c r="M275" s="34">
        <f t="shared" si="49"/>
        <v>-1730862.7184832031</v>
      </c>
      <c r="N275" s="38">
        <f>'jan-feb'!M275</f>
        <v>-2480285.0815591174</v>
      </c>
      <c r="O275" s="38">
        <f t="shared" si="50"/>
        <v>749422.36307591433</v>
      </c>
    </row>
    <row r="276" spans="1:15" s="31" customFormat="1" x14ac:dyDescent="0.2">
      <c r="A276" s="30">
        <v>4640</v>
      </c>
      <c r="B276" s="31" t="s">
        <v>244</v>
      </c>
      <c r="C276" s="33">
        <v>119109829</v>
      </c>
      <c r="D276" s="33">
        <v>12319</v>
      </c>
      <c r="E276" s="34">
        <f t="shared" si="41"/>
        <v>9668.7904050653469</v>
      </c>
      <c r="F276" s="35">
        <f t="shared" si="42"/>
        <v>0.86754611804817061</v>
      </c>
      <c r="G276" s="69">
        <f t="shared" si="43"/>
        <v>885.71809356541701</v>
      </c>
      <c r="H276" s="36">
        <f t="shared" si="44"/>
        <v>126.59433494455688</v>
      </c>
      <c r="I276" s="69">
        <f t="shared" si="45"/>
        <v>1012.3124285099739</v>
      </c>
      <c r="J276" s="67">
        <f t="shared" si="46"/>
        <v>-123.46678524563045</v>
      </c>
      <c r="K276" s="34">
        <f t="shared" si="47"/>
        <v>888.84564326434338</v>
      </c>
      <c r="L276" s="34">
        <f t="shared" si="48"/>
        <v>12470676.806814369</v>
      </c>
      <c r="M276" s="34">
        <f t="shared" si="49"/>
        <v>10949689.479373446</v>
      </c>
      <c r="N276" s="38">
        <f>'jan-feb'!M276</f>
        <v>2764031.6013615178</v>
      </c>
      <c r="O276" s="38">
        <f t="shared" si="50"/>
        <v>8185657.8780119279</v>
      </c>
    </row>
    <row r="277" spans="1:15" s="31" customFormat="1" x14ac:dyDescent="0.2">
      <c r="A277" s="30">
        <v>4641</v>
      </c>
      <c r="B277" s="31" t="s">
        <v>245</v>
      </c>
      <c r="C277" s="33">
        <v>32728837</v>
      </c>
      <c r="D277" s="33">
        <v>1800</v>
      </c>
      <c r="E277" s="34">
        <f t="shared" si="41"/>
        <v>18182.687222222223</v>
      </c>
      <c r="F277" s="35">
        <f t="shared" si="42"/>
        <v>1.6314677487536613</v>
      </c>
      <c r="G277" s="69">
        <f t="shared" si="43"/>
        <v>-4222.6199967287084</v>
      </c>
      <c r="H277" s="36">
        <f t="shared" si="44"/>
        <v>0</v>
      </c>
      <c r="I277" s="69">
        <f t="shared" si="45"/>
        <v>-4222.6199967287084</v>
      </c>
      <c r="J277" s="67">
        <f t="shared" si="46"/>
        <v>-123.46678524563045</v>
      </c>
      <c r="K277" s="34">
        <f t="shared" si="47"/>
        <v>-4346.0867819743389</v>
      </c>
      <c r="L277" s="34">
        <f t="shared" si="48"/>
        <v>-7600715.9941116748</v>
      </c>
      <c r="M277" s="34">
        <f t="shared" si="49"/>
        <v>-7822956.2075538104</v>
      </c>
      <c r="N277" s="38">
        <f>'jan-feb'!M277</f>
        <v>-8892630.5552357547</v>
      </c>
      <c r="O277" s="38">
        <f t="shared" si="50"/>
        <v>1069674.3476819443</v>
      </c>
    </row>
    <row r="278" spans="1:15" s="31" customFormat="1" x14ac:dyDescent="0.2">
      <c r="A278" s="30">
        <v>4642</v>
      </c>
      <c r="B278" s="31" t="s">
        <v>246</v>
      </c>
      <c r="C278" s="33">
        <v>27248501</v>
      </c>
      <c r="D278" s="33">
        <v>2160</v>
      </c>
      <c r="E278" s="34">
        <f t="shared" si="41"/>
        <v>12615.046759259259</v>
      </c>
      <c r="F278" s="35">
        <f t="shared" si="42"/>
        <v>1.1319032046922894</v>
      </c>
      <c r="G278" s="69">
        <f t="shared" si="43"/>
        <v>-882.03571895093046</v>
      </c>
      <c r="H278" s="36">
        <f t="shared" si="44"/>
        <v>0</v>
      </c>
      <c r="I278" s="69">
        <f t="shared" si="45"/>
        <v>-882.03571895093046</v>
      </c>
      <c r="J278" s="67">
        <f t="shared" si="46"/>
        <v>-123.46678524563045</v>
      </c>
      <c r="K278" s="34">
        <f t="shared" si="47"/>
        <v>-1005.5025041965609</v>
      </c>
      <c r="L278" s="34">
        <f t="shared" si="48"/>
        <v>-1905197.1529340097</v>
      </c>
      <c r="M278" s="34">
        <f t="shared" si="49"/>
        <v>-2171885.4090645718</v>
      </c>
      <c r="N278" s="38">
        <f>'jan-feb'!M278</f>
        <v>-3193394.3462829059</v>
      </c>
      <c r="O278" s="38">
        <f t="shared" si="50"/>
        <v>1021508.9372183341</v>
      </c>
    </row>
    <row r="279" spans="1:15" s="31" customFormat="1" x14ac:dyDescent="0.2">
      <c r="A279" s="30">
        <v>4643</v>
      </c>
      <c r="B279" s="31" t="s">
        <v>247</v>
      </c>
      <c r="C279" s="33">
        <v>65305303</v>
      </c>
      <c r="D279" s="33">
        <v>5239</v>
      </c>
      <c r="E279" s="34">
        <f t="shared" si="41"/>
        <v>12465.222943309793</v>
      </c>
      <c r="F279" s="35">
        <f t="shared" si="42"/>
        <v>1.1184600474334425</v>
      </c>
      <c r="G279" s="69">
        <f t="shared" si="43"/>
        <v>-792.14142938125042</v>
      </c>
      <c r="H279" s="36">
        <f t="shared" si="44"/>
        <v>0</v>
      </c>
      <c r="I279" s="69">
        <f t="shared" si="45"/>
        <v>-792.14142938125042</v>
      </c>
      <c r="J279" s="67">
        <f t="shared" si="46"/>
        <v>-123.46678524563045</v>
      </c>
      <c r="K279" s="34">
        <f t="shared" si="47"/>
        <v>-915.60821462688091</v>
      </c>
      <c r="L279" s="34">
        <f t="shared" si="48"/>
        <v>-4150028.9485283708</v>
      </c>
      <c r="M279" s="34">
        <f t="shared" si="49"/>
        <v>-4796871.4364302289</v>
      </c>
      <c r="N279" s="38">
        <f>'jan-feb'!M279</f>
        <v>-5193686.3747111782</v>
      </c>
      <c r="O279" s="38">
        <f t="shared" si="50"/>
        <v>396814.93828094937</v>
      </c>
    </row>
    <row r="280" spans="1:15" s="31" customFormat="1" x14ac:dyDescent="0.2">
      <c r="A280" s="30">
        <v>4644</v>
      </c>
      <c r="B280" s="31" t="s">
        <v>248</v>
      </c>
      <c r="C280" s="33">
        <v>64183456</v>
      </c>
      <c r="D280" s="33">
        <v>5371</v>
      </c>
      <c r="E280" s="34">
        <f t="shared" si="41"/>
        <v>11950.001117110407</v>
      </c>
      <c r="F280" s="35">
        <f t="shared" si="42"/>
        <v>1.0722310284427319</v>
      </c>
      <c r="G280" s="69">
        <f t="shared" si="43"/>
        <v>-483.00833366161896</v>
      </c>
      <c r="H280" s="36">
        <f t="shared" si="44"/>
        <v>0</v>
      </c>
      <c r="I280" s="69">
        <f t="shared" si="45"/>
        <v>-483.00833366161896</v>
      </c>
      <c r="J280" s="67">
        <f t="shared" si="46"/>
        <v>-123.46678524563045</v>
      </c>
      <c r="K280" s="34">
        <f t="shared" si="47"/>
        <v>-606.47511890724945</v>
      </c>
      <c r="L280" s="34">
        <f t="shared" si="48"/>
        <v>-2594237.7600965556</v>
      </c>
      <c r="M280" s="34">
        <f t="shared" si="49"/>
        <v>-3257377.863650837</v>
      </c>
      <c r="N280" s="38">
        <f>'jan-feb'!M280</f>
        <v>-7034202.5114284679</v>
      </c>
      <c r="O280" s="38">
        <f t="shared" si="50"/>
        <v>3776824.6477776309</v>
      </c>
    </row>
    <row r="281" spans="1:15" s="31" customFormat="1" x14ac:dyDescent="0.2">
      <c r="A281" s="30">
        <v>4645</v>
      </c>
      <c r="B281" s="31" t="s">
        <v>249</v>
      </c>
      <c r="C281" s="33">
        <v>29415049</v>
      </c>
      <c r="D281" s="33">
        <v>2986</v>
      </c>
      <c r="E281" s="34">
        <f t="shared" si="41"/>
        <v>9850.9876088412584</v>
      </c>
      <c r="F281" s="35">
        <f t="shared" si="42"/>
        <v>0.88389402406671613</v>
      </c>
      <c r="G281" s="69">
        <f t="shared" si="43"/>
        <v>776.39977129987017</v>
      </c>
      <c r="H281" s="36">
        <f t="shared" si="44"/>
        <v>62.825313622987863</v>
      </c>
      <c r="I281" s="69">
        <f t="shared" si="45"/>
        <v>839.22508492285806</v>
      </c>
      <c r="J281" s="67">
        <f t="shared" si="46"/>
        <v>-123.46678524563045</v>
      </c>
      <c r="K281" s="34">
        <f t="shared" si="47"/>
        <v>715.75829967722757</v>
      </c>
      <c r="L281" s="34">
        <f t="shared" si="48"/>
        <v>2505926.1035796544</v>
      </c>
      <c r="M281" s="34">
        <f t="shared" si="49"/>
        <v>2137254.2828362016</v>
      </c>
      <c r="N281" s="38">
        <f>'jan-feb'!M281</f>
        <v>218678.20425890855</v>
      </c>
      <c r="O281" s="38">
        <f t="shared" si="50"/>
        <v>1918576.0785772931</v>
      </c>
    </row>
    <row r="282" spans="1:15" s="31" customFormat="1" x14ac:dyDescent="0.2">
      <c r="A282" s="30">
        <v>4646</v>
      </c>
      <c r="B282" s="31" t="s">
        <v>250</v>
      </c>
      <c r="C282" s="33">
        <v>29573765</v>
      </c>
      <c r="D282" s="33">
        <v>2869</v>
      </c>
      <c r="E282" s="34">
        <f t="shared" si="41"/>
        <v>10308.039386545835</v>
      </c>
      <c r="F282" s="35">
        <f t="shared" si="42"/>
        <v>0.92490365183637935</v>
      </c>
      <c r="G282" s="69">
        <f t="shared" si="43"/>
        <v>502.16870467712397</v>
      </c>
      <c r="H282" s="36">
        <f t="shared" si="44"/>
        <v>0</v>
      </c>
      <c r="I282" s="69">
        <f t="shared" si="45"/>
        <v>502.16870467712397</v>
      </c>
      <c r="J282" s="67">
        <f t="shared" si="46"/>
        <v>-123.46678524563045</v>
      </c>
      <c r="K282" s="34">
        <f t="shared" si="47"/>
        <v>378.70191943149354</v>
      </c>
      <c r="L282" s="34">
        <f t="shared" si="48"/>
        <v>1440722.0137186686</v>
      </c>
      <c r="M282" s="34">
        <f t="shared" si="49"/>
        <v>1086495.8068489549</v>
      </c>
      <c r="N282" s="38">
        <f>'jan-feb'!M282</f>
        <v>1398721.5594252378</v>
      </c>
      <c r="O282" s="38">
        <f t="shared" si="50"/>
        <v>-312225.75257628295</v>
      </c>
    </row>
    <row r="283" spans="1:15" s="31" customFormat="1" x14ac:dyDescent="0.2">
      <c r="A283" s="30">
        <v>4647</v>
      </c>
      <c r="B283" s="31" t="s">
        <v>391</v>
      </c>
      <c r="C283" s="33">
        <v>234169225</v>
      </c>
      <c r="D283" s="33">
        <v>22450</v>
      </c>
      <c r="E283" s="34">
        <f t="shared" si="41"/>
        <v>10430.700445434299</v>
      </c>
      <c r="F283" s="35">
        <f t="shared" si="42"/>
        <v>0.93590959167127485</v>
      </c>
      <c r="G283" s="69">
        <f t="shared" si="43"/>
        <v>428.57206934404604</v>
      </c>
      <c r="H283" s="36">
        <f t="shared" si="44"/>
        <v>0</v>
      </c>
      <c r="I283" s="69">
        <f t="shared" si="45"/>
        <v>428.57206934404604</v>
      </c>
      <c r="J283" s="67">
        <f t="shared" si="46"/>
        <v>-123.46678524563045</v>
      </c>
      <c r="K283" s="34">
        <f t="shared" si="47"/>
        <v>305.10528409841561</v>
      </c>
      <c r="L283" s="34">
        <f t="shared" si="48"/>
        <v>9621442.9567738343</v>
      </c>
      <c r="M283" s="34">
        <f t="shared" si="49"/>
        <v>6849613.6280094301</v>
      </c>
      <c r="N283" s="38">
        <f>'jan-feb'!M283</f>
        <v>1143564.4083096022</v>
      </c>
      <c r="O283" s="38">
        <f t="shared" si="50"/>
        <v>5706049.219699828</v>
      </c>
    </row>
    <row r="284" spans="1:15" s="31" customFormat="1" x14ac:dyDescent="0.2">
      <c r="A284" s="30">
        <v>4648</v>
      </c>
      <c r="B284" s="31" t="s">
        <v>251</v>
      </c>
      <c r="C284" s="33">
        <v>40752651</v>
      </c>
      <c r="D284" s="33">
        <v>3392</v>
      </c>
      <c r="E284" s="34">
        <f t="shared" si="41"/>
        <v>12014.342865566037</v>
      </c>
      <c r="F284" s="35">
        <f t="shared" si="42"/>
        <v>1.0780041843146257</v>
      </c>
      <c r="G284" s="69">
        <f t="shared" si="43"/>
        <v>-521.61338273499712</v>
      </c>
      <c r="H284" s="36">
        <f t="shared" si="44"/>
        <v>0</v>
      </c>
      <c r="I284" s="69">
        <f t="shared" si="45"/>
        <v>-521.61338273499712</v>
      </c>
      <c r="J284" s="67">
        <f t="shared" si="46"/>
        <v>-123.46678524563045</v>
      </c>
      <c r="K284" s="34">
        <f t="shared" si="47"/>
        <v>-645.08016798062761</v>
      </c>
      <c r="L284" s="34">
        <f t="shared" si="48"/>
        <v>-1769312.5942371101</v>
      </c>
      <c r="M284" s="34">
        <f t="shared" si="49"/>
        <v>-2188111.9297902887</v>
      </c>
      <c r="N284" s="38">
        <f>'jan-feb'!M284</f>
        <v>-3710897.5556442686</v>
      </c>
      <c r="O284" s="38">
        <f t="shared" si="50"/>
        <v>1522785.62585398</v>
      </c>
    </row>
    <row r="285" spans="1:15" s="31" customFormat="1" x14ac:dyDescent="0.2">
      <c r="A285" s="30">
        <v>4649</v>
      </c>
      <c r="B285" s="31" t="s">
        <v>392</v>
      </c>
      <c r="C285" s="33">
        <v>91675489</v>
      </c>
      <c r="D285" s="33">
        <v>9610</v>
      </c>
      <c r="E285" s="34">
        <f t="shared" si="41"/>
        <v>9539.5930280957327</v>
      </c>
      <c r="F285" s="35">
        <f t="shared" si="42"/>
        <v>0.85595369767744089</v>
      </c>
      <c r="G285" s="69">
        <f t="shared" si="43"/>
        <v>963.23651974718553</v>
      </c>
      <c r="H285" s="36">
        <f t="shared" si="44"/>
        <v>171.81341688392183</v>
      </c>
      <c r="I285" s="69">
        <f t="shared" si="45"/>
        <v>1135.0499366311074</v>
      </c>
      <c r="J285" s="67">
        <f t="shared" si="46"/>
        <v>-123.46678524563045</v>
      </c>
      <c r="K285" s="34">
        <f t="shared" si="47"/>
        <v>1011.5831513854769</v>
      </c>
      <c r="L285" s="34">
        <f t="shared" si="48"/>
        <v>10907829.891024942</v>
      </c>
      <c r="M285" s="34">
        <f t="shared" si="49"/>
        <v>9721314.084814433</v>
      </c>
      <c r="N285" s="38">
        <f>'jan-feb'!M285</f>
        <v>2432215.2233274821</v>
      </c>
      <c r="O285" s="38">
        <f t="shared" si="50"/>
        <v>7289098.8614869509</v>
      </c>
    </row>
    <row r="286" spans="1:15" s="31" customFormat="1" x14ac:dyDescent="0.2">
      <c r="A286" s="30">
        <v>4650</v>
      </c>
      <c r="B286" s="31" t="s">
        <v>252</v>
      </c>
      <c r="C286" s="33">
        <v>55735168</v>
      </c>
      <c r="D286" s="33">
        <v>5926</v>
      </c>
      <c r="E286" s="34">
        <f t="shared" si="41"/>
        <v>9405.1920350995606</v>
      </c>
      <c r="F286" s="35">
        <f t="shared" si="42"/>
        <v>0.84389437537849399</v>
      </c>
      <c r="G286" s="69">
        <f t="shared" si="43"/>
        <v>1043.8771155448887</v>
      </c>
      <c r="H286" s="36">
        <f t="shared" si="44"/>
        <v>218.8537644325821</v>
      </c>
      <c r="I286" s="69">
        <f t="shared" si="45"/>
        <v>1262.7308799774707</v>
      </c>
      <c r="J286" s="67">
        <f t="shared" si="46"/>
        <v>-123.46678524563045</v>
      </c>
      <c r="K286" s="34">
        <f t="shared" si="47"/>
        <v>1139.2640947318403</v>
      </c>
      <c r="L286" s="34">
        <f t="shared" si="48"/>
        <v>7482943.1947464915</v>
      </c>
      <c r="M286" s="34">
        <f t="shared" si="49"/>
        <v>6751279.0253808852</v>
      </c>
      <c r="N286" s="38">
        <f>'jan-feb'!M286</f>
        <v>3440511.5105451238</v>
      </c>
      <c r="O286" s="38">
        <f t="shared" si="50"/>
        <v>3310767.5148357614</v>
      </c>
    </row>
    <row r="287" spans="1:15" s="31" customFormat="1" x14ac:dyDescent="0.2">
      <c r="A287" s="30">
        <v>4651</v>
      </c>
      <c r="B287" s="31" t="s">
        <v>253</v>
      </c>
      <c r="C287" s="33">
        <v>67270580</v>
      </c>
      <c r="D287" s="33">
        <v>7271</v>
      </c>
      <c r="E287" s="34">
        <f t="shared" si="41"/>
        <v>9251.9020767432266</v>
      </c>
      <c r="F287" s="35">
        <f t="shared" si="42"/>
        <v>0.830140213509587</v>
      </c>
      <c r="G287" s="69">
        <f t="shared" si="43"/>
        <v>1135.8510905586893</v>
      </c>
      <c r="H287" s="36">
        <f t="shared" si="44"/>
        <v>272.50524985729896</v>
      </c>
      <c r="I287" s="69">
        <f t="shared" si="45"/>
        <v>1408.3563404159881</v>
      </c>
      <c r="J287" s="67">
        <f t="shared" si="46"/>
        <v>-123.46678524563045</v>
      </c>
      <c r="K287" s="34">
        <f t="shared" si="47"/>
        <v>1284.8895551703577</v>
      </c>
      <c r="L287" s="34">
        <f t="shared" si="48"/>
        <v>10240158.95116465</v>
      </c>
      <c r="M287" s="34">
        <f t="shared" si="49"/>
        <v>9342431.9556436706</v>
      </c>
      <c r="N287" s="38">
        <f>'jan-feb'!M287</f>
        <v>4648605.2255945997</v>
      </c>
      <c r="O287" s="38">
        <f t="shared" si="50"/>
        <v>4693826.7300490709</v>
      </c>
    </row>
    <row r="288" spans="1:15" s="31" customFormat="1" x14ac:dyDescent="0.2">
      <c r="A288" s="30">
        <v>5001</v>
      </c>
      <c r="B288" s="31" t="s">
        <v>339</v>
      </c>
      <c r="C288" s="33">
        <v>2419413033</v>
      </c>
      <c r="D288" s="33">
        <v>214565</v>
      </c>
      <c r="E288" s="34">
        <f t="shared" si="41"/>
        <v>11275.897900403141</v>
      </c>
      <c r="F288" s="35">
        <f t="shared" si="42"/>
        <v>1.0117461482955941</v>
      </c>
      <c r="G288" s="69">
        <f t="shared" si="43"/>
        <v>-78.546403637259203</v>
      </c>
      <c r="H288" s="36">
        <f t="shared" si="44"/>
        <v>0</v>
      </c>
      <c r="I288" s="69">
        <f t="shared" si="45"/>
        <v>-78.546403637259203</v>
      </c>
      <c r="J288" s="67">
        <f t="shared" si="46"/>
        <v>-123.46678524563045</v>
      </c>
      <c r="K288" s="34">
        <f t="shared" si="47"/>
        <v>-202.01318888288966</v>
      </c>
      <c r="L288" s="34">
        <f t="shared" si="48"/>
        <v>-16853309.096428521</v>
      </c>
      <c r="M288" s="34">
        <f t="shared" si="49"/>
        <v>-43344959.872657225</v>
      </c>
      <c r="N288" s="38">
        <f>'jan-feb'!M288</f>
        <v>-22205464.9389777</v>
      </c>
      <c r="O288" s="38">
        <f t="shared" si="50"/>
        <v>-21139494.933679525</v>
      </c>
    </row>
    <row r="289" spans="1:15" s="31" customFormat="1" x14ac:dyDescent="0.2">
      <c r="A289" s="30">
        <v>5006</v>
      </c>
      <c r="B289" s="31" t="s">
        <v>340</v>
      </c>
      <c r="C289" s="33">
        <v>200659702</v>
      </c>
      <c r="D289" s="33">
        <v>24032</v>
      </c>
      <c r="E289" s="34">
        <f t="shared" si="41"/>
        <v>8349.6879993342209</v>
      </c>
      <c r="F289" s="35">
        <f t="shared" si="42"/>
        <v>0.7491877584750315</v>
      </c>
      <c r="G289" s="69">
        <f t="shared" si="43"/>
        <v>1677.1795370040927</v>
      </c>
      <c r="H289" s="36">
        <f t="shared" si="44"/>
        <v>588.28017695045094</v>
      </c>
      <c r="I289" s="69">
        <f t="shared" si="45"/>
        <v>2265.4597139545435</v>
      </c>
      <c r="J289" s="67">
        <f t="shared" si="46"/>
        <v>-123.46678524563045</v>
      </c>
      <c r="K289" s="34">
        <f t="shared" si="47"/>
        <v>2141.992928708913</v>
      </c>
      <c r="L289" s="34">
        <f t="shared" si="48"/>
        <v>54443527.845755592</v>
      </c>
      <c r="M289" s="34">
        <f t="shared" si="49"/>
        <v>51476374.0627326</v>
      </c>
      <c r="N289" s="38">
        <f>'jan-feb'!M289</f>
        <v>22518591.159605205</v>
      </c>
      <c r="O289" s="38">
        <f t="shared" si="50"/>
        <v>28957782.903127395</v>
      </c>
    </row>
    <row r="290" spans="1:15" s="31" customFormat="1" x14ac:dyDescent="0.2">
      <c r="A290" s="30">
        <v>5007</v>
      </c>
      <c r="B290" s="31" t="s">
        <v>341</v>
      </c>
      <c r="C290" s="33">
        <v>135517713</v>
      </c>
      <c r="D290" s="33">
        <v>15083</v>
      </c>
      <c r="E290" s="34">
        <f t="shared" si="41"/>
        <v>8984.7983159848845</v>
      </c>
      <c r="F290" s="35">
        <f t="shared" si="42"/>
        <v>0.80617394461202474</v>
      </c>
      <c r="G290" s="69">
        <f t="shared" si="43"/>
        <v>1296.1133470136945</v>
      </c>
      <c r="H290" s="36">
        <f t="shared" si="44"/>
        <v>365.99156612271872</v>
      </c>
      <c r="I290" s="69">
        <f t="shared" si="45"/>
        <v>1662.1049131364132</v>
      </c>
      <c r="J290" s="67">
        <f t="shared" si="46"/>
        <v>-123.46678524563045</v>
      </c>
      <c r="K290" s="34">
        <f t="shared" si="47"/>
        <v>1538.6381278907827</v>
      </c>
      <c r="L290" s="34">
        <f t="shared" si="48"/>
        <v>25069528.404836521</v>
      </c>
      <c r="M290" s="34">
        <f t="shared" si="49"/>
        <v>23207278.882976677</v>
      </c>
      <c r="N290" s="38">
        <f>'jan-feb'!M290</f>
        <v>9660647.1113317776</v>
      </c>
      <c r="O290" s="38">
        <f t="shared" si="50"/>
        <v>13546631.7716449</v>
      </c>
    </row>
    <row r="291" spans="1:15" s="31" customFormat="1" x14ac:dyDescent="0.2">
      <c r="A291" s="30">
        <v>5014</v>
      </c>
      <c r="B291" s="31" t="s">
        <v>343</v>
      </c>
      <c r="C291" s="33">
        <v>78103569</v>
      </c>
      <c r="D291" s="33">
        <v>5453</v>
      </c>
      <c r="E291" s="34">
        <f t="shared" si="41"/>
        <v>14323.045846323124</v>
      </c>
      <c r="F291" s="35">
        <f t="shared" si="42"/>
        <v>1.2851558780397019</v>
      </c>
      <c r="G291" s="69">
        <f t="shared" si="43"/>
        <v>-1906.8351711892492</v>
      </c>
      <c r="H291" s="36">
        <f t="shared" si="44"/>
        <v>0</v>
      </c>
      <c r="I291" s="69">
        <f t="shared" si="45"/>
        <v>-1906.8351711892492</v>
      </c>
      <c r="J291" s="67">
        <f t="shared" si="46"/>
        <v>-123.46678524563045</v>
      </c>
      <c r="K291" s="34">
        <f t="shared" si="47"/>
        <v>-2030.3019564348797</v>
      </c>
      <c r="L291" s="34">
        <f t="shared" si="48"/>
        <v>-10397972.188494977</v>
      </c>
      <c r="M291" s="34">
        <f t="shared" si="49"/>
        <v>-11071236.5684394</v>
      </c>
      <c r="N291" s="38">
        <f>'jan-feb'!M291</f>
        <v>347999.70061079215</v>
      </c>
      <c r="O291" s="38">
        <f t="shared" si="50"/>
        <v>-11419236.269050192</v>
      </c>
    </row>
    <row r="292" spans="1:15" s="31" customFormat="1" x14ac:dyDescent="0.2">
      <c r="A292" s="30">
        <v>5020</v>
      </c>
      <c r="B292" s="31" t="s">
        <v>346</v>
      </c>
      <c r="C292" s="33">
        <v>7866122</v>
      </c>
      <c r="D292" s="33">
        <v>898</v>
      </c>
      <c r="E292" s="34">
        <f t="shared" si="41"/>
        <v>8759.601336302896</v>
      </c>
      <c r="F292" s="35">
        <f t="shared" si="42"/>
        <v>0.78596782188782843</v>
      </c>
      <c r="G292" s="69">
        <f t="shared" si="43"/>
        <v>1431.2315348228876</v>
      </c>
      <c r="H292" s="36">
        <f t="shared" si="44"/>
        <v>444.81050901141469</v>
      </c>
      <c r="I292" s="69">
        <f t="shared" si="45"/>
        <v>1876.0420438343024</v>
      </c>
      <c r="J292" s="67">
        <f t="shared" si="46"/>
        <v>-123.46678524563045</v>
      </c>
      <c r="K292" s="34">
        <f t="shared" si="47"/>
        <v>1752.5752585886719</v>
      </c>
      <c r="L292" s="34">
        <f t="shared" si="48"/>
        <v>1684685.7553632036</v>
      </c>
      <c r="M292" s="34">
        <f t="shared" si="49"/>
        <v>1573812.5822126274</v>
      </c>
      <c r="N292" s="38">
        <f>'jan-feb'!M292</f>
        <v>263421.45075422199</v>
      </c>
      <c r="O292" s="38">
        <f t="shared" si="50"/>
        <v>1310391.1314584054</v>
      </c>
    </row>
    <row r="293" spans="1:15" s="31" customFormat="1" x14ac:dyDescent="0.2">
      <c r="A293" s="30">
        <v>5021</v>
      </c>
      <c r="B293" s="31" t="s">
        <v>347</v>
      </c>
      <c r="C293" s="33">
        <v>67257177</v>
      </c>
      <c r="D293" s="33">
        <v>7389</v>
      </c>
      <c r="E293" s="34">
        <f t="shared" si="41"/>
        <v>9102.3382054405192</v>
      </c>
      <c r="F293" s="35">
        <f t="shared" si="42"/>
        <v>0.81672038015784287</v>
      </c>
      <c r="G293" s="69">
        <f t="shared" si="43"/>
        <v>1225.5894133403137</v>
      </c>
      <c r="H293" s="36">
        <f t="shared" si="44"/>
        <v>324.85260481324656</v>
      </c>
      <c r="I293" s="69">
        <f t="shared" si="45"/>
        <v>1550.4420181535602</v>
      </c>
      <c r="J293" s="67">
        <f t="shared" si="46"/>
        <v>-123.46678524563045</v>
      </c>
      <c r="K293" s="34">
        <f t="shared" si="47"/>
        <v>1426.9752329079297</v>
      </c>
      <c r="L293" s="34">
        <f t="shared" si="48"/>
        <v>11456216.072136655</v>
      </c>
      <c r="M293" s="34">
        <f t="shared" si="49"/>
        <v>10543919.995956693</v>
      </c>
      <c r="N293" s="38">
        <f>'jan-feb'!M293</f>
        <v>4765668.2044242201</v>
      </c>
      <c r="O293" s="38">
        <f t="shared" si="50"/>
        <v>5778251.7915324727</v>
      </c>
    </row>
    <row r="294" spans="1:15" s="31" customFormat="1" x14ac:dyDescent="0.2">
      <c r="A294" s="30">
        <v>5022</v>
      </c>
      <c r="B294" s="31" t="s">
        <v>348</v>
      </c>
      <c r="C294" s="33">
        <v>22859528</v>
      </c>
      <c r="D294" s="33">
        <v>2484</v>
      </c>
      <c r="E294" s="34">
        <f t="shared" si="41"/>
        <v>9202.7085346215772</v>
      </c>
      <c r="F294" s="35">
        <f t="shared" si="42"/>
        <v>0.82572625222666196</v>
      </c>
      <c r="G294" s="69">
        <f t="shared" si="43"/>
        <v>1165.3672158316788</v>
      </c>
      <c r="H294" s="36">
        <f t="shared" si="44"/>
        <v>289.72298959987626</v>
      </c>
      <c r="I294" s="69">
        <f t="shared" si="45"/>
        <v>1455.090205431555</v>
      </c>
      <c r="J294" s="67">
        <f t="shared" si="46"/>
        <v>-123.46678524563045</v>
      </c>
      <c r="K294" s="34">
        <f t="shared" si="47"/>
        <v>1331.6234201859245</v>
      </c>
      <c r="L294" s="34">
        <f t="shared" si="48"/>
        <v>3614444.0702919825</v>
      </c>
      <c r="M294" s="34">
        <f t="shared" si="49"/>
        <v>3307752.5757418363</v>
      </c>
      <c r="N294" s="38">
        <f>'jan-feb'!M294</f>
        <v>552098.88177465741</v>
      </c>
      <c r="O294" s="38">
        <f t="shared" si="50"/>
        <v>2755653.6939671789</v>
      </c>
    </row>
    <row r="295" spans="1:15" s="31" customFormat="1" x14ac:dyDescent="0.2">
      <c r="A295" s="30">
        <v>5025</v>
      </c>
      <c r="B295" s="31" t="s">
        <v>349</v>
      </c>
      <c r="C295" s="33">
        <v>53328200</v>
      </c>
      <c r="D295" s="33">
        <v>5685</v>
      </c>
      <c r="E295" s="34">
        <f t="shared" si="41"/>
        <v>9380.5101143359716</v>
      </c>
      <c r="F295" s="35">
        <f t="shared" si="42"/>
        <v>0.84167975455754762</v>
      </c>
      <c r="G295" s="69">
        <f t="shared" si="43"/>
        <v>1058.6862680030422</v>
      </c>
      <c r="H295" s="36">
        <f t="shared" si="44"/>
        <v>227.49243669983824</v>
      </c>
      <c r="I295" s="69">
        <f t="shared" si="45"/>
        <v>1286.1787047028804</v>
      </c>
      <c r="J295" s="67">
        <f t="shared" si="46"/>
        <v>-123.46678524563045</v>
      </c>
      <c r="K295" s="34">
        <f t="shared" si="47"/>
        <v>1162.7119194572499</v>
      </c>
      <c r="L295" s="34">
        <f t="shared" si="48"/>
        <v>7311925.9362358749</v>
      </c>
      <c r="M295" s="34">
        <f t="shared" si="49"/>
        <v>6610017.2621144662</v>
      </c>
      <c r="N295" s="38">
        <f>'jan-feb'!M295</f>
        <v>2657396.9126812401</v>
      </c>
      <c r="O295" s="38">
        <f t="shared" si="50"/>
        <v>3952620.349433226</v>
      </c>
    </row>
    <row r="296" spans="1:15" s="31" customFormat="1" x14ac:dyDescent="0.2">
      <c r="A296" s="30">
        <v>5026</v>
      </c>
      <c r="B296" s="31" t="s">
        <v>350</v>
      </c>
      <c r="C296" s="33">
        <v>16016155</v>
      </c>
      <c r="D296" s="33">
        <v>2035</v>
      </c>
      <c r="E296" s="34">
        <f t="shared" si="41"/>
        <v>7870.3464373464376</v>
      </c>
      <c r="F296" s="35">
        <f t="shared" si="42"/>
        <v>0.70617814776883714</v>
      </c>
      <c r="G296" s="69">
        <f t="shared" si="43"/>
        <v>1964.7844741967626</v>
      </c>
      <c r="H296" s="36">
        <f t="shared" si="44"/>
        <v>756.04972364617515</v>
      </c>
      <c r="I296" s="69">
        <f t="shared" si="45"/>
        <v>2720.834197842938</v>
      </c>
      <c r="J296" s="67">
        <f t="shared" si="46"/>
        <v>-123.46678524563045</v>
      </c>
      <c r="K296" s="34">
        <f t="shared" si="47"/>
        <v>2597.3674125973075</v>
      </c>
      <c r="L296" s="34">
        <f t="shared" si="48"/>
        <v>5536897.5926103787</v>
      </c>
      <c r="M296" s="34">
        <f t="shared" si="49"/>
        <v>5285642.6846355209</v>
      </c>
      <c r="N296" s="38">
        <f>'jan-feb'!M296</f>
        <v>2254671.2132904707</v>
      </c>
      <c r="O296" s="38">
        <f t="shared" si="50"/>
        <v>3030971.4713450503</v>
      </c>
    </row>
    <row r="297" spans="1:15" s="31" customFormat="1" x14ac:dyDescent="0.2">
      <c r="A297" s="30">
        <v>5027</v>
      </c>
      <c r="B297" s="31" t="s">
        <v>351</v>
      </c>
      <c r="C297" s="33">
        <v>49072894</v>
      </c>
      <c r="D297" s="33">
        <v>6140</v>
      </c>
      <c r="E297" s="34">
        <f t="shared" si="41"/>
        <v>7992.328013029316</v>
      </c>
      <c r="F297" s="35">
        <f t="shared" si="42"/>
        <v>0.7171231199963497</v>
      </c>
      <c r="G297" s="69">
        <f t="shared" si="43"/>
        <v>1891.5955287870356</v>
      </c>
      <c r="H297" s="36">
        <f t="shared" si="44"/>
        <v>713.35617215716763</v>
      </c>
      <c r="I297" s="69">
        <f t="shared" si="45"/>
        <v>2604.9517009442034</v>
      </c>
      <c r="J297" s="67">
        <f t="shared" si="46"/>
        <v>-123.46678524563045</v>
      </c>
      <c r="K297" s="34">
        <f t="shared" si="47"/>
        <v>2481.4849156985729</v>
      </c>
      <c r="L297" s="34">
        <f t="shared" si="48"/>
        <v>15994403.44379741</v>
      </c>
      <c r="M297" s="34">
        <f t="shared" si="49"/>
        <v>15236317.382389238</v>
      </c>
      <c r="N297" s="38">
        <f>'jan-feb'!M297</f>
        <v>6834228.5713039255</v>
      </c>
      <c r="O297" s="38">
        <f t="shared" si="50"/>
        <v>8402088.8110853136</v>
      </c>
    </row>
    <row r="298" spans="1:15" s="31" customFormat="1" x14ac:dyDescent="0.2">
      <c r="A298" s="30">
        <v>5028</v>
      </c>
      <c r="B298" s="31" t="s">
        <v>352</v>
      </c>
      <c r="C298" s="33">
        <v>157299829</v>
      </c>
      <c r="D298" s="33">
        <v>17560</v>
      </c>
      <c r="E298" s="34">
        <f t="shared" si="41"/>
        <v>8957.8490318906606</v>
      </c>
      <c r="F298" s="35">
        <f t="shared" si="42"/>
        <v>0.80375588135688647</v>
      </c>
      <c r="G298" s="69">
        <f t="shared" si="43"/>
        <v>1312.2829174702288</v>
      </c>
      <c r="H298" s="36">
        <f t="shared" si="44"/>
        <v>375.42381555569705</v>
      </c>
      <c r="I298" s="69">
        <f t="shared" si="45"/>
        <v>1687.7067330259258</v>
      </c>
      <c r="J298" s="67">
        <f t="shared" si="46"/>
        <v>-123.46678524563045</v>
      </c>
      <c r="K298" s="34">
        <f t="shared" si="47"/>
        <v>1564.2399477802953</v>
      </c>
      <c r="L298" s="34">
        <f t="shared" si="48"/>
        <v>29636130.231935259</v>
      </c>
      <c r="M298" s="34">
        <f t="shared" si="49"/>
        <v>27468053.483021986</v>
      </c>
      <c r="N298" s="38">
        <f>'jan-feb'!M298</f>
        <v>11471448.948712857</v>
      </c>
      <c r="O298" s="38">
        <f t="shared" si="50"/>
        <v>15996604.534309128</v>
      </c>
    </row>
    <row r="299" spans="1:15" s="31" customFormat="1" x14ac:dyDescent="0.2">
      <c r="A299" s="30">
        <v>5029</v>
      </c>
      <c r="B299" s="31" t="s">
        <v>353</v>
      </c>
      <c r="C299" s="33">
        <v>75502199</v>
      </c>
      <c r="D299" s="33">
        <v>8484</v>
      </c>
      <c r="E299" s="34">
        <f t="shared" si="41"/>
        <v>8899.3633899104188</v>
      </c>
      <c r="F299" s="35">
        <f t="shared" si="42"/>
        <v>0.79850817305669086</v>
      </c>
      <c r="G299" s="69">
        <f t="shared" si="43"/>
        <v>1347.3743026583738</v>
      </c>
      <c r="H299" s="36">
        <f t="shared" si="44"/>
        <v>395.89379024878167</v>
      </c>
      <c r="I299" s="69">
        <f t="shared" si="45"/>
        <v>1743.2680929071555</v>
      </c>
      <c r="J299" s="67">
        <f t="shared" si="46"/>
        <v>-123.46678524563045</v>
      </c>
      <c r="K299" s="34">
        <f t="shared" si="47"/>
        <v>1619.801307661525</v>
      </c>
      <c r="L299" s="34">
        <f t="shared" si="48"/>
        <v>14789886.500224307</v>
      </c>
      <c r="M299" s="34">
        <f t="shared" si="49"/>
        <v>13742394.294200378</v>
      </c>
      <c r="N299" s="38">
        <f>'jan-feb'!M299</f>
        <v>5161848.2592414496</v>
      </c>
      <c r="O299" s="38">
        <f t="shared" si="50"/>
        <v>8580546.0349589288</v>
      </c>
    </row>
    <row r="300" spans="1:15" s="31" customFormat="1" x14ac:dyDescent="0.2">
      <c r="A300" s="30">
        <v>5031</v>
      </c>
      <c r="B300" s="31" t="s">
        <v>354</v>
      </c>
      <c r="C300" s="33">
        <v>152873005</v>
      </c>
      <c r="D300" s="33">
        <v>14783</v>
      </c>
      <c r="E300" s="34">
        <f t="shared" si="41"/>
        <v>10341.135425826964</v>
      </c>
      <c r="F300" s="35">
        <f t="shared" si="42"/>
        <v>0.92787324153666606</v>
      </c>
      <c r="G300" s="69">
        <f t="shared" si="43"/>
        <v>482.31108110844684</v>
      </c>
      <c r="H300" s="36">
        <f t="shared" si="44"/>
        <v>0</v>
      </c>
      <c r="I300" s="69">
        <f t="shared" si="45"/>
        <v>482.31108110844684</v>
      </c>
      <c r="J300" s="67">
        <f t="shared" si="46"/>
        <v>-123.46678524563045</v>
      </c>
      <c r="K300" s="34">
        <f t="shared" si="47"/>
        <v>358.84429586281641</v>
      </c>
      <c r="L300" s="34">
        <f t="shared" si="48"/>
        <v>7130004.7120261695</v>
      </c>
      <c r="M300" s="34">
        <f t="shared" si="49"/>
        <v>5304795.2257400146</v>
      </c>
      <c r="N300" s="38">
        <f>'jan-feb'!M300</f>
        <v>2404769.1826387905</v>
      </c>
      <c r="O300" s="38">
        <f t="shared" si="50"/>
        <v>2900026.0431012241</v>
      </c>
    </row>
    <row r="301" spans="1:15" s="31" customFormat="1" x14ac:dyDescent="0.2">
      <c r="A301" s="30">
        <v>5032</v>
      </c>
      <c r="B301" s="31" t="s">
        <v>355</v>
      </c>
      <c r="C301" s="33">
        <v>37766685</v>
      </c>
      <c r="D301" s="33">
        <v>4216</v>
      </c>
      <c r="E301" s="34">
        <f t="shared" si="41"/>
        <v>8957.9423624288429</v>
      </c>
      <c r="F301" s="35">
        <f t="shared" si="42"/>
        <v>0.80376425557358822</v>
      </c>
      <c r="G301" s="69">
        <f t="shared" si="43"/>
        <v>1312.2269191473194</v>
      </c>
      <c r="H301" s="36">
        <f t="shared" si="44"/>
        <v>375.3911498673333</v>
      </c>
      <c r="I301" s="69">
        <f t="shared" si="45"/>
        <v>1687.6180690146527</v>
      </c>
      <c r="J301" s="67">
        <f t="shared" si="46"/>
        <v>-123.46678524563045</v>
      </c>
      <c r="K301" s="34">
        <f t="shared" si="47"/>
        <v>1564.1512837690223</v>
      </c>
      <c r="L301" s="34">
        <f t="shared" si="48"/>
        <v>7114997.7789657759</v>
      </c>
      <c r="M301" s="34">
        <f t="shared" si="49"/>
        <v>6594461.8123701978</v>
      </c>
      <c r="N301" s="38">
        <f>'jan-feb'!M301</f>
        <v>2192440.9605565723</v>
      </c>
      <c r="O301" s="38">
        <f t="shared" si="50"/>
        <v>4402020.8518136255</v>
      </c>
    </row>
    <row r="302" spans="1:15" s="31" customFormat="1" x14ac:dyDescent="0.2">
      <c r="A302" s="30">
        <v>5033</v>
      </c>
      <c r="B302" s="31" t="s">
        <v>356</v>
      </c>
      <c r="C302" s="33">
        <v>14329958</v>
      </c>
      <c r="D302" s="33">
        <v>773</v>
      </c>
      <c r="E302" s="34">
        <f t="shared" si="41"/>
        <v>18538.108667529108</v>
      </c>
      <c r="F302" s="35">
        <f t="shared" si="42"/>
        <v>1.6633584488546296</v>
      </c>
      <c r="G302" s="69">
        <f t="shared" si="43"/>
        <v>-4435.8728639128394</v>
      </c>
      <c r="H302" s="36">
        <f t="shared" si="44"/>
        <v>0</v>
      </c>
      <c r="I302" s="69">
        <f t="shared" si="45"/>
        <v>-4435.8728639128394</v>
      </c>
      <c r="J302" s="67">
        <f t="shared" si="46"/>
        <v>-123.46678524563045</v>
      </c>
      <c r="K302" s="34">
        <f t="shared" si="47"/>
        <v>-4559.3396491584699</v>
      </c>
      <c r="L302" s="34">
        <f t="shared" si="48"/>
        <v>-3428929.7238046248</v>
      </c>
      <c r="M302" s="34">
        <f t="shared" si="49"/>
        <v>-3524369.5487994971</v>
      </c>
      <c r="N302" s="38">
        <f>'jan-feb'!M302</f>
        <v>-4024868.2157762437</v>
      </c>
      <c r="O302" s="38">
        <f t="shared" si="50"/>
        <v>500498.66697674664</v>
      </c>
    </row>
    <row r="303" spans="1:15" s="31" customFormat="1" x14ac:dyDescent="0.2">
      <c r="A303" s="30">
        <v>5034</v>
      </c>
      <c r="B303" s="31" t="s">
        <v>357</v>
      </c>
      <c r="C303" s="33">
        <v>20773896</v>
      </c>
      <c r="D303" s="33">
        <v>2454</v>
      </c>
      <c r="E303" s="34">
        <f t="shared" si="41"/>
        <v>8465.3202933985322</v>
      </c>
      <c r="F303" s="35">
        <f t="shared" si="42"/>
        <v>0.75956303228218147</v>
      </c>
      <c r="G303" s="69">
        <f t="shared" si="43"/>
        <v>1607.8001605655058</v>
      </c>
      <c r="H303" s="36">
        <f t="shared" si="44"/>
        <v>547.80887402794201</v>
      </c>
      <c r="I303" s="69">
        <f t="shared" si="45"/>
        <v>2155.6090345934481</v>
      </c>
      <c r="J303" s="67">
        <f t="shared" si="46"/>
        <v>-123.46678524563045</v>
      </c>
      <c r="K303" s="34">
        <f t="shared" si="47"/>
        <v>2032.1422493478176</v>
      </c>
      <c r="L303" s="34">
        <f t="shared" si="48"/>
        <v>5289864.5708923219</v>
      </c>
      <c r="M303" s="34">
        <f t="shared" si="49"/>
        <v>4986877.0798995448</v>
      </c>
      <c r="N303" s="38">
        <f>'jan-feb'!M303</f>
        <v>340360.53102858627</v>
      </c>
      <c r="O303" s="38">
        <f t="shared" si="50"/>
        <v>4646516.5488709584</v>
      </c>
    </row>
    <row r="304" spans="1:15" s="31" customFormat="1" x14ac:dyDescent="0.2">
      <c r="A304" s="30">
        <v>5035</v>
      </c>
      <c r="B304" s="31" t="s">
        <v>358</v>
      </c>
      <c r="C304" s="33">
        <v>226075644</v>
      </c>
      <c r="D304" s="33">
        <v>24717</v>
      </c>
      <c r="E304" s="34">
        <f t="shared" si="41"/>
        <v>9146.5648743779584</v>
      </c>
      <c r="F304" s="35">
        <f t="shared" si="42"/>
        <v>0.82068868160439989</v>
      </c>
      <c r="G304" s="69">
        <f t="shared" si="43"/>
        <v>1199.0534119778501</v>
      </c>
      <c r="H304" s="36">
        <f t="shared" si="44"/>
        <v>309.37327068514287</v>
      </c>
      <c r="I304" s="69">
        <f t="shared" si="45"/>
        <v>1508.426682662993</v>
      </c>
      <c r="J304" s="67">
        <f t="shared" si="46"/>
        <v>-123.46678524563045</v>
      </c>
      <c r="K304" s="34">
        <f t="shared" si="47"/>
        <v>1384.9598974173625</v>
      </c>
      <c r="L304" s="34">
        <f t="shared" si="48"/>
        <v>37283782.315381199</v>
      </c>
      <c r="M304" s="34">
        <f t="shared" si="49"/>
        <v>34232053.784464948</v>
      </c>
      <c r="N304" s="38">
        <f>'jan-feb'!M304</f>
        <v>16770774.567641549</v>
      </c>
      <c r="O304" s="38">
        <f t="shared" si="50"/>
        <v>17461279.216823399</v>
      </c>
    </row>
    <row r="305" spans="1:15" s="31" customFormat="1" x14ac:dyDescent="0.2">
      <c r="A305" s="30">
        <v>5036</v>
      </c>
      <c r="B305" s="31" t="s">
        <v>359</v>
      </c>
      <c r="C305" s="33">
        <v>21355774</v>
      </c>
      <c r="D305" s="33">
        <v>2645</v>
      </c>
      <c r="E305" s="34">
        <f t="shared" si="41"/>
        <v>8074.0166351606804</v>
      </c>
      <c r="F305" s="35">
        <f t="shared" si="42"/>
        <v>0.72445274904505075</v>
      </c>
      <c r="G305" s="69">
        <f t="shared" si="43"/>
        <v>1842.582355508217</v>
      </c>
      <c r="H305" s="36">
        <f t="shared" si="44"/>
        <v>684.76515441119011</v>
      </c>
      <c r="I305" s="69">
        <f t="shared" si="45"/>
        <v>2527.347509919407</v>
      </c>
      <c r="J305" s="67">
        <f t="shared" si="46"/>
        <v>-123.46678524563045</v>
      </c>
      <c r="K305" s="34">
        <f t="shared" si="47"/>
        <v>2403.8807246737765</v>
      </c>
      <c r="L305" s="34">
        <f t="shared" si="48"/>
        <v>6684834.1637368314</v>
      </c>
      <c r="M305" s="34">
        <f t="shared" si="49"/>
        <v>6358264.5167621393</v>
      </c>
      <c r="N305" s="38">
        <f>'jan-feb'!M305</f>
        <v>2758911.318257146</v>
      </c>
      <c r="O305" s="38">
        <f t="shared" si="50"/>
        <v>3599353.1985049932</v>
      </c>
    </row>
    <row r="306" spans="1:15" s="31" customFormat="1" x14ac:dyDescent="0.2">
      <c r="A306" s="30">
        <v>5037</v>
      </c>
      <c r="B306" s="31" t="s">
        <v>360</v>
      </c>
      <c r="C306" s="33">
        <v>181972366</v>
      </c>
      <c r="D306" s="33">
        <v>20574</v>
      </c>
      <c r="E306" s="34">
        <f t="shared" si="41"/>
        <v>8844.7733061145136</v>
      </c>
      <c r="F306" s="35">
        <f t="shared" si="42"/>
        <v>0.79360999931447684</v>
      </c>
      <c r="G306" s="69">
        <f t="shared" si="43"/>
        <v>1380.1283529359171</v>
      </c>
      <c r="H306" s="36">
        <f t="shared" si="44"/>
        <v>415.00031957734853</v>
      </c>
      <c r="I306" s="69">
        <f t="shared" si="45"/>
        <v>1795.1286725132657</v>
      </c>
      <c r="J306" s="67">
        <f t="shared" si="46"/>
        <v>-123.46678524563045</v>
      </c>
      <c r="K306" s="34">
        <f t="shared" si="47"/>
        <v>1671.6618872676352</v>
      </c>
      <c r="L306" s="34">
        <f t="shared" si="48"/>
        <v>36932977.308287926</v>
      </c>
      <c r="M306" s="34">
        <f t="shared" si="49"/>
        <v>34392771.668644324</v>
      </c>
      <c r="N306" s="38">
        <f>'jan-feb'!M306</f>
        <v>16713026.5240728</v>
      </c>
      <c r="O306" s="38">
        <f t="shared" si="50"/>
        <v>17679745.144571524</v>
      </c>
    </row>
    <row r="307" spans="1:15" s="31" customFormat="1" x14ac:dyDescent="0.2">
      <c r="A307" s="30">
        <v>5038</v>
      </c>
      <c r="B307" s="31" t="s">
        <v>361</v>
      </c>
      <c r="C307" s="33">
        <v>128018498</v>
      </c>
      <c r="D307" s="33">
        <v>15193</v>
      </c>
      <c r="E307" s="34">
        <f t="shared" si="41"/>
        <v>8426.150069110774</v>
      </c>
      <c r="F307" s="35">
        <f t="shared" si="42"/>
        <v>0.75604842760049162</v>
      </c>
      <c r="G307" s="69">
        <f t="shared" si="43"/>
        <v>1631.3022951381608</v>
      </c>
      <c r="H307" s="36">
        <f t="shared" si="44"/>
        <v>561.51845252865735</v>
      </c>
      <c r="I307" s="69">
        <f t="shared" si="45"/>
        <v>2192.8207476668181</v>
      </c>
      <c r="J307" s="67">
        <f t="shared" si="46"/>
        <v>-123.46678524563045</v>
      </c>
      <c r="K307" s="34">
        <f t="shared" si="47"/>
        <v>2069.3539624211876</v>
      </c>
      <c r="L307" s="34">
        <f t="shared" si="48"/>
        <v>33315525.619301967</v>
      </c>
      <c r="M307" s="34">
        <f t="shared" si="49"/>
        <v>31439694.751065101</v>
      </c>
      <c r="N307" s="38">
        <f>'jan-feb'!M307</f>
        <v>14222599.495833959</v>
      </c>
      <c r="O307" s="38">
        <f t="shared" si="50"/>
        <v>17217095.255231142</v>
      </c>
    </row>
    <row r="308" spans="1:15" s="31" customFormat="1" x14ac:dyDescent="0.2">
      <c r="A308" s="30">
        <v>5041</v>
      </c>
      <c r="B308" s="31" t="s">
        <v>376</v>
      </c>
      <c r="C308" s="33">
        <v>16824708</v>
      </c>
      <c r="D308" s="33">
        <v>2114</v>
      </c>
      <c r="E308" s="34">
        <f t="shared" si="41"/>
        <v>7958.7076631977297</v>
      </c>
      <c r="F308" s="35">
        <f t="shared" si="42"/>
        <v>0.71410648577822311</v>
      </c>
      <c r="G308" s="69">
        <f t="shared" si="43"/>
        <v>1911.7677386859873</v>
      </c>
      <c r="H308" s="36">
        <f t="shared" si="44"/>
        <v>725.12329459822286</v>
      </c>
      <c r="I308" s="69">
        <f t="shared" si="45"/>
        <v>2636.8910332842102</v>
      </c>
      <c r="J308" s="67">
        <f t="shared" si="46"/>
        <v>-123.46678524563045</v>
      </c>
      <c r="K308" s="34">
        <f t="shared" si="47"/>
        <v>2513.4242480385797</v>
      </c>
      <c r="L308" s="34">
        <f t="shared" si="48"/>
        <v>5574387.6443628203</v>
      </c>
      <c r="M308" s="34">
        <f t="shared" si="49"/>
        <v>5313378.8603535574</v>
      </c>
      <c r="N308" s="38">
        <f>'jan-feb'!M308</f>
        <v>2076870.8385238592</v>
      </c>
      <c r="O308" s="38">
        <f t="shared" si="50"/>
        <v>3236508.0218296982</v>
      </c>
    </row>
    <row r="309" spans="1:15" s="31" customFormat="1" x14ac:dyDescent="0.2">
      <c r="A309" s="30">
        <v>5042</v>
      </c>
      <c r="B309" s="31" t="s">
        <v>362</v>
      </c>
      <c r="C309" s="33">
        <v>11767979</v>
      </c>
      <c r="D309" s="33">
        <v>1301</v>
      </c>
      <c r="E309" s="34">
        <f t="shared" si="41"/>
        <v>9045.3335895465025</v>
      </c>
      <c r="F309" s="35">
        <f t="shared" si="42"/>
        <v>0.81160555905221909</v>
      </c>
      <c r="G309" s="69">
        <f t="shared" si="43"/>
        <v>1259.7921828767237</v>
      </c>
      <c r="H309" s="36">
        <f t="shared" si="44"/>
        <v>344.80422037615244</v>
      </c>
      <c r="I309" s="69">
        <f t="shared" si="45"/>
        <v>1604.5964032528761</v>
      </c>
      <c r="J309" s="67">
        <f t="shared" si="46"/>
        <v>-123.46678524563045</v>
      </c>
      <c r="K309" s="34">
        <f t="shared" si="47"/>
        <v>1481.1296180072457</v>
      </c>
      <c r="L309" s="34">
        <f t="shared" si="48"/>
        <v>2087579.9206319919</v>
      </c>
      <c r="M309" s="34">
        <f t="shared" si="49"/>
        <v>1926949.6330274267</v>
      </c>
      <c r="N309" s="38">
        <f>'jan-feb'!M309</f>
        <v>615335.27124860103</v>
      </c>
      <c r="O309" s="38">
        <f t="shared" si="50"/>
        <v>1311614.3617788255</v>
      </c>
    </row>
    <row r="310" spans="1:15" s="31" customFormat="1" x14ac:dyDescent="0.2">
      <c r="A310" s="30">
        <v>5043</v>
      </c>
      <c r="B310" s="31" t="s">
        <v>377</v>
      </c>
      <c r="C310" s="33">
        <v>4710995</v>
      </c>
      <c r="D310" s="33">
        <v>423</v>
      </c>
      <c r="E310" s="34">
        <f t="shared" si="41"/>
        <v>11137.104018912529</v>
      </c>
      <c r="F310" s="35">
        <f t="shared" si="42"/>
        <v>0.99929266776167569</v>
      </c>
      <c r="G310" s="69">
        <f t="shared" si="43"/>
        <v>4.7299252571079702</v>
      </c>
      <c r="H310" s="36">
        <f t="shared" si="44"/>
        <v>0</v>
      </c>
      <c r="I310" s="69">
        <f t="shared" si="45"/>
        <v>4.7299252571079702</v>
      </c>
      <c r="J310" s="67">
        <f t="shared" si="46"/>
        <v>-123.46678524563045</v>
      </c>
      <c r="K310" s="34">
        <f t="shared" si="47"/>
        <v>-118.73685998852248</v>
      </c>
      <c r="L310" s="34">
        <f t="shared" si="48"/>
        <v>2000.7583837566715</v>
      </c>
      <c r="M310" s="34">
        <f t="shared" si="49"/>
        <v>-50225.691775145009</v>
      </c>
      <c r="N310" s="38">
        <f>'jan-feb'!M310</f>
        <v>-593476.77448040247</v>
      </c>
      <c r="O310" s="38">
        <f t="shared" si="50"/>
        <v>543251.08270525746</v>
      </c>
    </row>
    <row r="311" spans="1:15" s="31" customFormat="1" x14ac:dyDescent="0.2">
      <c r="A311" s="30">
        <v>5044</v>
      </c>
      <c r="B311" s="31" t="s">
        <v>363</v>
      </c>
      <c r="C311" s="33">
        <v>11866414</v>
      </c>
      <c r="D311" s="33">
        <v>810</v>
      </c>
      <c r="E311" s="34">
        <f t="shared" si="41"/>
        <v>14649.893827160493</v>
      </c>
      <c r="F311" s="35">
        <f t="shared" si="42"/>
        <v>1.3144827829665882</v>
      </c>
      <c r="G311" s="69">
        <f t="shared" si="43"/>
        <v>-2102.9439596916704</v>
      </c>
      <c r="H311" s="36">
        <f t="shared" si="44"/>
        <v>0</v>
      </c>
      <c r="I311" s="69">
        <f t="shared" si="45"/>
        <v>-2102.9439596916704</v>
      </c>
      <c r="J311" s="67">
        <f t="shared" si="46"/>
        <v>-123.46678524563045</v>
      </c>
      <c r="K311" s="34">
        <f t="shared" si="47"/>
        <v>-2226.4107449373009</v>
      </c>
      <c r="L311" s="34">
        <f t="shared" si="48"/>
        <v>-1703384.607350253</v>
      </c>
      <c r="M311" s="34">
        <f t="shared" si="49"/>
        <v>-1803392.7033992137</v>
      </c>
      <c r="N311" s="38">
        <f>'jan-feb'!M311</f>
        <v>-2473359.1298560901</v>
      </c>
      <c r="O311" s="38">
        <f t="shared" si="50"/>
        <v>669966.42645687633</v>
      </c>
    </row>
    <row r="312" spans="1:15" s="31" customFormat="1" x14ac:dyDescent="0.2">
      <c r="A312" s="30">
        <v>5045</v>
      </c>
      <c r="B312" s="31" t="s">
        <v>364</v>
      </c>
      <c r="C312" s="33">
        <v>20918527</v>
      </c>
      <c r="D312" s="33">
        <v>2322</v>
      </c>
      <c r="E312" s="34">
        <f t="shared" si="41"/>
        <v>9008.8402239448751</v>
      </c>
      <c r="F312" s="35">
        <f t="shared" si="42"/>
        <v>0.80833113936414536</v>
      </c>
      <c r="G312" s="69">
        <f t="shared" si="43"/>
        <v>1281.6882022377001</v>
      </c>
      <c r="H312" s="36">
        <f t="shared" si="44"/>
        <v>357.57689833672202</v>
      </c>
      <c r="I312" s="69">
        <f t="shared" si="45"/>
        <v>1639.2651005744221</v>
      </c>
      <c r="J312" s="67">
        <f t="shared" si="46"/>
        <v>-123.46678524563045</v>
      </c>
      <c r="K312" s="34">
        <f t="shared" si="47"/>
        <v>1515.7983153287917</v>
      </c>
      <c r="L312" s="34">
        <f t="shared" si="48"/>
        <v>3806373.5635338081</v>
      </c>
      <c r="M312" s="34">
        <f t="shared" si="49"/>
        <v>3519683.6881934544</v>
      </c>
      <c r="N312" s="38">
        <f>'jan-feb'!M312</f>
        <v>495084.26774587575</v>
      </c>
      <c r="O312" s="38">
        <f t="shared" si="50"/>
        <v>3024599.4204475787</v>
      </c>
    </row>
    <row r="313" spans="1:15" s="31" customFormat="1" x14ac:dyDescent="0.2">
      <c r="A313" s="30">
        <v>5046</v>
      </c>
      <c r="B313" s="31" t="s">
        <v>365</v>
      </c>
      <c r="C313" s="33">
        <v>9115052</v>
      </c>
      <c r="D313" s="33">
        <v>1222</v>
      </c>
      <c r="E313" s="34">
        <f t="shared" si="41"/>
        <v>7459.1260229132567</v>
      </c>
      <c r="F313" s="35">
        <f t="shared" si="42"/>
        <v>0.66928080495160447</v>
      </c>
      <c r="G313" s="69">
        <f t="shared" si="43"/>
        <v>2211.5167228566711</v>
      </c>
      <c r="H313" s="36">
        <f t="shared" si="44"/>
        <v>899.9768686977884</v>
      </c>
      <c r="I313" s="69">
        <f t="shared" si="45"/>
        <v>3111.4935915544593</v>
      </c>
      <c r="J313" s="67">
        <f t="shared" si="46"/>
        <v>-123.46678524563045</v>
      </c>
      <c r="K313" s="34">
        <f t="shared" si="47"/>
        <v>2988.0268063088288</v>
      </c>
      <c r="L313" s="34">
        <f t="shared" si="48"/>
        <v>3802245.168879549</v>
      </c>
      <c r="M313" s="34">
        <f t="shared" si="49"/>
        <v>3651368.7573093888</v>
      </c>
      <c r="N313" s="38">
        <f>'jan-feb'!M313</f>
        <v>1616002.846015211</v>
      </c>
      <c r="O313" s="38">
        <f t="shared" si="50"/>
        <v>2035365.9112941779</v>
      </c>
    </row>
    <row r="314" spans="1:15" s="31" customFormat="1" x14ac:dyDescent="0.2">
      <c r="A314" s="30">
        <v>5047</v>
      </c>
      <c r="B314" s="31" t="s">
        <v>366</v>
      </c>
      <c r="C314" s="33">
        <v>32690762</v>
      </c>
      <c r="D314" s="33">
        <v>3924</v>
      </c>
      <c r="E314" s="34">
        <f t="shared" si="41"/>
        <v>8330.9791029561675</v>
      </c>
      <c r="F314" s="35">
        <f t="shared" si="42"/>
        <v>0.74750907585334159</v>
      </c>
      <c r="G314" s="69">
        <f t="shared" si="43"/>
        <v>1688.4048748309247</v>
      </c>
      <c r="H314" s="36">
        <f t="shared" si="44"/>
        <v>594.82829068276965</v>
      </c>
      <c r="I314" s="69">
        <f t="shared" si="45"/>
        <v>2283.2331655136941</v>
      </c>
      <c r="J314" s="67">
        <f t="shared" si="46"/>
        <v>-123.46678524563045</v>
      </c>
      <c r="K314" s="34">
        <f t="shared" si="47"/>
        <v>2159.7663802680636</v>
      </c>
      <c r="L314" s="34">
        <f t="shared" si="48"/>
        <v>8959406.941475736</v>
      </c>
      <c r="M314" s="34">
        <f t="shared" si="49"/>
        <v>8474923.2761718817</v>
      </c>
      <c r="N314" s="38">
        <f>'jan-feb'!M314</f>
        <v>3749499.7926053097</v>
      </c>
      <c r="O314" s="38">
        <f t="shared" si="50"/>
        <v>4725423.483566572</v>
      </c>
    </row>
    <row r="315" spans="1:15" s="31" customFormat="1" x14ac:dyDescent="0.2">
      <c r="A315" s="30">
        <v>5049</v>
      </c>
      <c r="B315" s="31" t="s">
        <v>367</v>
      </c>
      <c r="C315" s="33">
        <v>11736237</v>
      </c>
      <c r="D315" s="33">
        <v>1116</v>
      </c>
      <c r="E315" s="34">
        <f t="shared" si="41"/>
        <v>10516.341397849463</v>
      </c>
      <c r="F315" s="35">
        <f t="shared" si="42"/>
        <v>0.94359384923619227</v>
      </c>
      <c r="G315" s="69">
        <f t="shared" si="43"/>
        <v>377.18749789494757</v>
      </c>
      <c r="H315" s="36">
        <f t="shared" si="44"/>
        <v>0</v>
      </c>
      <c r="I315" s="69">
        <f t="shared" si="45"/>
        <v>377.18749789494757</v>
      </c>
      <c r="J315" s="67">
        <f t="shared" si="46"/>
        <v>-123.46678524563045</v>
      </c>
      <c r="K315" s="34">
        <f t="shared" si="47"/>
        <v>253.72071264931714</v>
      </c>
      <c r="L315" s="34">
        <f t="shared" si="48"/>
        <v>420941.24765076151</v>
      </c>
      <c r="M315" s="34">
        <f t="shared" si="49"/>
        <v>283152.31531663792</v>
      </c>
      <c r="N315" s="38">
        <f>'jan-feb'!M315</f>
        <v>269090.8336767396</v>
      </c>
      <c r="O315" s="38">
        <f t="shared" si="50"/>
        <v>14061.481639898324</v>
      </c>
    </row>
    <row r="316" spans="1:15" s="31" customFormat="1" x14ac:dyDescent="0.2">
      <c r="A316" s="30">
        <v>5052</v>
      </c>
      <c r="B316" s="31" t="s">
        <v>368</v>
      </c>
      <c r="C316" s="33">
        <v>5075379</v>
      </c>
      <c r="D316" s="33">
        <v>604</v>
      </c>
      <c r="E316" s="34">
        <f t="shared" si="41"/>
        <v>8402.9453642384105</v>
      </c>
      <c r="F316" s="35">
        <f t="shared" si="42"/>
        <v>0.75396635209889362</v>
      </c>
      <c r="G316" s="69">
        <f t="shared" si="43"/>
        <v>1645.2251180615788</v>
      </c>
      <c r="H316" s="36">
        <f t="shared" si="44"/>
        <v>569.64009923398453</v>
      </c>
      <c r="I316" s="69">
        <f t="shared" si="45"/>
        <v>2214.8652172955635</v>
      </c>
      <c r="J316" s="67">
        <f t="shared" si="46"/>
        <v>-123.46678524563045</v>
      </c>
      <c r="K316" s="34">
        <f t="shared" si="47"/>
        <v>2091.398432049933</v>
      </c>
      <c r="L316" s="34">
        <f t="shared" si="48"/>
        <v>1337778.5912465204</v>
      </c>
      <c r="M316" s="34">
        <f t="shared" si="49"/>
        <v>1263204.6529581596</v>
      </c>
      <c r="N316" s="38">
        <f>'jan-feb'!M316</f>
        <v>648183.5967211026</v>
      </c>
      <c r="O316" s="38">
        <f t="shared" si="50"/>
        <v>615021.05623705697</v>
      </c>
    </row>
    <row r="317" spans="1:15" s="31" customFormat="1" x14ac:dyDescent="0.2">
      <c r="A317" s="30">
        <v>5053</v>
      </c>
      <c r="B317" s="31" t="s">
        <v>369</v>
      </c>
      <c r="C317" s="33">
        <v>60901936</v>
      </c>
      <c r="D317" s="33">
        <v>6938</v>
      </c>
      <c r="E317" s="34">
        <f t="shared" si="41"/>
        <v>8778.0247910060534</v>
      </c>
      <c r="F317" s="35">
        <f t="shared" si="42"/>
        <v>0.78762089284491388</v>
      </c>
      <c r="G317" s="69">
        <f t="shared" si="43"/>
        <v>1420.177462000993</v>
      </c>
      <c r="H317" s="36">
        <f t="shared" si="44"/>
        <v>438.36229986530958</v>
      </c>
      <c r="I317" s="69">
        <f t="shared" si="45"/>
        <v>1858.5397618663026</v>
      </c>
      <c r="J317" s="67">
        <f t="shared" si="46"/>
        <v>-123.46678524563045</v>
      </c>
      <c r="K317" s="34">
        <f t="shared" si="47"/>
        <v>1735.0729766206721</v>
      </c>
      <c r="L317" s="34">
        <f t="shared" si="48"/>
        <v>12894548.867828406</v>
      </c>
      <c r="M317" s="34">
        <f t="shared" si="49"/>
        <v>12037936.311794223</v>
      </c>
      <c r="N317" s="38">
        <f>'jan-feb'!M317</f>
        <v>4981079.8679652503</v>
      </c>
      <c r="O317" s="38">
        <f t="shared" si="50"/>
        <v>7056856.443828973</v>
      </c>
    </row>
    <row r="318" spans="1:15" s="31" customFormat="1" x14ac:dyDescent="0.2">
      <c r="A318" s="30">
        <v>5054</v>
      </c>
      <c r="B318" s="31" t="s">
        <v>370</v>
      </c>
      <c r="C318" s="33">
        <v>79710024</v>
      </c>
      <c r="D318" s="33">
        <v>10023</v>
      </c>
      <c r="E318" s="34">
        <f t="shared" si="41"/>
        <v>7952.7111643220596</v>
      </c>
      <c r="F318" s="35">
        <f t="shared" si="42"/>
        <v>0.71356844129659469</v>
      </c>
      <c r="G318" s="69">
        <f t="shared" si="43"/>
        <v>1915.3656380113894</v>
      </c>
      <c r="H318" s="36">
        <f t="shared" si="44"/>
        <v>727.2220692047074</v>
      </c>
      <c r="I318" s="69">
        <f t="shared" si="45"/>
        <v>2642.5877072160965</v>
      </c>
      <c r="J318" s="67">
        <f t="shared" si="46"/>
        <v>-123.46678524563045</v>
      </c>
      <c r="K318" s="34">
        <f t="shared" si="47"/>
        <v>2519.120921970466</v>
      </c>
      <c r="L318" s="34">
        <f t="shared" si="48"/>
        <v>26486656.589426935</v>
      </c>
      <c r="M318" s="34">
        <f t="shared" si="49"/>
        <v>25249149.00090998</v>
      </c>
      <c r="N318" s="38">
        <f>'jan-feb'!M318</f>
        <v>10197101.174231149</v>
      </c>
      <c r="O318" s="38">
        <f t="shared" si="50"/>
        <v>15052047.826678831</v>
      </c>
    </row>
    <row r="319" spans="1:15" s="31" customFormat="1" x14ac:dyDescent="0.2">
      <c r="A319" s="30">
        <v>5055</v>
      </c>
      <c r="B319" s="31" t="s">
        <v>393</v>
      </c>
      <c r="C319" s="33">
        <v>60093658</v>
      </c>
      <c r="D319" s="33">
        <v>6093</v>
      </c>
      <c r="E319" s="34">
        <f t="shared" si="41"/>
        <v>9862.737239455113</v>
      </c>
      <c r="F319" s="35">
        <f t="shared" si="42"/>
        <v>0.88494827656372022</v>
      </c>
      <c r="G319" s="69">
        <f t="shared" si="43"/>
        <v>769.34999293155738</v>
      </c>
      <c r="H319" s="36">
        <f t="shared" si="44"/>
        <v>58.71294290813875</v>
      </c>
      <c r="I319" s="69">
        <f t="shared" si="45"/>
        <v>828.06293583969614</v>
      </c>
      <c r="J319" s="67">
        <f t="shared" si="46"/>
        <v>-123.46678524563045</v>
      </c>
      <c r="K319" s="34">
        <f t="shared" si="47"/>
        <v>704.59615059406565</v>
      </c>
      <c r="L319" s="34">
        <f t="shared" si="48"/>
        <v>5045387.4680712689</v>
      </c>
      <c r="M319" s="34">
        <f t="shared" si="49"/>
        <v>4293104.3455696423</v>
      </c>
      <c r="N319" s="38">
        <f>'jan-feb'!M319</f>
        <v>1504857.2733802658</v>
      </c>
      <c r="O319" s="38">
        <f t="shared" si="50"/>
        <v>2788247.0721893767</v>
      </c>
    </row>
    <row r="320" spans="1:15" s="31" customFormat="1" x14ac:dyDescent="0.2">
      <c r="A320" s="30">
        <v>5056</v>
      </c>
      <c r="B320" s="31" t="s">
        <v>342</v>
      </c>
      <c r="C320" s="33">
        <v>54471814</v>
      </c>
      <c r="D320" s="33">
        <v>5323</v>
      </c>
      <c r="E320" s="34">
        <f t="shared" si="41"/>
        <v>10233.292128498966</v>
      </c>
      <c r="F320" s="35">
        <f t="shared" si="42"/>
        <v>0.91819684665841894</v>
      </c>
      <c r="G320" s="69">
        <f t="shared" si="43"/>
        <v>547.01705950524558</v>
      </c>
      <c r="H320" s="36">
        <f t="shared" si="44"/>
        <v>0</v>
      </c>
      <c r="I320" s="69">
        <f t="shared" si="45"/>
        <v>547.01705950524558</v>
      </c>
      <c r="J320" s="67">
        <f t="shared" si="46"/>
        <v>-123.46678524563045</v>
      </c>
      <c r="K320" s="34">
        <f t="shared" si="47"/>
        <v>423.55027425961515</v>
      </c>
      <c r="L320" s="34">
        <f t="shared" si="48"/>
        <v>2911771.807746422</v>
      </c>
      <c r="M320" s="34">
        <f t="shared" si="49"/>
        <v>2254558.1098839315</v>
      </c>
      <c r="N320" s="38">
        <f>'jan-feb'!M320</f>
        <v>-1154595.7526221811</v>
      </c>
      <c r="O320" s="38">
        <f t="shared" si="50"/>
        <v>3409153.8625061125</v>
      </c>
    </row>
    <row r="321" spans="1:15" s="31" customFormat="1" x14ac:dyDescent="0.2">
      <c r="A321" s="30">
        <v>5057</v>
      </c>
      <c r="B321" s="31" t="s">
        <v>344</v>
      </c>
      <c r="C321" s="33">
        <v>95922567</v>
      </c>
      <c r="D321" s="33">
        <v>10522</v>
      </c>
      <c r="E321" s="34">
        <f t="shared" si="41"/>
        <v>9116.3815814483933</v>
      </c>
      <c r="F321" s="35">
        <f t="shared" si="42"/>
        <v>0.81798044225760036</v>
      </c>
      <c r="G321" s="69">
        <f t="shared" si="43"/>
        <v>1217.1633877355891</v>
      </c>
      <c r="H321" s="36">
        <f t="shared" si="44"/>
        <v>319.93742321049064</v>
      </c>
      <c r="I321" s="69">
        <f t="shared" si="45"/>
        <v>1537.1008109460797</v>
      </c>
      <c r="J321" s="67">
        <f t="shared" si="46"/>
        <v>-123.46678524563045</v>
      </c>
      <c r="K321" s="34">
        <f t="shared" si="47"/>
        <v>1413.6340257004492</v>
      </c>
      <c r="L321" s="34">
        <f t="shared" si="48"/>
        <v>16173374.732774651</v>
      </c>
      <c r="M321" s="34">
        <f t="shared" si="49"/>
        <v>14874257.218420127</v>
      </c>
      <c r="N321" s="38">
        <f>'jan-feb'!M321</f>
        <v>5514834.4266547086</v>
      </c>
      <c r="O321" s="38">
        <f t="shared" si="50"/>
        <v>9359422.7917654179</v>
      </c>
    </row>
    <row r="322" spans="1:15" s="31" customFormat="1" x14ac:dyDescent="0.2">
      <c r="A322" s="30">
        <v>5058</v>
      </c>
      <c r="B322" s="31" t="s">
        <v>345</v>
      </c>
      <c r="C322" s="33">
        <v>40542818</v>
      </c>
      <c r="D322" s="33">
        <v>4339</v>
      </c>
      <c r="E322" s="34">
        <f t="shared" si="41"/>
        <v>9343.8160866559119</v>
      </c>
      <c r="F322" s="35">
        <f t="shared" si="42"/>
        <v>0.8383873301760334</v>
      </c>
      <c r="G322" s="69">
        <f t="shared" si="43"/>
        <v>1080.702684611078</v>
      </c>
      <c r="H322" s="36">
        <f t="shared" si="44"/>
        <v>240.33534638785912</v>
      </c>
      <c r="I322" s="69">
        <f t="shared" si="45"/>
        <v>1321.0380309989371</v>
      </c>
      <c r="J322" s="67">
        <f t="shared" si="46"/>
        <v>-123.46678524563045</v>
      </c>
      <c r="K322" s="34">
        <f t="shared" si="47"/>
        <v>1197.5712457533066</v>
      </c>
      <c r="L322" s="34">
        <f t="shared" si="48"/>
        <v>5731984.0165043883</v>
      </c>
      <c r="M322" s="34">
        <f t="shared" si="49"/>
        <v>5196261.6353235971</v>
      </c>
      <c r="N322" s="38">
        <f>'jan-feb'!M322</f>
        <v>2107901.3795908364</v>
      </c>
      <c r="O322" s="38">
        <f t="shared" si="50"/>
        <v>3088360.2557327608</v>
      </c>
    </row>
    <row r="323" spans="1:15" s="31" customFormat="1" x14ac:dyDescent="0.2">
      <c r="A323" s="30">
        <v>5059</v>
      </c>
      <c r="B323" s="31" t="s">
        <v>394</v>
      </c>
      <c r="C323" s="33">
        <v>165845911</v>
      </c>
      <c r="D323" s="33">
        <v>18793</v>
      </c>
      <c r="E323" s="34">
        <f t="shared" si="41"/>
        <v>8824.876869046986</v>
      </c>
      <c r="F323" s="35">
        <f t="shared" si="42"/>
        <v>0.79182476289732573</v>
      </c>
      <c r="G323" s="69">
        <f t="shared" si="43"/>
        <v>1392.0662151764336</v>
      </c>
      <c r="H323" s="36">
        <f t="shared" si="44"/>
        <v>421.96407255098319</v>
      </c>
      <c r="I323" s="69">
        <f t="shared" si="45"/>
        <v>1814.0302877274169</v>
      </c>
      <c r="J323" s="67">
        <f t="shared" si="46"/>
        <v>-123.46678524563045</v>
      </c>
      <c r="K323" s="34">
        <f t="shared" si="47"/>
        <v>1690.5635024817864</v>
      </c>
      <c r="L323" s="34">
        <f t="shared" si="48"/>
        <v>34091071.197261348</v>
      </c>
      <c r="M323" s="34">
        <f t="shared" si="49"/>
        <v>31770759.902140211</v>
      </c>
      <c r="N323" s="38">
        <f>'jan-feb'!M323</f>
        <v>13834475.093178289</v>
      </c>
      <c r="O323" s="38">
        <f t="shared" si="50"/>
        <v>17936284.80896192</v>
      </c>
    </row>
    <row r="324" spans="1:15" s="31" customFormat="1" x14ac:dyDescent="0.2">
      <c r="A324" s="30">
        <v>5060</v>
      </c>
      <c r="B324" s="31" t="s">
        <v>395</v>
      </c>
      <c r="C324" s="33">
        <v>112671652</v>
      </c>
      <c r="D324" s="33">
        <v>9968</v>
      </c>
      <c r="E324" s="34">
        <f t="shared" si="41"/>
        <v>11303.335874799357</v>
      </c>
      <c r="F324" s="35">
        <f t="shared" si="42"/>
        <v>1.0142080599905743</v>
      </c>
      <c r="G324" s="69">
        <f t="shared" si="43"/>
        <v>-95.009188274988986</v>
      </c>
      <c r="H324" s="36">
        <f t="shared" si="44"/>
        <v>0</v>
      </c>
      <c r="I324" s="69">
        <f t="shared" si="45"/>
        <v>-95.009188274988986</v>
      </c>
      <c r="J324" s="67">
        <f t="shared" si="46"/>
        <v>-123.46678524563045</v>
      </c>
      <c r="K324" s="34">
        <f t="shared" si="47"/>
        <v>-218.47597352061945</v>
      </c>
      <c r="L324" s="34">
        <f t="shared" si="48"/>
        <v>-947051.58872509026</v>
      </c>
      <c r="M324" s="34">
        <f t="shared" si="49"/>
        <v>-2177768.5040535345</v>
      </c>
      <c r="N324" s="38">
        <f>'jan-feb'!M324</f>
        <v>-2271642.1121055628</v>
      </c>
      <c r="O324" s="38">
        <f t="shared" si="50"/>
        <v>93873.608052028343</v>
      </c>
    </row>
    <row r="325" spans="1:15" s="31" customFormat="1" x14ac:dyDescent="0.2">
      <c r="A325" s="30">
        <v>5061</v>
      </c>
      <c r="B325" s="31" t="s">
        <v>273</v>
      </c>
      <c r="C325" s="33">
        <v>17437917</v>
      </c>
      <c r="D325" s="33">
        <v>1958</v>
      </c>
      <c r="E325" s="34">
        <f t="shared" si="41"/>
        <v>8905.9841675178759</v>
      </c>
      <c r="F325" s="35">
        <f t="shared" si="42"/>
        <v>0.7991022318449339</v>
      </c>
      <c r="G325" s="69">
        <f t="shared" si="43"/>
        <v>1343.4018360938996</v>
      </c>
      <c r="H325" s="36">
        <f t="shared" si="44"/>
        <v>393.57651808617175</v>
      </c>
      <c r="I325" s="69">
        <f t="shared" si="45"/>
        <v>1736.9783541800714</v>
      </c>
      <c r="J325" s="67">
        <f t="shared" si="46"/>
        <v>-123.46678524563045</v>
      </c>
      <c r="K325" s="34">
        <f t="shared" si="47"/>
        <v>1613.5115689344409</v>
      </c>
      <c r="L325" s="34">
        <f t="shared" si="48"/>
        <v>3401003.6174845798</v>
      </c>
      <c r="M325" s="34">
        <f t="shared" si="49"/>
        <v>3159255.6519736354</v>
      </c>
      <c r="N325" s="38">
        <f>'jan-feb'!M325</f>
        <v>688134.32413893845</v>
      </c>
      <c r="O325" s="38">
        <f t="shared" si="50"/>
        <v>2471121.327834697</v>
      </c>
    </row>
    <row r="326" spans="1:15" s="31" customFormat="1" x14ac:dyDescent="0.2">
      <c r="A326" s="30">
        <v>5501</v>
      </c>
      <c r="B326" s="31" t="s">
        <v>311</v>
      </c>
      <c r="C326" s="33">
        <v>871910771</v>
      </c>
      <c r="D326" s="33">
        <v>78745</v>
      </c>
      <c r="E326" s="34">
        <f t="shared" si="41"/>
        <v>11072.585827671599</v>
      </c>
      <c r="F326" s="35">
        <f t="shared" si="42"/>
        <v>0.99350368030723313</v>
      </c>
      <c r="G326" s="69">
        <f t="shared" si="43"/>
        <v>43.440840001665855</v>
      </c>
      <c r="H326" s="36">
        <f t="shared" si="44"/>
        <v>0</v>
      </c>
      <c r="I326" s="69">
        <f t="shared" si="45"/>
        <v>43.440840001665855</v>
      </c>
      <c r="J326" s="67">
        <f t="shared" si="46"/>
        <v>-123.46678524563045</v>
      </c>
      <c r="K326" s="34">
        <f t="shared" si="47"/>
        <v>-80.0259452439646</v>
      </c>
      <c r="L326" s="34">
        <f t="shared" si="48"/>
        <v>3420748.9459311776</v>
      </c>
      <c r="M326" s="34">
        <f t="shared" si="49"/>
        <v>-6301643.0582359927</v>
      </c>
      <c r="N326" s="38">
        <f>'jan-feb'!M326</f>
        <v>-6068757.2166886646</v>
      </c>
      <c r="O326" s="38">
        <f t="shared" si="50"/>
        <v>-232885.84154732805</v>
      </c>
    </row>
    <row r="327" spans="1:15" s="31" customFormat="1" x14ac:dyDescent="0.2">
      <c r="A327" s="30">
        <v>5503</v>
      </c>
      <c r="B327" s="31" t="s">
        <v>372</v>
      </c>
      <c r="C327" s="33">
        <v>246679321</v>
      </c>
      <c r="D327" s="33">
        <v>25056</v>
      </c>
      <c r="E327" s="34">
        <f t="shared" si="41"/>
        <v>9845.1197717113664</v>
      </c>
      <c r="F327" s="35">
        <f t="shared" si="42"/>
        <v>0.88336752394517981</v>
      </c>
      <c r="G327" s="69">
        <f t="shared" si="43"/>
        <v>779.92047357780541</v>
      </c>
      <c r="H327" s="36">
        <f t="shared" si="44"/>
        <v>64.879056618450065</v>
      </c>
      <c r="I327" s="69">
        <f t="shared" si="45"/>
        <v>844.79953019625543</v>
      </c>
      <c r="J327" s="67">
        <f t="shared" si="46"/>
        <v>-123.46678524563045</v>
      </c>
      <c r="K327" s="34">
        <f t="shared" si="47"/>
        <v>721.33274495062494</v>
      </c>
      <c r="L327" s="34">
        <f t="shared" si="48"/>
        <v>21167297.028597377</v>
      </c>
      <c r="M327" s="34">
        <f t="shared" si="49"/>
        <v>18073713.25748286</v>
      </c>
      <c r="N327" s="38">
        <f>'jan-feb'!M327</f>
        <v>5851521.5031182906</v>
      </c>
      <c r="O327" s="38">
        <f t="shared" si="50"/>
        <v>12222191.754364569</v>
      </c>
    </row>
    <row r="328" spans="1:15" s="31" customFormat="1" x14ac:dyDescent="0.2">
      <c r="A328" s="30">
        <v>5510</v>
      </c>
      <c r="B328" s="31" t="s">
        <v>312</v>
      </c>
      <c r="C328" s="33">
        <v>23309261</v>
      </c>
      <c r="D328" s="33">
        <v>2845</v>
      </c>
      <c r="E328" s="34">
        <f t="shared" si="41"/>
        <v>8193.0618629173987</v>
      </c>
      <c r="F328" s="35">
        <f t="shared" si="42"/>
        <v>0.73513425323386794</v>
      </c>
      <c r="G328" s="69">
        <f t="shared" si="43"/>
        <v>1771.1552188541859</v>
      </c>
      <c r="H328" s="36">
        <f t="shared" si="44"/>
        <v>643.09932469633873</v>
      </c>
      <c r="I328" s="69">
        <f t="shared" si="45"/>
        <v>2414.2545435505244</v>
      </c>
      <c r="J328" s="67">
        <f t="shared" si="46"/>
        <v>-123.46678524563045</v>
      </c>
      <c r="K328" s="34">
        <f t="shared" si="47"/>
        <v>2290.7877583048939</v>
      </c>
      <c r="L328" s="34">
        <f t="shared" si="48"/>
        <v>6868554.1764012417</v>
      </c>
      <c r="M328" s="34">
        <f t="shared" si="49"/>
        <v>6517291.1723774234</v>
      </c>
      <c r="N328" s="38">
        <f>'jan-feb'!M328</f>
        <v>2718618.1764429421</v>
      </c>
      <c r="O328" s="38">
        <f t="shared" si="50"/>
        <v>3798672.9959344813</v>
      </c>
    </row>
    <row r="329" spans="1:15" s="31" customFormat="1" x14ac:dyDescent="0.2">
      <c r="A329" s="30">
        <v>5512</v>
      </c>
      <c r="B329" s="31" t="s">
        <v>301</v>
      </c>
      <c r="C329" s="33">
        <v>37610435</v>
      </c>
      <c r="D329" s="33">
        <v>4281</v>
      </c>
      <c r="E329" s="34">
        <f t="shared" ref="E329:E363" si="51">IF(ISNUMBER(C329),(C329)/D329,"")</f>
        <v>8785.4321420228916</v>
      </c>
      <c r="F329" s="35">
        <f t="shared" ref="F329:F363" si="52">IF(ISNUMBER(C329),E329/E$366,"")</f>
        <v>0.78828552806301855</v>
      </c>
      <c r="G329" s="69">
        <f t="shared" ref="G329:G364" si="53">IF(ISNUMBER(D329),(E$366-E329)*0.6,"")</f>
        <v>1415.7330513908903</v>
      </c>
      <c r="H329" s="36">
        <f t="shared" ref="H329:H363" si="54">IF(ISNUMBER(D329),(IF(E329&gt;=E$366*0.9,0,IF(E329&lt;0.9*E$366,(E$366*0.9-E329)*0.35))),"")</f>
        <v>435.76972700941621</v>
      </c>
      <c r="I329" s="69">
        <f t="shared" ref="I329:I363" si="55">IF(ISNUMBER(C329),G329+H329,"")</f>
        <v>1851.5027784003064</v>
      </c>
      <c r="J329" s="67">
        <f t="shared" ref="J329:J363" si="56">IF(ISNUMBER(D329),I$368,"")</f>
        <v>-123.46678524563045</v>
      </c>
      <c r="K329" s="34">
        <f t="shared" ref="K329:K363" si="57">IF(ISNUMBER(I329),I329+J329,"")</f>
        <v>1728.0359931546759</v>
      </c>
      <c r="L329" s="34">
        <f t="shared" ref="L329:L363" si="58">IF(ISNUMBER(I329),(I329*D329),"")</f>
        <v>7926283.3943317113</v>
      </c>
      <c r="M329" s="34">
        <f t="shared" ref="M329:M363" si="59">IF(ISNUMBER(K329),(K329*D329),"")</f>
        <v>7397722.0866951672</v>
      </c>
      <c r="N329" s="38">
        <f>'jan-feb'!M329</f>
        <v>3264333.6832169555</v>
      </c>
      <c r="O329" s="38">
        <f t="shared" ref="O329:O364" si="60">IF(ISNUMBER(M329),(M329-N329),"")</f>
        <v>4133388.4034782117</v>
      </c>
    </row>
    <row r="330" spans="1:15" s="31" customFormat="1" x14ac:dyDescent="0.2">
      <c r="A330" s="30">
        <v>5514</v>
      </c>
      <c r="B330" s="31" t="s">
        <v>313</v>
      </c>
      <c r="C330" s="33">
        <v>13702996</v>
      </c>
      <c r="D330" s="33">
        <v>1311</v>
      </c>
      <c r="E330" s="34">
        <f t="shared" si="51"/>
        <v>10452.323417238749</v>
      </c>
      <c r="F330" s="35">
        <f t="shared" si="52"/>
        <v>0.93784974389960207</v>
      </c>
      <c r="G330" s="69">
        <f t="shared" si="53"/>
        <v>415.59828626137568</v>
      </c>
      <c r="H330" s="36">
        <f t="shared" si="54"/>
        <v>0</v>
      </c>
      <c r="I330" s="69">
        <f t="shared" si="55"/>
        <v>415.59828626137568</v>
      </c>
      <c r="J330" s="67">
        <f t="shared" si="56"/>
        <v>-123.46678524563045</v>
      </c>
      <c r="K330" s="34">
        <f t="shared" si="57"/>
        <v>292.13150101574524</v>
      </c>
      <c r="L330" s="34">
        <f t="shared" si="58"/>
        <v>544849.35328866355</v>
      </c>
      <c r="M330" s="34">
        <f t="shared" si="59"/>
        <v>382984.39783164201</v>
      </c>
      <c r="N330" s="38">
        <f>'jan-feb'!M330</f>
        <v>645897.30165788997</v>
      </c>
      <c r="O330" s="38">
        <f t="shared" si="60"/>
        <v>-262912.90382624796</v>
      </c>
    </row>
    <row r="331" spans="1:15" s="31" customFormat="1" x14ac:dyDescent="0.2">
      <c r="A331" s="30">
        <v>5516</v>
      </c>
      <c r="B331" s="31" t="s">
        <v>314</v>
      </c>
      <c r="C331" s="33">
        <v>10721189</v>
      </c>
      <c r="D331" s="33">
        <v>1070</v>
      </c>
      <c r="E331" s="34">
        <f t="shared" si="51"/>
        <v>10019.802803738317</v>
      </c>
      <c r="F331" s="35">
        <f t="shared" si="52"/>
        <v>0.89904121010187554</v>
      </c>
      <c r="G331" s="69">
        <f t="shared" si="53"/>
        <v>675.11065436163483</v>
      </c>
      <c r="H331" s="36">
        <f t="shared" si="54"/>
        <v>3.7399954090172285</v>
      </c>
      <c r="I331" s="69">
        <f t="shared" si="55"/>
        <v>678.85064977065201</v>
      </c>
      <c r="J331" s="67">
        <f t="shared" si="56"/>
        <v>-123.46678524563045</v>
      </c>
      <c r="K331" s="34">
        <f t="shared" si="57"/>
        <v>555.38386452502152</v>
      </c>
      <c r="L331" s="34">
        <f t="shared" si="58"/>
        <v>726370.1952545977</v>
      </c>
      <c r="M331" s="34">
        <f t="shared" si="59"/>
        <v>594260.73504177306</v>
      </c>
      <c r="N331" s="38">
        <f>'jan-feb'!M331</f>
        <v>354422.9037940061</v>
      </c>
      <c r="O331" s="38">
        <f t="shared" si="60"/>
        <v>239837.83124776697</v>
      </c>
    </row>
    <row r="332" spans="1:15" s="31" customFormat="1" x14ac:dyDescent="0.2">
      <c r="A332" s="30">
        <v>5518</v>
      </c>
      <c r="B332" s="31" t="s">
        <v>373</v>
      </c>
      <c r="C332" s="33">
        <v>6945490</v>
      </c>
      <c r="D332" s="33">
        <v>986</v>
      </c>
      <c r="E332" s="34">
        <f t="shared" si="51"/>
        <v>7044.1075050709942</v>
      </c>
      <c r="F332" s="35">
        <f t="shared" si="52"/>
        <v>0.63204267184619178</v>
      </c>
      <c r="G332" s="69">
        <f t="shared" si="53"/>
        <v>2460.5278335620287</v>
      </c>
      <c r="H332" s="36">
        <f t="shared" si="54"/>
        <v>1045.2333499425804</v>
      </c>
      <c r="I332" s="69">
        <f t="shared" si="55"/>
        <v>3505.7611835046091</v>
      </c>
      <c r="J332" s="67">
        <f t="shared" si="56"/>
        <v>-123.46678524563045</v>
      </c>
      <c r="K332" s="34">
        <f t="shared" si="57"/>
        <v>3382.2943982589786</v>
      </c>
      <c r="L332" s="34">
        <f t="shared" si="58"/>
        <v>3456680.5269355448</v>
      </c>
      <c r="M332" s="34">
        <f t="shared" si="59"/>
        <v>3334942.2766833529</v>
      </c>
      <c r="N332" s="38">
        <f>'jan-feb'!M332</f>
        <v>1492264.0383559719</v>
      </c>
      <c r="O332" s="38">
        <f t="shared" si="60"/>
        <v>1842678.238327381</v>
      </c>
    </row>
    <row r="333" spans="1:15" s="31" customFormat="1" x14ac:dyDescent="0.2">
      <c r="A333" s="30">
        <v>5520</v>
      </c>
      <c r="B333" s="31" t="s">
        <v>315</v>
      </c>
      <c r="C333" s="33">
        <v>45744249</v>
      </c>
      <c r="D333" s="33">
        <v>3986</v>
      </c>
      <c r="E333" s="34">
        <f t="shared" si="51"/>
        <v>11476.229051680883</v>
      </c>
      <c r="F333" s="35">
        <f t="shared" si="52"/>
        <v>1.0297211488214175</v>
      </c>
      <c r="G333" s="69">
        <f t="shared" si="53"/>
        <v>-198.74509440390429</v>
      </c>
      <c r="H333" s="36">
        <f t="shared" si="54"/>
        <v>0</v>
      </c>
      <c r="I333" s="69">
        <f t="shared" si="55"/>
        <v>-198.74509440390429</v>
      </c>
      <c r="J333" s="67">
        <f t="shared" si="56"/>
        <v>-123.46678524563045</v>
      </c>
      <c r="K333" s="34">
        <f t="shared" si="57"/>
        <v>-322.21187964953475</v>
      </c>
      <c r="L333" s="34">
        <f t="shared" si="58"/>
        <v>-792197.94629396254</v>
      </c>
      <c r="M333" s="34">
        <f t="shared" si="59"/>
        <v>-1284336.5522830456</v>
      </c>
      <c r="N333" s="38">
        <f>'jan-feb'!M333</f>
        <v>-3201345.7708720681</v>
      </c>
      <c r="O333" s="38">
        <f t="shared" si="60"/>
        <v>1917009.2185890225</v>
      </c>
    </row>
    <row r="334" spans="1:15" s="31" customFormat="1" x14ac:dyDescent="0.2">
      <c r="A334" s="30">
        <v>5522</v>
      </c>
      <c r="B334" s="31" t="s">
        <v>316</v>
      </c>
      <c r="C334" s="33">
        <v>17887765</v>
      </c>
      <c r="D334" s="33">
        <v>2069</v>
      </c>
      <c r="E334" s="34">
        <f t="shared" si="51"/>
        <v>8645.6089898501687</v>
      </c>
      <c r="F334" s="35">
        <f t="shared" si="52"/>
        <v>0.77573969473756388</v>
      </c>
      <c r="G334" s="69">
        <f t="shared" si="53"/>
        <v>1499.6269426945239</v>
      </c>
      <c r="H334" s="36">
        <f t="shared" si="54"/>
        <v>484.70783026986925</v>
      </c>
      <c r="I334" s="69">
        <f t="shared" si="55"/>
        <v>1984.3347729643931</v>
      </c>
      <c r="J334" s="67">
        <f t="shared" si="56"/>
        <v>-123.46678524563045</v>
      </c>
      <c r="K334" s="34">
        <f t="shared" si="57"/>
        <v>1860.8679877187626</v>
      </c>
      <c r="L334" s="34">
        <f t="shared" si="58"/>
        <v>4105588.6452633291</v>
      </c>
      <c r="M334" s="34">
        <f t="shared" si="59"/>
        <v>3850135.8665901199</v>
      </c>
      <c r="N334" s="38">
        <f>'jan-feb'!M334</f>
        <v>1547122.3266820558</v>
      </c>
      <c r="O334" s="38">
        <f t="shared" si="60"/>
        <v>2303013.5399080641</v>
      </c>
    </row>
    <row r="335" spans="1:15" s="31" customFormat="1" x14ac:dyDescent="0.2">
      <c r="A335" s="30">
        <v>5524</v>
      </c>
      <c r="B335" s="31" t="s">
        <v>317</v>
      </c>
      <c r="C335" s="33">
        <v>69109272</v>
      </c>
      <c r="D335" s="33">
        <v>6714</v>
      </c>
      <c r="E335" s="34">
        <f t="shared" si="51"/>
        <v>10293.308310991957</v>
      </c>
      <c r="F335" s="35">
        <f t="shared" si="52"/>
        <v>0.92358188490628368</v>
      </c>
      <c r="G335" s="69">
        <f t="shared" si="53"/>
        <v>511.00735000945093</v>
      </c>
      <c r="H335" s="36">
        <f t="shared" si="54"/>
        <v>0</v>
      </c>
      <c r="I335" s="69">
        <f t="shared" si="55"/>
        <v>511.00735000945093</v>
      </c>
      <c r="J335" s="67">
        <f t="shared" si="56"/>
        <v>-123.46678524563045</v>
      </c>
      <c r="K335" s="34">
        <f t="shared" si="57"/>
        <v>387.5405647638205</v>
      </c>
      <c r="L335" s="34">
        <f t="shared" si="58"/>
        <v>3430903.3479634537</v>
      </c>
      <c r="M335" s="34">
        <f t="shared" si="59"/>
        <v>2601947.3518242911</v>
      </c>
      <c r="N335" s="38">
        <f>'jan-feb'!M335</f>
        <v>-214987.06302936931</v>
      </c>
      <c r="O335" s="38">
        <f t="shared" si="60"/>
        <v>2816934.4148536604</v>
      </c>
    </row>
    <row r="336" spans="1:15" s="31" customFormat="1" x14ac:dyDescent="0.2">
      <c r="A336" s="30">
        <v>5526</v>
      </c>
      <c r="B336" s="31" t="s">
        <v>318</v>
      </c>
      <c r="C336" s="33">
        <v>32339158</v>
      </c>
      <c r="D336" s="33">
        <v>3485</v>
      </c>
      <c r="E336" s="34">
        <f t="shared" si="51"/>
        <v>9279.5288378766145</v>
      </c>
      <c r="F336" s="35">
        <f t="shared" si="52"/>
        <v>0.83261906436594224</v>
      </c>
      <c r="G336" s="69">
        <f t="shared" si="53"/>
        <v>1119.2750338786566</v>
      </c>
      <c r="H336" s="36">
        <f t="shared" si="54"/>
        <v>262.83588346061322</v>
      </c>
      <c r="I336" s="69">
        <f t="shared" si="55"/>
        <v>1382.1109173392697</v>
      </c>
      <c r="J336" s="67">
        <f t="shared" si="56"/>
        <v>-123.46678524563045</v>
      </c>
      <c r="K336" s="34">
        <f t="shared" si="57"/>
        <v>1258.6441320936392</v>
      </c>
      <c r="L336" s="34">
        <f t="shared" si="58"/>
        <v>4816656.5469273552</v>
      </c>
      <c r="M336" s="34">
        <f t="shared" si="59"/>
        <v>4386374.8003463326</v>
      </c>
      <c r="N336" s="38">
        <f>'jan-feb'!M336</f>
        <v>1447516.9726374873</v>
      </c>
      <c r="O336" s="38">
        <f t="shared" si="60"/>
        <v>2938857.827708845</v>
      </c>
    </row>
    <row r="337" spans="1:15" s="31" customFormat="1" x14ac:dyDescent="0.2">
      <c r="A337" s="30">
        <v>5528</v>
      </c>
      <c r="B337" s="31" t="s">
        <v>319</v>
      </c>
      <c r="C337" s="33">
        <v>9078412</v>
      </c>
      <c r="D337" s="33">
        <v>1073</v>
      </c>
      <c r="E337" s="34">
        <f t="shared" si="51"/>
        <v>8460.7753960857408</v>
      </c>
      <c r="F337" s="35">
        <f t="shared" si="52"/>
        <v>0.75915523483746972</v>
      </c>
      <c r="G337" s="69">
        <f t="shared" si="53"/>
        <v>1610.5270989531807</v>
      </c>
      <c r="H337" s="36">
        <f t="shared" si="54"/>
        <v>549.39958808741903</v>
      </c>
      <c r="I337" s="69">
        <f t="shared" si="55"/>
        <v>2159.9266870406</v>
      </c>
      <c r="J337" s="67">
        <f t="shared" si="56"/>
        <v>-123.46678524563045</v>
      </c>
      <c r="K337" s="34">
        <f t="shared" si="57"/>
        <v>2036.4599017949695</v>
      </c>
      <c r="L337" s="34">
        <f t="shared" si="58"/>
        <v>2317601.335194564</v>
      </c>
      <c r="M337" s="34">
        <f t="shared" si="59"/>
        <v>2185121.4746260024</v>
      </c>
      <c r="N337" s="38">
        <f>'jan-feb'!M337</f>
        <v>722594.7079167933</v>
      </c>
      <c r="O337" s="38">
        <f t="shared" si="60"/>
        <v>1462526.766709209</v>
      </c>
    </row>
    <row r="338" spans="1:15" s="31" customFormat="1" x14ac:dyDescent="0.2">
      <c r="A338" s="30">
        <v>5530</v>
      </c>
      <c r="B338" s="31" t="s">
        <v>396</v>
      </c>
      <c r="C338" s="33">
        <v>150390335</v>
      </c>
      <c r="D338" s="33">
        <v>14894</v>
      </c>
      <c r="E338" s="34">
        <f t="shared" si="51"/>
        <v>10097.377131730898</v>
      </c>
      <c r="F338" s="35">
        <f t="shared" si="52"/>
        <v>0.90600167819464772</v>
      </c>
      <c r="G338" s="69">
        <f t="shared" si="53"/>
        <v>628.56605756608622</v>
      </c>
      <c r="H338" s="36">
        <f t="shared" si="54"/>
        <v>0</v>
      </c>
      <c r="I338" s="69">
        <f t="shared" si="55"/>
        <v>628.56605756608622</v>
      </c>
      <c r="J338" s="67">
        <f t="shared" si="56"/>
        <v>-123.46678524563045</v>
      </c>
      <c r="K338" s="34">
        <f t="shared" si="57"/>
        <v>505.09927232045578</v>
      </c>
      <c r="L338" s="34">
        <f t="shared" si="58"/>
        <v>9361862.8613892887</v>
      </c>
      <c r="M338" s="34">
        <f t="shared" si="59"/>
        <v>7522948.5619408684</v>
      </c>
      <c r="N338" s="38">
        <f>'jan-feb'!M338</f>
        <v>191496.04039925334</v>
      </c>
      <c r="O338" s="38">
        <f t="shared" si="60"/>
        <v>7331452.521541615</v>
      </c>
    </row>
    <row r="339" spans="1:15" s="31" customFormat="1" x14ac:dyDescent="0.2">
      <c r="A339" s="30">
        <v>5532</v>
      </c>
      <c r="B339" s="31" t="s">
        <v>320</v>
      </c>
      <c r="C339" s="33">
        <v>46238874</v>
      </c>
      <c r="D339" s="33">
        <v>5571</v>
      </c>
      <c r="E339" s="34">
        <f t="shared" si="51"/>
        <v>8299.9235325794289</v>
      </c>
      <c r="F339" s="35">
        <f t="shared" si="52"/>
        <v>0.74472257015868959</v>
      </c>
      <c r="G339" s="69">
        <f t="shared" si="53"/>
        <v>1707.0382170569678</v>
      </c>
      <c r="H339" s="36">
        <f t="shared" si="54"/>
        <v>605.69774031462816</v>
      </c>
      <c r="I339" s="69">
        <f t="shared" si="55"/>
        <v>2312.7359573715958</v>
      </c>
      <c r="J339" s="67">
        <f t="shared" si="56"/>
        <v>-123.46678524563045</v>
      </c>
      <c r="K339" s="34">
        <f t="shared" si="57"/>
        <v>2189.2691721259653</v>
      </c>
      <c r="L339" s="34">
        <f t="shared" si="58"/>
        <v>12884252.018517161</v>
      </c>
      <c r="M339" s="34">
        <f t="shared" si="59"/>
        <v>12196418.557913752</v>
      </c>
      <c r="N339" s="38">
        <f>'jan-feb'!M339</f>
        <v>4770331.6560153365</v>
      </c>
      <c r="O339" s="38">
        <f t="shared" si="60"/>
        <v>7426086.9018984158</v>
      </c>
    </row>
    <row r="340" spans="1:15" s="31" customFormat="1" x14ac:dyDescent="0.2">
      <c r="A340" s="30">
        <v>5534</v>
      </c>
      <c r="B340" s="31" t="s">
        <v>321</v>
      </c>
      <c r="C340" s="33">
        <v>19956021</v>
      </c>
      <c r="D340" s="33">
        <v>2237</v>
      </c>
      <c r="E340" s="34">
        <f t="shared" si="51"/>
        <v>8920.8855610192222</v>
      </c>
      <c r="F340" s="35">
        <f t="shared" si="52"/>
        <v>0.80043928079769933</v>
      </c>
      <c r="G340" s="69">
        <f t="shared" si="53"/>
        <v>1334.4609999930919</v>
      </c>
      <c r="H340" s="36">
        <f t="shared" si="54"/>
        <v>388.36103036070051</v>
      </c>
      <c r="I340" s="69">
        <f t="shared" si="55"/>
        <v>1722.8220303537923</v>
      </c>
      <c r="J340" s="67">
        <f t="shared" si="56"/>
        <v>-123.46678524563045</v>
      </c>
      <c r="K340" s="34">
        <f t="shared" si="57"/>
        <v>1599.3552451081619</v>
      </c>
      <c r="L340" s="34">
        <f t="shared" si="58"/>
        <v>3853952.8819014337</v>
      </c>
      <c r="M340" s="34">
        <f t="shared" si="59"/>
        <v>3577757.6833069581</v>
      </c>
      <c r="N340" s="38">
        <f>'jan-feb'!M340</f>
        <v>858979.3575581247</v>
      </c>
      <c r="O340" s="38">
        <f t="shared" si="60"/>
        <v>2718778.3257488334</v>
      </c>
    </row>
    <row r="341" spans="1:15" s="31" customFormat="1" x14ac:dyDescent="0.2">
      <c r="A341" s="30">
        <v>5536</v>
      </c>
      <c r="B341" s="31" t="s">
        <v>322</v>
      </c>
      <c r="C341" s="33">
        <v>23235444</v>
      </c>
      <c r="D341" s="33">
        <v>2743</v>
      </c>
      <c r="E341" s="34">
        <f t="shared" si="51"/>
        <v>8470.8144367480854</v>
      </c>
      <c r="F341" s="35">
        <f t="shared" si="52"/>
        <v>0.76005600219208957</v>
      </c>
      <c r="G341" s="69">
        <f t="shared" si="53"/>
        <v>1604.5036745557738</v>
      </c>
      <c r="H341" s="36">
        <f t="shared" si="54"/>
        <v>545.88592385559832</v>
      </c>
      <c r="I341" s="69">
        <f t="shared" si="55"/>
        <v>2150.3895984113724</v>
      </c>
      <c r="J341" s="67">
        <f t="shared" si="56"/>
        <v>-123.46678524563045</v>
      </c>
      <c r="K341" s="34">
        <f t="shared" si="57"/>
        <v>2026.9228131657419</v>
      </c>
      <c r="L341" s="34">
        <f t="shared" si="58"/>
        <v>5898518.6684423946</v>
      </c>
      <c r="M341" s="34">
        <f t="shared" si="59"/>
        <v>5559849.2765136296</v>
      </c>
      <c r="N341" s="38">
        <f>'jan-feb'!M341</f>
        <v>1935555.8862681864</v>
      </c>
      <c r="O341" s="38">
        <f t="shared" si="60"/>
        <v>3624293.3902454432</v>
      </c>
    </row>
    <row r="342" spans="1:15" s="31" customFormat="1" x14ac:dyDescent="0.2">
      <c r="A342" s="30">
        <v>5538</v>
      </c>
      <c r="B342" s="31" t="s">
        <v>397</v>
      </c>
      <c r="C342" s="33">
        <v>16354608</v>
      </c>
      <c r="D342" s="33">
        <v>1825</v>
      </c>
      <c r="E342" s="34">
        <f t="shared" si="51"/>
        <v>8961.4290410958911</v>
      </c>
      <c r="F342" s="35">
        <f t="shared" si="52"/>
        <v>0.80407710282911404</v>
      </c>
      <c r="G342" s="69">
        <f t="shared" si="53"/>
        <v>1310.1349119470906</v>
      </c>
      <c r="H342" s="36">
        <f t="shared" si="54"/>
        <v>374.17081233386642</v>
      </c>
      <c r="I342" s="69">
        <f t="shared" si="55"/>
        <v>1684.3057242809571</v>
      </c>
      <c r="J342" s="67">
        <f t="shared" si="56"/>
        <v>-123.46678524563045</v>
      </c>
      <c r="K342" s="34">
        <f t="shared" si="57"/>
        <v>1560.8389390353266</v>
      </c>
      <c r="L342" s="34">
        <f t="shared" si="58"/>
        <v>3073857.9468127466</v>
      </c>
      <c r="M342" s="34">
        <f t="shared" si="59"/>
        <v>2848531.0637394711</v>
      </c>
      <c r="N342" s="38">
        <f>'jan-feb'!M342</f>
        <v>224690.6703859698</v>
      </c>
      <c r="O342" s="38">
        <f t="shared" si="60"/>
        <v>2623840.3933535013</v>
      </c>
    </row>
    <row r="343" spans="1:15" s="31" customFormat="1" x14ac:dyDescent="0.2">
      <c r="A343" s="30">
        <v>5540</v>
      </c>
      <c r="B343" s="31" t="s">
        <v>398</v>
      </c>
      <c r="C343" s="33">
        <v>16672286</v>
      </c>
      <c r="D343" s="33">
        <v>1974</v>
      </c>
      <c r="E343" s="34">
        <f t="shared" si="51"/>
        <v>8445.9402228976705</v>
      </c>
      <c r="F343" s="35">
        <f t="shared" si="52"/>
        <v>0.75782412759750506</v>
      </c>
      <c r="G343" s="69">
        <f t="shared" si="53"/>
        <v>1619.428202866023</v>
      </c>
      <c r="H343" s="36">
        <f t="shared" si="54"/>
        <v>554.5918987032436</v>
      </c>
      <c r="I343" s="69">
        <f t="shared" si="55"/>
        <v>2174.0201015692664</v>
      </c>
      <c r="J343" s="67">
        <f t="shared" si="56"/>
        <v>-123.46678524563045</v>
      </c>
      <c r="K343" s="34">
        <f t="shared" si="57"/>
        <v>2050.553316323636</v>
      </c>
      <c r="L343" s="34">
        <f t="shared" si="58"/>
        <v>4291515.680497732</v>
      </c>
      <c r="M343" s="34">
        <f t="shared" si="59"/>
        <v>4047792.2464228575</v>
      </c>
      <c r="N343" s="38">
        <f>'jan-feb'!M343</f>
        <v>425125.51909145474</v>
      </c>
      <c r="O343" s="38">
        <f t="shared" si="60"/>
        <v>3622666.7273314027</v>
      </c>
    </row>
    <row r="344" spans="1:15" s="31" customFormat="1" x14ac:dyDescent="0.2">
      <c r="A344" s="30">
        <v>5542</v>
      </c>
      <c r="B344" s="31" t="s">
        <v>323</v>
      </c>
      <c r="C344" s="33">
        <v>25583680</v>
      </c>
      <c r="D344" s="33">
        <v>2794</v>
      </c>
      <c r="E344" s="34">
        <f t="shared" si="51"/>
        <v>9156.6499642090184</v>
      </c>
      <c r="F344" s="35">
        <f t="shared" si="52"/>
        <v>0.82159358078687872</v>
      </c>
      <c r="G344" s="69">
        <f t="shared" si="53"/>
        <v>1193.0023580792142</v>
      </c>
      <c r="H344" s="36">
        <f t="shared" si="54"/>
        <v>305.84348924427184</v>
      </c>
      <c r="I344" s="69">
        <f t="shared" si="55"/>
        <v>1498.8458473234859</v>
      </c>
      <c r="J344" s="67">
        <f t="shared" si="56"/>
        <v>-123.46678524563045</v>
      </c>
      <c r="K344" s="34">
        <f t="shared" si="57"/>
        <v>1375.3790620778555</v>
      </c>
      <c r="L344" s="34">
        <f t="shared" si="58"/>
        <v>4187775.2974218195</v>
      </c>
      <c r="M344" s="34">
        <f t="shared" si="59"/>
        <v>3842809.0994455284</v>
      </c>
      <c r="N344" s="38">
        <f>'jan-feb'!M344</f>
        <v>766493.05635556497</v>
      </c>
      <c r="O344" s="38">
        <f t="shared" si="60"/>
        <v>3076316.0430899635</v>
      </c>
    </row>
    <row r="345" spans="1:15" s="31" customFormat="1" x14ac:dyDescent="0.2">
      <c r="A345" s="30">
        <v>5544</v>
      </c>
      <c r="B345" s="31" t="s">
        <v>324</v>
      </c>
      <c r="C345" s="33">
        <v>42698827</v>
      </c>
      <c r="D345" s="33">
        <v>4794</v>
      </c>
      <c r="E345" s="34">
        <f t="shared" si="51"/>
        <v>8906.7223612849393</v>
      </c>
      <c r="F345" s="35">
        <f t="shared" si="52"/>
        <v>0.79916846734184233</v>
      </c>
      <c r="G345" s="69">
        <f t="shared" si="53"/>
        <v>1342.9589198336616</v>
      </c>
      <c r="H345" s="36">
        <f t="shared" si="54"/>
        <v>393.31815026769954</v>
      </c>
      <c r="I345" s="69">
        <f t="shared" si="55"/>
        <v>1736.2770701013612</v>
      </c>
      <c r="J345" s="67">
        <f t="shared" si="56"/>
        <v>-123.46678524563045</v>
      </c>
      <c r="K345" s="34">
        <f t="shared" si="57"/>
        <v>1612.8102848557307</v>
      </c>
      <c r="L345" s="34">
        <f t="shared" si="58"/>
        <v>8323712.2740659257</v>
      </c>
      <c r="M345" s="34">
        <f t="shared" si="59"/>
        <v>7731812.5055983728</v>
      </c>
      <c r="N345" s="38">
        <f>'jan-feb'!M345</f>
        <v>2246588.9382135216</v>
      </c>
      <c r="O345" s="38">
        <f t="shared" si="60"/>
        <v>5485223.5673848512</v>
      </c>
    </row>
    <row r="346" spans="1:15" s="31" customFormat="1" x14ac:dyDescent="0.2">
      <c r="A346" s="30">
        <v>5546</v>
      </c>
      <c r="B346" s="31" t="s">
        <v>325</v>
      </c>
      <c r="C346" s="33">
        <v>10536058</v>
      </c>
      <c r="D346" s="33">
        <v>1157</v>
      </c>
      <c r="E346" s="34">
        <f t="shared" si="51"/>
        <v>9106.3595505617977</v>
      </c>
      <c r="F346" s="35">
        <f t="shared" si="52"/>
        <v>0.81708120112956129</v>
      </c>
      <c r="G346" s="69">
        <f t="shared" si="53"/>
        <v>1223.1766062675465</v>
      </c>
      <c r="H346" s="36">
        <f t="shared" si="54"/>
        <v>323.44513402079906</v>
      </c>
      <c r="I346" s="69">
        <f t="shared" si="55"/>
        <v>1546.6217402883456</v>
      </c>
      <c r="J346" s="67">
        <f t="shared" si="56"/>
        <v>-123.46678524563045</v>
      </c>
      <c r="K346" s="34">
        <f t="shared" si="57"/>
        <v>1423.1549550427151</v>
      </c>
      <c r="L346" s="34">
        <f t="shared" si="58"/>
        <v>1789441.3535136159</v>
      </c>
      <c r="M346" s="34">
        <f t="shared" si="59"/>
        <v>1646590.2829844214</v>
      </c>
      <c r="N346" s="38">
        <f>'jan-feb'!M346</f>
        <v>-77187.286226538301</v>
      </c>
      <c r="O346" s="38">
        <f t="shared" si="60"/>
        <v>1723777.5692109596</v>
      </c>
    </row>
    <row r="347" spans="1:15" s="31" customFormat="1" x14ac:dyDescent="0.2">
      <c r="A347" s="30">
        <v>5601</v>
      </c>
      <c r="B347" s="31" t="s">
        <v>329</v>
      </c>
      <c r="C347" s="33">
        <v>211403285</v>
      </c>
      <c r="D347" s="33">
        <v>21708</v>
      </c>
      <c r="E347" s="34">
        <f t="shared" si="51"/>
        <v>9738.4966371844475</v>
      </c>
      <c r="F347" s="35">
        <f t="shared" si="52"/>
        <v>0.87380060992825204</v>
      </c>
      <c r="G347" s="69">
        <f t="shared" si="53"/>
        <v>843.89435429395667</v>
      </c>
      <c r="H347" s="36">
        <f t="shared" si="54"/>
        <v>102.19715370287167</v>
      </c>
      <c r="I347" s="69">
        <f t="shared" si="55"/>
        <v>946.09150799682834</v>
      </c>
      <c r="J347" s="67">
        <f t="shared" si="56"/>
        <v>-123.46678524563045</v>
      </c>
      <c r="K347" s="34">
        <f t="shared" si="57"/>
        <v>822.62472275119785</v>
      </c>
      <c r="L347" s="34">
        <f t="shared" si="58"/>
        <v>20537754.455595151</v>
      </c>
      <c r="M347" s="34">
        <f t="shared" si="59"/>
        <v>17857537.481483001</v>
      </c>
      <c r="N347" s="38">
        <f>'jan-feb'!M347</f>
        <v>2199553.0798567934</v>
      </c>
      <c r="O347" s="38">
        <f t="shared" si="60"/>
        <v>15657984.401626207</v>
      </c>
    </row>
    <row r="348" spans="1:15" s="31" customFormat="1" x14ac:dyDescent="0.2">
      <c r="A348" s="30">
        <v>5603</v>
      </c>
      <c r="B348" s="31" t="s">
        <v>328</v>
      </c>
      <c r="C348" s="33">
        <v>124283130</v>
      </c>
      <c r="D348" s="33">
        <v>11338</v>
      </c>
      <c r="E348" s="34">
        <f t="shared" si="51"/>
        <v>10961.644910919033</v>
      </c>
      <c r="F348" s="35">
        <f t="shared" si="52"/>
        <v>0.98354934707326702</v>
      </c>
      <c r="G348" s="69">
        <f t="shared" si="53"/>
        <v>110.0053900532057</v>
      </c>
      <c r="H348" s="36">
        <f t="shared" si="54"/>
        <v>0</v>
      </c>
      <c r="I348" s="69">
        <f t="shared" si="55"/>
        <v>110.0053900532057</v>
      </c>
      <c r="J348" s="67">
        <f t="shared" si="56"/>
        <v>-123.46678524563045</v>
      </c>
      <c r="K348" s="34">
        <f t="shared" si="57"/>
        <v>-13.461395192424746</v>
      </c>
      <c r="L348" s="34">
        <f t="shared" si="58"/>
        <v>1247241.1124232463</v>
      </c>
      <c r="M348" s="34">
        <f t="shared" si="59"/>
        <v>-152625.29869171177</v>
      </c>
      <c r="N348" s="38">
        <f>'jan-feb'!M348</f>
        <v>-1802097.2280349971</v>
      </c>
      <c r="O348" s="38">
        <f t="shared" si="60"/>
        <v>1649471.9293432853</v>
      </c>
    </row>
    <row r="349" spans="1:15" s="31" customFormat="1" x14ac:dyDescent="0.2">
      <c r="A349" s="30">
        <v>5605</v>
      </c>
      <c r="B349" s="31" t="s">
        <v>338</v>
      </c>
      <c r="C349" s="33">
        <v>95689823</v>
      </c>
      <c r="D349" s="33">
        <v>10063</v>
      </c>
      <c r="E349" s="34">
        <f t="shared" si="51"/>
        <v>9509.0751267017786</v>
      </c>
      <c r="F349" s="35">
        <f t="shared" si="52"/>
        <v>0.85321543510517217</v>
      </c>
      <c r="G349" s="69">
        <f t="shared" si="53"/>
        <v>981.547260583558</v>
      </c>
      <c r="H349" s="36">
        <f t="shared" si="54"/>
        <v>182.49468237180579</v>
      </c>
      <c r="I349" s="69">
        <f t="shared" si="55"/>
        <v>1164.0419429553638</v>
      </c>
      <c r="J349" s="67">
        <f t="shared" si="56"/>
        <v>-123.46678524563045</v>
      </c>
      <c r="K349" s="34">
        <f t="shared" si="57"/>
        <v>1040.5751577097333</v>
      </c>
      <c r="L349" s="34">
        <f t="shared" si="58"/>
        <v>11713754.071959825</v>
      </c>
      <c r="M349" s="34">
        <f t="shared" si="59"/>
        <v>10471307.812033046</v>
      </c>
      <c r="N349" s="38">
        <f>'jan-feb'!M349</f>
        <v>1790942.0652569984</v>
      </c>
      <c r="O349" s="38">
        <f t="shared" si="60"/>
        <v>8680365.7467760481</v>
      </c>
    </row>
    <row r="350" spans="1:15" s="31" customFormat="1" x14ac:dyDescent="0.2">
      <c r="A350" s="30">
        <v>5607</v>
      </c>
      <c r="B350" s="31" t="s">
        <v>327</v>
      </c>
      <c r="C350" s="33">
        <v>53225905</v>
      </c>
      <c r="D350" s="33">
        <v>5807</v>
      </c>
      <c r="E350" s="34">
        <f t="shared" si="51"/>
        <v>9165.8179783020496</v>
      </c>
      <c r="F350" s="35">
        <f t="shared" si="52"/>
        <v>0.82241619403046018</v>
      </c>
      <c r="G350" s="69">
        <f t="shared" si="53"/>
        <v>1187.5015496233955</v>
      </c>
      <c r="H350" s="36">
        <f t="shared" si="54"/>
        <v>302.63468431171094</v>
      </c>
      <c r="I350" s="69">
        <f t="shared" si="55"/>
        <v>1490.1362339351065</v>
      </c>
      <c r="J350" s="67">
        <f t="shared" si="56"/>
        <v>-123.46678524563045</v>
      </c>
      <c r="K350" s="34">
        <f t="shared" si="57"/>
        <v>1366.669448689476</v>
      </c>
      <c r="L350" s="34">
        <f t="shared" si="58"/>
        <v>8653221.1104611624</v>
      </c>
      <c r="M350" s="34">
        <f t="shared" si="59"/>
        <v>7936249.488539787</v>
      </c>
      <c r="N350" s="38">
        <f>'jan-feb'!M350</f>
        <v>2538969.1636745771</v>
      </c>
      <c r="O350" s="38">
        <f t="shared" si="60"/>
        <v>5397280.3248652099</v>
      </c>
    </row>
    <row r="351" spans="1:15" s="31" customFormat="1" x14ac:dyDescent="0.2">
      <c r="A351" s="30">
        <v>5610</v>
      </c>
      <c r="B351" s="31" t="s">
        <v>426</v>
      </c>
      <c r="C351" s="33">
        <v>21490572</v>
      </c>
      <c r="D351" s="33">
        <v>2565</v>
      </c>
      <c r="E351" s="34">
        <f t="shared" si="51"/>
        <v>8378.3906432748536</v>
      </c>
      <c r="F351" s="35">
        <f t="shared" si="52"/>
        <v>0.75176314446285575</v>
      </c>
      <c r="G351" s="69">
        <f t="shared" si="53"/>
        <v>1659.9579506397131</v>
      </c>
      <c r="H351" s="36">
        <f t="shared" si="54"/>
        <v>578.23425157122949</v>
      </c>
      <c r="I351" s="69">
        <f t="shared" si="55"/>
        <v>2238.1922022109425</v>
      </c>
      <c r="J351" s="67">
        <f t="shared" si="56"/>
        <v>-123.46678524563045</v>
      </c>
      <c r="K351" s="34">
        <f t="shared" si="57"/>
        <v>2114.725416965312</v>
      </c>
      <c r="L351" s="34">
        <f t="shared" si="58"/>
        <v>5740962.9986710679</v>
      </c>
      <c r="M351" s="34">
        <f t="shared" si="59"/>
        <v>5424270.6945160255</v>
      </c>
      <c r="N351" s="38">
        <f>'jan-feb'!M351</f>
        <v>1031200.9749828289</v>
      </c>
      <c r="O351" s="38">
        <f t="shared" si="60"/>
        <v>4393069.7195331967</v>
      </c>
    </row>
    <row r="352" spans="1:15" s="31" customFormat="1" x14ac:dyDescent="0.2">
      <c r="A352" s="30">
        <v>5612</v>
      </c>
      <c r="B352" s="31" t="s">
        <v>399</v>
      </c>
      <c r="C352" s="33">
        <v>21214668</v>
      </c>
      <c r="D352" s="33">
        <v>2848</v>
      </c>
      <c r="E352" s="34">
        <f t="shared" si="51"/>
        <v>7448.9705056179773</v>
      </c>
      <c r="F352" s="35">
        <f t="shared" si="52"/>
        <v>0.66836958656365852</v>
      </c>
      <c r="G352" s="69">
        <f t="shared" si="53"/>
        <v>2217.6100332338387</v>
      </c>
      <c r="H352" s="36">
        <f t="shared" si="54"/>
        <v>903.5312997511362</v>
      </c>
      <c r="I352" s="69">
        <f t="shared" si="55"/>
        <v>3121.1413329849747</v>
      </c>
      <c r="J352" s="67">
        <f t="shared" si="56"/>
        <v>-123.46678524563045</v>
      </c>
      <c r="K352" s="34">
        <f t="shared" si="57"/>
        <v>2997.6745477393442</v>
      </c>
      <c r="L352" s="34">
        <f t="shared" si="58"/>
        <v>8889010.5163412075</v>
      </c>
      <c r="M352" s="34">
        <f t="shared" si="59"/>
        <v>8537377.1119616516</v>
      </c>
      <c r="N352" s="38">
        <f>'jan-feb'!M352</f>
        <v>2973473.0305657294</v>
      </c>
      <c r="O352" s="38">
        <f t="shared" si="60"/>
        <v>5563904.0813959222</v>
      </c>
    </row>
    <row r="353" spans="1:15" s="31" customFormat="1" x14ac:dyDescent="0.2">
      <c r="A353" s="30">
        <v>5614</v>
      </c>
      <c r="B353" s="31" t="s">
        <v>330</v>
      </c>
      <c r="C353" s="33">
        <v>7273944</v>
      </c>
      <c r="D353" s="33">
        <v>864</v>
      </c>
      <c r="E353" s="34">
        <f t="shared" si="51"/>
        <v>8418.9166666666661</v>
      </c>
      <c r="F353" s="35">
        <f t="shared" si="52"/>
        <v>0.75539940016812757</v>
      </c>
      <c r="G353" s="69">
        <f t="shared" si="53"/>
        <v>1635.6423366046256</v>
      </c>
      <c r="H353" s="36">
        <f t="shared" si="54"/>
        <v>564.05014338409512</v>
      </c>
      <c r="I353" s="69">
        <f t="shared" si="55"/>
        <v>2199.6924799887206</v>
      </c>
      <c r="J353" s="67">
        <f t="shared" si="56"/>
        <v>-123.46678524563045</v>
      </c>
      <c r="K353" s="34">
        <f t="shared" si="57"/>
        <v>2076.2256947430901</v>
      </c>
      <c r="L353" s="34">
        <f t="shared" si="58"/>
        <v>1900534.3027102547</v>
      </c>
      <c r="M353" s="34">
        <f t="shared" si="59"/>
        <v>1793859.0002580299</v>
      </c>
      <c r="N353" s="38">
        <f>'jan-feb'!M353</f>
        <v>711391.38736263698</v>
      </c>
      <c r="O353" s="38">
        <f t="shared" si="60"/>
        <v>1082467.6128953928</v>
      </c>
    </row>
    <row r="354" spans="1:15" s="31" customFormat="1" x14ac:dyDescent="0.2">
      <c r="A354" s="30">
        <v>5616</v>
      </c>
      <c r="B354" s="31" t="s">
        <v>331</v>
      </c>
      <c r="C354" s="33">
        <v>7643639</v>
      </c>
      <c r="D354" s="33">
        <v>979</v>
      </c>
      <c r="E354" s="34">
        <f t="shared" si="51"/>
        <v>7807.5985699693565</v>
      </c>
      <c r="F354" s="35">
        <f t="shared" si="52"/>
        <v>0.70054800516793125</v>
      </c>
      <c r="G354" s="69">
        <f t="shared" si="53"/>
        <v>2002.4331946230113</v>
      </c>
      <c r="H354" s="36">
        <f t="shared" si="54"/>
        <v>778.01147722815347</v>
      </c>
      <c r="I354" s="69">
        <f t="shared" si="55"/>
        <v>2780.4446718511649</v>
      </c>
      <c r="J354" s="67">
        <f t="shared" si="56"/>
        <v>-123.46678524563045</v>
      </c>
      <c r="K354" s="34">
        <f t="shared" si="57"/>
        <v>2656.9778866055344</v>
      </c>
      <c r="L354" s="34">
        <f t="shared" si="58"/>
        <v>2722055.3337422903</v>
      </c>
      <c r="M354" s="34">
        <f t="shared" si="59"/>
        <v>2601181.3509868183</v>
      </c>
      <c r="N354" s="38">
        <f>'jan-feb'!M354</f>
        <v>549224.41206946969</v>
      </c>
      <c r="O354" s="38">
        <f t="shared" si="60"/>
        <v>2051956.9389173486</v>
      </c>
    </row>
    <row r="355" spans="1:15" s="31" customFormat="1" x14ac:dyDescent="0.2">
      <c r="A355" s="30">
        <v>5618</v>
      </c>
      <c r="B355" s="31" t="s">
        <v>332</v>
      </c>
      <c r="C355" s="33">
        <v>11037123</v>
      </c>
      <c r="D355" s="33">
        <v>1113</v>
      </c>
      <c r="E355" s="34">
        <f t="shared" si="51"/>
        <v>9916.5525606469</v>
      </c>
      <c r="F355" s="35">
        <f t="shared" si="52"/>
        <v>0.88977693361755317</v>
      </c>
      <c r="G355" s="69">
        <f t="shared" si="53"/>
        <v>737.06080021648518</v>
      </c>
      <c r="H355" s="36">
        <f t="shared" si="54"/>
        <v>39.877580491013305</v>
      </c>
      <c r="I355" s="69">
        <f t="shared" si="55"/>
        <v>776.93838070749848</v>
      </c>
      <c r="J355" s="67">
        <f t="shared" si="56"/>
        <v>-123.46678524563045</v>
      </c>
      <c r="K355" s="34">
        <f t="shared" si="57"/>
        <v>653.47159546186799</v>
      </c>
      <c r="L355" s="34">
        <f t="shared" si="58"/>
        <v>864732.41772744583</v>
      </c>
      <c r="M355" s="34">
        <f t="shared" si="59"/>
        <v>727313.88574905903</v>
      </c>
      <c r="N355" s="38">
        <f>'jan-feb'!M355</f>
        <v>-214092.70732077563</v>
      </c>
      <c r="O355" s="38">
        <f t="shared" si="60"/>
        <v>941406.59306983463</v>
      </c>
    </row>
    <row r="356" spans="1:15" s="31" customFormat="1" x14ac:dyDescent="0.2">
      <c r="A356" s="30">
        <v>5620</v>
      </c>
      <c r="B356" s="31" t="s">
        <v>333</v>
      </c>
      <c r="C356" s="33">
        <v>28695242</v>
      </c>
      <c r="D356" s="33">
        <v>2951</v>
      </c>
      <c r="E356" s="34">
        <f t="shared" si="51"/>
        <v>9723.9044391731622</v>
      </c>
      <c r="F356" s="35">
        <f t="shared" si="52"/>
        <v>0.87249130398530295</v>
      </c>
      <c r="G356" s="69">
        <f t="shared" si="53"/>
        <v>852.64967310072791</v>
      </c>
      <c r="H356" s="36">
        <f t="shared" si="54"/>
        <v>107.30442300682152</v>
      </c>
      <c r="I356" s="69">
        <f t="shared" si="55"/>
        <v>959.95409610754939</v>
      </c>
      <c r="J356" s="67">
        <f t="shared" si="56"/>
        <v>-123.46678524563045</v>
      </c>
      <c r="K356" s="34">
        <f t="shared" si="57"/>
        <v>836.4873108619189</v>
      </c>
      <c r="L356" s="34">
        <f t="shared" si="58"/>
        <v>2832824.5376133784</v>
      </c>
      <c r="M356" s="34">
        <f t="shared" si="59"/>
        <v>2468474.0543535226</v>
      </c>
      <c r="N356" s="38">
        <f>'jan-feb'!M356</f>
        <v>-173799.27161150821</v>
      </c>
      <c r="O356" s="38">
        <f t="shared" si="60"/>
        <v>2642273.3259650311</v>
      </c>
    </row>
    <row r="357" spans="1:15" s="31" customFormat="1" x14ac:dyDescent="0.2">
      <c r="A357" s="30">
        <v>5622</v>
      </c>
      <c r="B357" s="31" t="s">
        <v>425</v>
      </c>
      <c r="C357" s="33">
        <v>36530628</v>
      </c>
      <c r="D357" s="33">
        <v>3889</v>
      </c>
      <c r="E357" s="34">
        <f t="shared" si="51"/>
        <v>9393.3216765235284</v>
      </c>
      <c r="F357" s="35">
        <f t="shared" si="52"/>
        <v>0.8428292903915362</v>
      </c>
      <c r="G357" s="69">
        <f t="shared" si="53"/>
        <v>1050.9993306905083</v>
      </c>
      <c r="H357" s="36">
        <f t="shared" si="54"/>
        <v>223.00838993419336</v>
      </c>
      <c r="I357" s="69">
        <f t="shared" si="55"/>
        <v>1274.0077206247015</v>
      </c>
      <c r="J357" s="67">
        <f t="shared" si="56"/>
        <v>-123.46678524563045</v>
      </c>
      <c r="K357" s="34">
        <f t="shared" si="57"/>
        <v>1150.540935379071</v>
      </c>
      <c r="L357" s="34">
        <f t="shared" si="58"/>
        <v>4954616.0255094646</v>
      </c>
      <c r="M357" s="34">
        <f t="shared" si="59"/>
        <v>4474453.6976892073</v>
      </c>
      <c r="N357" s="38">
        <f>'jan-feb'!M357</f>
        <v>1463245.5111727954</v>
      </c>
      <c r="O357" s="38">
        <f t="shared" si="60"/>
        <v>3011208.1865164116</v>
      </c>
    </row>
    <row r="358" spans="1:15" s="31" customFormat="1" x14ac:dyDescent="0.2">
      <c r="A358" s="30">
        <v>5624</v>
      </c>
      <c r="B358" s="31" t="s">
        <v>334</v>
      </c>
      <c r="C358" s="33">
        <v>12077344</v>
      </c>
      <c r="D358" s="33">
        <v>1215</v>
      </c>
      <c r="E358" s="34">
        <f t="shared" si="51"/>
        <v>9940.2008230452666</v>
      </c>
      <c r="F358" s="35">
        <f t="shared" si="52"/>
        <v>0.8918988079557888</v>
      </c>
      <c r="G358" s="69">
        <f t="shared" si="53"/>
        <v>722.8718427774653</v>
      </c>
      <c r="H358" s="36">
        <f t="shared" si="54"/>
        <v>31.600688651585003</v>
      </c>
      <c r="I358" s="69">
        <f t="shared" si="55"/>
        <v>754.47253142905026</v>
      </c>
      <c r="J358" s="67">
        <f t="shared" si="56"/>
        <v>-123.46678524563045</v>
      </c>
      <c r="K358" s="34">
        <f t="shared" si="57"/>
        <v>631.00574618341977</v>
      </c>
      <c r="L358" s="34">
        <f t="shared" si="58"/>
        <v>916684.12568629603</v>
      </c>
      <c r="M358" s="34">
        <f t="shared" si="59"/>
        <v>766671.98161285499</v>
      </c>
      <c r="N358" s="38">
        <f>'jan-feb'!M358</f>
        <v>-475017.19478413503</v>
      </c>
      <c r="O358" s="38">
        <f t="shared" si="60"/>
        <v>1241689.17639699</v>
      </c>
    </row>
    <row r="359" spans="1:15" s="31" customFormat="1" x14ac:dyDescent="0.2">
      <c r="A359" s="30">
        <v>5626</v>
      </c>
      <c r="B359" s="31" t="s">
        <v>335</v>
      </c>
      <c r="C359" s="33">
        <v>8570286</v>
      </c>
      <c r="D359" s="33">
        <v>1070</v>
      </c>
      <c r="E359" s="34">
        <f t="shared" si="51"/>
        <v>8009.6130841121494</v>
      </c>
      <c r="F359" s="35">
        <f t="shared" si="52"/>
        <v>0.71867404784666722</v>
      </c>
      <c r="G359" s="69">
        <f t="shared" si="53"/>
        <v>1881.2244861373356</v>
      </c>
      <c r="H359" s="36">
        <f t="shared" si="54"/>
        <v>707.30639727817595</v>
      </c>
      <c r="I359" s="69">
        <f t="shared" si="55"/>
        <v>2588.5308834155117</v>
      </c>
      <c r="J359" s="67">
        <f t="shared" si="56"/>
        <v>-123.46678524563045</v>
      </c>
      <c r="K359" s="34">
        <f t="shared" si="57"/>
        <v>2465.0640981698812</v>
      </c>
      <c r="L359" s="34">
        <f t="shared" si="58"/>
        <v>2769728.0452545974</v>
      </c>
      <c r="M359" s="34">
        <f t="shared" si="59"/>
        <v>2637618.585041773</v>
      </c>
      <c r="N359" s="38">
        <f>'jan-feb'!M359</f>
        <v>663785.65379400656</v>
      </c>
      <c r="O359" s="38">
        <f t="shared" si="60"/>
        <v>1973832.9312477666</v>
      </c>
    </row>
    <row r="360" spans="1:15" s="31" customFormat="1" x14ac:dyDescent="0.2">
      <c r="A360" s="30">
        <v>5628</v>
      </c>
      <c r="B360" s="31" t="s">
        <v>374</v>
      </c>
      <c r="C360" s="33">
        <v>24713344</v>
      </c>
      <c r="D360" s="33">
        <v>2807</v>
      </c>
      <c r="E360" s="34">
        <f t="shared" si="51"/>
        <v>8804.1838261489138</v>
      </c>
      <c r="F360" s="35">
        <f t="shared" si="52"/>
        <v>0.78996804987690261</v>
      </c>
      <c r="G360" s="69">
        <f t="shared" si="53"/>
        <v>1404.4820409152769</v>
      </c>
      <c r="H360" s="36">
        <f t="shared" si="54"/>
        <v>429.20663756530848</v>
      </c>
      <c r="I360" s="69">
        <f t="shared" si="55"/>
        <v>1833.6886784805854</v>
      </c>
      <c r="J360" s="67">
        <f t="shared" si="56"/>
        <v>-123.46678524563045</v>
      </c>
      <c r="K360" s="34">
        <f t="shared" si="57"/>
        <v>1710.2218932349549</v>
      </c>
      <c r="L360" s="34">
        <f t="shared" si="58"/>
        <v>5147164.1204950036</v>
      </c>
      <c r="M360" s="34">
        <f t="shared" si="59"/>
        <v>4800592.8543105181</v>
      </c>
      <c r="N360" s="38">
        <f>'jan-feb'!M360</f>
        <v>1813936.2908876422</v>
      </c>
      <c r="O360" s="38">
        <f t="shared" si="60"/>
        <v>2986656.5634228759</v>
      </c>
    </row>
    <row r="361" spans="1:15" s="31" customFormat="1" x14ac:dyDescent="0.2">
      <c r="A361" s="30">
        <v>5630</v>
      </c>
      <c r="B361" s="31" t="s">
        <v>336</v>
      </c>
      <c r="C361" s="33">
        <v>8208909</v>
      </c>
      <c r="D361" s="33">
        <v>892</v>
      </c>
      <c r="E361" s="34">
        <f t="shared" si="51"/>
        <v>9202.8127802690578</v>
      </c>
      <c r="F361" s="35">
        <f t="shared" si="52"/>
        <v>0.82573560581723604</v>
      </c>
      <c r="G361" s="69">
        <f t="shared" si="53"/>
        <v>1165.3046684431904</v>
      </c>
      <c r="H361" s="36">
        <f t="shared" si="54"/>
        <v>289.68650362325803</v>
      </c>
      <c r="I361" s="69">
        <f t="shared" si="55"/>
        <v>1454.9911720664484</v>
      </c>
      <c r="J361" s="67">
        <f t="shared" si="56"/>
        <v>-123.46678524563045</v>
      </c>
      <c r="K361" s="34">
        <f t="shared" si="57"/>
        <v>1331.5243868208179</v>
      </c>
      <c r="L361" s="34">
        <f t="shared" si="58"/>
        <v>1297852.1254832719</v>
      </c>
      <c r="M361" s="34">
        <f t="shared" si="59"/>
        <v>1187719.7530441696</v>
      </c>
      <c r="N361" s="38">
        <f>'jan-feb'!M361</f>
        <v>-59933.317816829789</v>
      </c>
      <c r="O361" s="38">
        <f t="shared" si="60"/>
        <v>1247653.0708609994</v>
      </c>
    </row>
    <row r="362" spans="1:15" s="31" customFormat="1" x14ac:dyDescent="0.2">
      <c r="A362" s="30">
        <v>5632</v>
      </c>
      <c r="B362" s="31" t="s">
        <v>337</v>
      </c>
      <c r="C362" s="33">
        <v>19123447</v>
      </c>
      <c r="D362" s="33">
        <v>2113</v>
      </c>
      <c r="E362" s="34">
        <f t="shared" si="51"/>
        <v>9050.3771888310457</v>
      </c>
      <c r="F362" s="35">
        <f t="shared" si="52"/>
        <v>0.81205810324823391</v>
      </c>
      <c r="G362" s="69">
        <f t="shared" si="53"/>
        <v>1256.7660233059978</v>
      </c>
      <c r="H362" s="36">
        <f t="shared" si="54"/>
        <v>343.0389606265623</v>
      </c>
      <c r="I362" s="69">
        <f t="shared" si="55"/>
        <v>1599.8049839325602</v>
      </c>
      <c r="J362" s="67">
        <f t="shared" si="56"/>
        <v>-123.46678524563045</v>
      </c>
      <c r="K362" s="34">
        <f t="shared" si="57"/>
        <v>1476.3381986869297</v>
      </c>
      <c r="L362" s="34">
        <f t="shared" si="58"/>
        <v>3380387.9310494997</v>
      </c>
      <c r="M362" s="34">
        <f t="shared" si="59"/>
        <v>3119502.6138254823</v>
      </c>
      <c r="N362" s="38">
        <f>'jan-feb'!M362</f>
        <v>-50498.482451750548</v>
      </c>
      <c r="O362" s="38">
        <f t="shared" si="60"/>
        <v>3170001.0962772327</v>
      </c>
    </row>
    <row r="363" spans="1:15" s="31" customFormat="1" x14ac:dyDescent="0.2">
      <c r="A363" s="30">
        <v>5634</v>
      </c>
      <c r="B363" s="31" t="s">
        <v>326</v>
      </c>
      <c r="C363" s="33">
        <v>15736194</v>
      </c>
      <c r="D363" s="33">
        <v>1972</v>
      </c>
      <c r="E363" s="34">
        <f t="shared" si="51"/>
        <v>7979.8144016227179</v>
      </c>
      <c r="F363" s="35">
        <f t="shared" si="52"/>
        <v>0.71600031822448895</v>
      </c>
      <c r="G363" s="69">
        <f t="shared" si="53"/>
        <v>1899.1036956309945</v>
      </c>
      <c r="H363" s="36">
        <f t="shared" si="54"/>
        <v>717.73593614947697</v>
      </c>
      <c r="I363" s="69">
        <f t="shared" si="55"/>
        <v>2616.8396317804713</v>
      </c>
      <c r="J363" s="67">
        <f t="shared" si="56"/>
        <v>-123.46678524563045</v>
      </c>
      <c r="K363" s="34">
        <f t="shared" si="57"/>
        <v>2493.3728465348408</v>
      </c>
      <c r="L363" s="34">
        <f t="shared" si="58"/>
        <v>5160407.7538710898</v>
      </c>
      <c r="M363" s="34">
        <f t="shared" si="59"/>
        <v>4916931.253366706</v>
      </c>
      <c r="N363" s="38">
        <f>'jan-feb'!M363</f>
        <v>1503631.9767119449</v>
      </c>
      <c r="O363" s="38">
        <f t="shared" si="60"/>
        <v>3413299.2766547613</v>
      </c>
    </row>
    <row r="364" spans="1:15" s="31" customFormat="1" x14ac:dyDescent="0.2">
      <c r="A364" s="30">
        <v>5636</v>
      </c>
      <c r="B364" s="31" t="s">
        <v>375</v>
      </c>
      <c r="C364" s="33">
        <v>7005896</v>
      </c>
      <c r="D364" s="33">
        <v>859</v>
      </c>
      <c r="E364" s="34">
        <f>IF(ISNUMBER(C364),(C364)/D364,"")</f>
        <v>8155.8742724097792</v>
      </c>
      <c r="F364" s="35">
        <f t="shared" ref="F364" si="61">IF(ISNUMBER(C364),E364/E$366,"")</f>
        <v>0.73179754321815094</v>
      </c>
      <c r="G364" s="69">
        <f t="shared" si="53"/>
        <v>1793.4677731587576</v>
      </c>
      <c r="H364" s="36">
        <f t="shared" ref="H364" si="62">IF(ISNUMBER(D364),(IF(E364&gt;=E$366*0.9,0,IF(E364&lt;0.9*E$366,(E$366*0.9-E364)*0.35))),"")</f>
        <v>656.11498137400554</v>
      </c>
      <c r="I364" s="69">
        <f t="shared" ref="I364" si="63">IF(ISNUMBER(C364),G364+H364,"")</f>
        <v>2449.5827545327629</v>
      </c>
      <c r="J364" s="67">
        <f t="shared" ref="J364" si="64">IF(ISNUMBER(D364),I$368,"")</f>
        <v>-123.46678524563045</v>
      </c>
      <c r="K364" s="34">
        <f t="shared" ref="K364" si="65">IF(ISNUMBER(I364),I364+J364,"")</f>
        <v>2326.1159692871324</v>
      </c>
      <c r="L364" s="34">
        <f t="shared" ref="L364" si="66">IF(ISNUMBER(I364),(I364*D364),"")</f>
        <v>2104191.5861436431</v>
      </c>
      <c r="M364" s="34">
        <f t="shared" ref="M364" si="67">IF(ISNUMBER(K364),(K364*D364),"")</f>
        <v>1998133.6176176467</v>
      </c>
      <c r="N364" s="38">
        <f>'jan-feb'!M364</f>
        <v>321204.74715799204</v>
      </c>
      <c r="O364" s="38">
        <f t="shared" si="60"/>
        <v>1676928.8704596546</v>
      </c>
    </row>
    <row r="365" spans="1:15" s="31" customFormat="1" x14ac:dyDescent="0.2">
      <c r="A365" s="30"/>
      <c r="C365" s="33"/>
      <c r="D365" s="33"/>
      <c r="E365" s="34"/>
      <c r="F365" s="35"/>
      <c r="G365" s="36"/>
      <c r="H365" s="36"/>
      <c r="I365" s="34"/>
      <c r="J365" s="37"/>
      <c r="K365" s="34"/>
      <c r="L365" s="34"/>
      <c r="M365" s="34"/>
      <c r="N365" s="38"/>
      <c r="O365" s="38"/>
    </row>
    <row r="366" spans="1:15" s="55" customFormat="1" ht="13.5" thickBot="1" x14ac:dyDescent="0.25">
      <c r="A366" s="39"/>
      <c r="B366" s="39" t="s">
        <v>30</v>
      </c>
      <c r="C366" s="40">
        <f>SUM(C8:C364)</f>
        <v>61856941546</v>
      </c>
      <c r="D366" s="41">
        <f>SUM(D8:D364)</f>
        <v>5550203</v>
      </c>
      <c r="E366" s="41">
        <f>IF(ISNUMBER(C364),C366/D366,"")</f>
        <v>11144.987227674375</v>
      </c>
      <c r="F366" s="42">
        <f>IF(C366&gt;0,E366/E$366,"")</f>
        <v>1</v>
      </c>
      <c r="G366" s="43"/>
      <c r="H366" s="43"/>
      <c r="I366" s="41"/>
      <c r="J366" s="44"/>
      <c r="K366" s="41"/>
      <c r="L366" s="41">
        <f>SUM(L8:L364)</f>
        <v>685265721.87065387</v>
      </c>
      <c r="M366" s="41">
        <f>SUM(M8:M364)</f>
        <v>-1.0943040251731873E-7</v>
      </c>
      <c r="N366" s="41">
        <f>'jan-feb'!M366</f>
        <v>1.1431402526795864E-6</v>
      </c>
      <c r="O366" s="41">
        <f>M366-N366</f>
        <v>-1.2525706551969051E-6</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685265721.87065387</v>
      </c>
      <c r="E368" s="49" t="s">
        <v>32</v>
      </c>
      <c r="F368" s="50">
        <f>D366</f>
        <v>5550203</v>
      </c>
      <c r="G368" s="49" t="s">
        <v>33</v>
      </c>
      <c r="H368" s="49"/>
      <c r="I368" s="51">
        <f>-L366/D366</f>
        <v>-123.46678524563045</v>
      </c>
      <c r="J368" s="52" t="s">
        <v>34</v>
      </c>
      <c r="M368" s="53"/>
    </row>
    <row r="369" spans="3:15" ht="13.5" thickBot="1" x14ac:dyDescent="0.25"/>
    <row r="370" spans="3:15" ht="12.75" customHeight="1" x14ac:dyDescent="0.2">
      <c r="C370" s="85" t="s">
        <v>428</v>
      </c>
      <c r="D370" s="86"/>
      <c r="E370" s="86"/>
      <c r="F370" s="86"/>
      <c r="G370" s="86"/>
      <c r="H370" s="86"/>
      <c r="I370" s="86"/>
      <c r="J370" s="86"/>
      <c r="K370" s="86"/>
      <c r="L370" s="86"/>
      <c r="M370" s="86"/>
      <c r="N370" s="86"/>
      <c r="O370" s="87"/>
    </row>
    <row r="371" spans="3:15" x14ac:dyDescent="0.2">
      <c r="C371" s="88"/>
      <c r="D371" s="89"/>
      <c r="E371" s="89"/>
      <c r="F371" s="89"/>
      <c r="G371" s="89"/>
      <c r="H371" s="89"/>
      <c r="I371" s="89"/>
      <c r="J371" s="89"/>
      <c r="K371" s="89"/>
      <c r="L371" s="89"/>
      <c r="M371" s="89"/>
      <c r="N371" s="89"/>
      <c r="O371" s="90"/>
    </row>
    <row r="372" spans="3:15" x14ac:dyDescent="0.2">
      <c r="C372" s="88"/>
      <c r="D372" s="89"/>
      <c r="E372" s="89"/>
      <c r="F372" s="89"/>
      <c r="G372" s="89"/>
      <c r="H372" s="89"/>
      <c r="I372" s="89"/>
      <c r="J372" s="89"/>
      <c r="K372" s="89"/>
      <c r="L372" s="89"/>
      <c r="M372" s="89"/>
      <c r="N372" s="89"/>
      <c r="O372" s="90"/>
    </row>
    <row r="373" spans="3:15" ht="12.75" customHeight="1" x14ac:dyDescent="0.2">
      <c r="C373" s="88" t="s">
        <v>433</v>
      </c>
      <c r="D373" s="89"/>
      <c r="E373" s="89"/>
      <c r="F373" s="89"/>
      <c r="G373" s="89"/>
      <c r="H373" s="89"/>
      <c r="I373" s="89"/>
      <c r="J373" s="89"/>
      <c r="K373" s="89"/>
      <c r="L373" s="89"/>
      <c r="M373" s="89"/>
      <c r="N373" s="89"/>
      <c r="O373" s="90"/>
    </row>
    <row r="374" spans="3:15" ht="13.5" thickBot="1" x14ac:dyDescent="0.25">
      <c r="C374" s="91"/>
      <c r="D374" s="92"/>
      <c r="E374" s="92"/>
      <c r="F374" s="92"/>
      <c r="G374" s="92"/>
      <c r="H374" s="92"/>
      <c r="I374" s="92"/>
      <c r="J374" s="92"/>
      <c r="K374" s="92"/>
      <c r="L374" s="92"/>
      <c r="M374" s="92"/>
      <c r="N374" s="92"/>
      <c r="O374" s="93"/>
    </row>
  </sheetData>
  <mergeCells count="8">
    <mergeCell ref="C370:O372"/>
    <mergeCell ref="C373:O374"/>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27"/>
  <sheetViews>
    <sheetView zoomScaleNormal="100" workbookViewId="0">
      <pane xSplit="2" ySplit="7" topLeftCell="C275" activePane="bottomRight" state="frozen"/>
      <selection activeCell="N2" sqref="N2:T6"/>
      <selection pane="topRight" activeCell="N2" sqref="N2:T6"/>
      <selection pane="bottomLeft" activeCell="N2" sqref="N2:T6"/>
      <selection pane="bottomRight" activeCell="M291" sqref="M291"/>
    </sheetView>
  </sheetViews>
  <sheetFormatPr baseColWidth="10" defaultColWidth="9.42578125" defaultRowHeight="12.75" x14ac:dyDescent="0.2"/>
  <cols>
    <col min="1" max="1" width="6.5703125" style="2" customWidth="1"/>
    <col min="2" max="2" width="14" style="2" bestFit="1" customWidth="1"/>
    <col min="3" max="3" width="14" style="2" customWidth="1"/>
    <col min="4" max="6" width="11.42578125" style="2" customWidth="1"/>
    <col min="7" max="8" width="11.42578125" style="56" customWidth="1"/>
    <col min="9" max="9" width="11.42578125" style="2" customWidth="1"/>
    <col min="10" max="10" width="11.42578125" style="57" customWidth="1"/>
    <col min="11" max="15" width="11.42578125" style="2" customWidth="1"/>
    <col min="16" max="16384" width="9.42578125" style="2"/>
  </cols>
  <sheetData>
    <row r="1" spans="1:15" ht="22.5" customHeight="1" x14ac:dyDescent="0.2">
      <c r="A1" s="94" t="s">
        <v>403</v>
      </c>
      <c r="B1" s="94"/>
      <c r="C1" s="94"/>
      <c r="D1" s="94"/>
      <c r="E1" s="94"/>
      <c r="F1" s="94"/>
      <c r="G1" s="94"/>
      <c r="H1" s="94"/>
      <c r="I1" s="94"/>
      <c r="J1" s="94"/>
      <c r="K1" s="94"/>
      <c r="L1" s="94"/>
      <c r="M1" s="95"/>
      <c r="N1" s="3"/>
      <c r="O1" s="3"/>
    </row>
    <row r="2" spans="1:15" ht="15" customHeight="1" x14ac:dyDescent="0.2">
      <c r="A2" s="96" t="s">
        <v>0</v>
      </c>
      <c r="B2" s="96" t="s">
        <v>1</v>
      </c>
      <c r="C2" s="5" t="s">
        <v>2</v>
      </c>
      <c r="D2" s="6" t="s">
        <v>3</v>
      </c>
      <c r="E2" s="99" t="s">
        <v>404</v>
      </c>
      <c r="F2" s="100"/>
      <c r="G2" s="99" t="s">
        <v>4</v>
      </c>
      <c r="H2" s="101"/>
      <c r="I2" s="101"/>
      <c r="J2" s="101"/>
      <c r="K2" s="100"/>
      <c r="L2" s="99" t="s">
        <v>5</v>
      </c>
      <c r="M2" s="100"/>
      <c r="N2" s="79" t="s">
        <v>6</v>
      </c>
      <c r="O2" s="79" t="s">
        <v>7</v>
      </c>
    </row>
    <row r="3" spans="1:15" x14ac:dyDescent="0.2">
      <c r="A3" s="97"/>
      <c r="B3" s="97"/>
      <c r="C3" s="7" t="s">
        <v>36</v>
      </c>
      <c r="D3" s="8" t="s">
        <v>401</v>
      </c>
      <c r="E3" s="9" t="s">
        <v>9</v>
      </c>
      <c r="F3" s="10" t="s">
        <v>10</v>
      </c>
      <c r="G3" s="11" t="s">
        <v>11</v>
      </c>
      <c r="H3" s="61" t="s">
        <v>12</v>
      </c>
      <c r="I3" s="9" t="s">
        <v>13</v>
      </c>
      <c r="J3" s="12" t="s">
        <v>14</v>
      </c>
      <c r="K3" s="13" t="s">
        <v>15</v>
      </c>
      <c r="L3" s="14" t="s">
        <v>13</v>
      </c>
      <c r="M3" s="15" t="s">
        <v>6</v>
      </c>
      <c r="N3" s="80" t="s">
        <v>16</v>
      </c>
      <c r="O3" s="80" t="s">
        <v>17</v>
      </c>
    </row>
    <row r="4" spans="1:15" x14ac:dyDescent="0.2">
      <c r="A4" s="97"/>
      <c r="B4" s="97"/>
      <c r="C4" s="8"/>
      <c r="D4" s="8"/>
      <c r="E4" s="16"/>
      <c r="F4" s="15" t="s">
        <v>18</v>
      </c>
      <c r="G4" s="17" t="s">
        <v>19</v>
      </c>
      <c r="H4" s="62" t="s">
        <v>20</v>
      </c>
      <c r="I4" s="16" t="s">
        <v>16</v>
      </c>
      <c r="J4" s="18" t="s">
        <v>21</v>
      </c>
      <c r="K4" s="14" t="s">
        <v>22</v>
      </c>
      <c r="L4" s="14" t="s">
        <v>23</v>
      </c>
      <c r="M4" s="15" t="s">
        <v>16</v>
      </c>
      <c r="N4" s="81" t="s">
        <v>434</v>
      </c>
      <c r="O4" s="80" t="s">
        <v>435</v>
      </c>
    </row>
    <row r="5" spans="1:15" s="31" customFormat="1" x14ac:dyDescent="0.2">
      <c r="A5" s="98"/>
      <c r="B5" s="98"/>
      <c r="C5" s="1"/>
      <c r="D5" s="19"/>
      <c r="E5" s="19"/>
      <c r="F5" s="20" t="s">
        <v>24</v>
      </c>
      <c r="G5" s="21" t="s">
        <v>25</v>
      </c>
      <c r="H5" s="22" t="s">
        <v>26</v>
      </c>
      <c r="I5" s="19"/>
      <c r="J5" s="23" t="s">
        <v>27</v>
      </c>
      <c r="K5" s="19"/>
      <c r="L5" s="20" t="s">
        <v>28</v>
      </c>
      <c r="M5" s="20" t="s">
        <v>53</v>
      </c>
      <c r="N5" s="24"/>
      <c r="O5" s="24"/>
    </row>
    <row r="6" spans="1:15" s="54" customFormat="1" x14ac:dyDescent="0.2">
      <c r="A6" s="64"/>
      <c r="B6" s="64"/>
      <c r="C6" s="64">
        <v>1</v>
      </c>
      <c r="D6" s="65">
        <v>2</v>
      </c>
      <c r="E6" s="64">
        <v>3</v>
      </c>
      <c r="F6" s="64">
        <v>4</v>
      </c>
      <c r="G6" s="64">
        <v>5</v>
      </c>
      <c r="H6" s="64">
        <f t="shared" ref="H6:M6" si="0">G6+1</f>
        <v>6</v>
      </c>
      <c r="I6" s="64">
        <f t="shared" si="0"/>
        <v>7</v>
      </c>
      <c r="J6" s="64">
        <f t="shared" si="0"/>
        <v>8</v>
      </c>
      <c r="K6" s="64">
        <f t="shared" si="0"/>
        <v>9</v>
      </c>
      <c r="L6" s="64">
        <f t="shared" si="0"/>
        <v>10</v>
      </c>
      <c r="M6" s="64">
        <f t="shared" si="0"/>
        <v>11</v>
      </c>
      <c r="N6" s="64">
        <v>12</v>
      </c>
      <c r="O6" s="64">
        <v>13</v>
      </c>
    </row>
    <row r="7" spans="1:15" s="31" customFormat="1" x14ac:dyDescent="0.2">
      <c r="A7" s="25"/>
      <c r="B7" s="26"/>
      <c r="C7" s="26"/>
      <c r="D7" s="26"/>
      <c r="E7" s="26"/>
      <c r="F7" s="26"/>
      <c r="G7" s="27"/>
      <c r="H7" s="27"/>
      <c r="I7" s="26"/>
      <c r="J7" s="28"/>
      <c r="K7" s="26"/>
      <c r="L7" s="26"/>
      <c r="M7" s="26"/>
      <c r="N7" s="29"/>
      <c r="O7" s="26"/>
    </row>
    <row r="8" spans="1:15" s="31" customFormat="1" x14ac:dyDescent="0.2">
      <c r="A8" s="30">
        <v>301</v>
      </c>
      <c r="B8" s="31" t="s">
        <v>81</v>
      </c>
      <c r="C8" s="33">
        <v>4482154039</v>
      </c>
      <c r="D8" s="66">
        <v>717710</v>
      </c>
      <c r="E8" s="34">
        <f>IF(ISNUMBER(C8),(C8)/D8,"")</f>
        <v>6245.0767566287223</v>
      </c>
      <c r="F8" s="35">
        <f>IF(ISNUMBER(C8),E8/E$366,"")</f>
        <v>1.2898710834035108</v>
      </c>
      <c r="G8" s="36">
        <f>IF(ISNUMBER(D8),(E$366-E8)*0.6,"")</f>
        <v>-842.06888052970351</v>
      </c>
      <c r="H8" s="36">
        <f>IF(ISNUMBER(D8),(IF(E8&gt;=E$366*0.9,0,IF(E8&lt;0.9*E$366,(E$366*0.9-E8)*0.35))),"")</f>
        <v>0</v>
      </c>
      <c r="I8" s="59">
        <f>IF(ISNUMBER(C8),G8+H8,"")</f>
        <v>-842.06888052970351</v>
      </c>
      <c r="J8" s="67">
        <f>IF(ISNUMBER(D8),I$368,"")</f>
        <v>-53.672148578505066</v>
      </c>
      <c r="K8" s="34">
        <f>IF(ISNUMBER(I8),I8+J8,"")</f>
        <v>-895.74102910820852</v>
      </c>
      <c r="L8" s="34">
        <f>IF(ISNUMBER(I8),(I8*D8),"")</f>
        <v>-604361256.24497354</v>
      </c>
      <c r="M8" s="34">
        <f>IF(ISNUMBER(K8),(K8*D8),"")</f>
        <v>-642882294.00125229</v>
      </c>
      <c r="N8" s="38">
        <f>jan!M8</f>
        <v>-664363445.01179099</v>
      </c>
      <c r="O8" s="38">
        <f>IF(ISNUMBER(M8),(M8-N8),"")</f>
        <v>21481151.010538697</v>
      </c>
    </row>
    <row r="9" spans="1:15" s="31" customFormat="1" x14ac:dyDescent="0.2">
      <c r="A9" s="30">
        <v>1101</v>
      </c>
      <c r="B9" s="31" t="s">
        <v>193</v>
      </c>
      <c r="C9" s="33">
        <v>71296337</v>
      </c>
      <c r="D9" s="66">
        <v>15221</v>
      </c>
      <c r="E9" s="34">
        <f t="shared" ref="E9:E72" si="1">IF(ISNUMBER(C9),(C9)/D9,"")</f>
        <v>4684.0770645818275</v>
      </c>
      <c r="F9" s="35">
        <f t="shared" ref="F9:F72" si="2">IF(ISNUMBER(C9),E9/E$366,"")</f>
        <v>0.96745897504377043</v>
      </c>
      <c r="G9" s="36">
        <f t="shared" ref="G9:G72" si="3">IF(ISNUMBER(D9),(E$366-E9)*0.6,"")</f>
        <v>94.530934698433342</v>
      </c>
      <c r="H9" s="36">
        <f t="shared" ref="H9:H72" si="4">IF(ISNUMBER(D9),(IF(E9&gt;=E$366*0.9,0,IF(E9&lt;0.9*E$366,(E$366*0.9-E9)*0.35))),"")</f>
        <v>0</v>
      </c>
      <c r="I9" s="59">
        <f t="shared" ref="I9:I72" si="5">IF(ISNUMBER(C9),G9+H9,"")</f>
        <v>94.530934698433342</v>
      </c>
      <c r="J9" s="67">
        <f t="shared" ref="J9:J72" si="6">IF(ISNUMBER(D9),I$368,"")</f>
        <v>-53.672148578505066</v>
      </c>
      <c r="K9" s="34">
        <f t="shared" ref="K9:K72" si="7">IF(ISNUMBER(I9),I9+J9,"")</f>
        <v>40.858786119928276</v>
      </c>
      <c r="L9" s="34">
        <f t="shared" ref="L9:L72" si="8">IF(ISNUMBER(I9),(I9*D9),"")</f>
        <v>1438855.357044854</v>
      </c>
      <c r="M9" s="34">
        <f t="shared" ref="M9:M72" si="9">IF(ISNUMBER(K9),(K9*D9),"")</f>
        <v>621911.58353142824</v>
      </c>
      <c r="N9" s="38">
        <f>jan!M9</f>
        <v>308769.99671612121</v>
      </c>
      <c r="O9" s="38">
        <f t="shared" ref="O9:O72" si="10">IF(ISNUMBER(M9),(M9-N9),"")</f>
        <v>313141.58681530703</v>
      </c>
    </row>
    <row r="10" spans="1:15" s="31" customFormat="1" x14ac:dyDescent="0.2">
      <c r="A10" s="30">
        <v>1103</v>
      </c>
      <c r="B10" s="31" t="s">
        <v>195</v>
      </c>
      <c r="C10" s="33">
        <v>863389457</v>
      </c>
      <c r="D10" s="66">
        <v>149048</v>
      </c>
      <c r="E10" s="34">
        <f t="shared" si="1"/>
        <v>5792.6940113252103</v>
      </c>
      <c r="F10" s="35">
        <f t="shared" si="2"/>
        <v>1.1964350145548237</v>
      </c>
      <c r="G10" s="36">
        <f t="shared" si="3"/>
        <v>-570.63923334759636</v>
      </c>
      <c r="H10" s="36">
        <f t="shared" si="4"/>
        <v>0</v>
      </c>
      <c r="I10" s="59">
        <f t="shared" si="5"/>
        <v>-570.63923334759636</v>
      </c>
      <c r="J10" s="67">
        <f t="shared" si="6"/>
        <v>-53.672148578505066</v>
      </c>
      <c r="K10" s="34">
        <f t="shared" si="7"/>
        <v>-624.31138192610138</v>
      </c>
      <c r="L10" s="34">
        <f t="shared" si="8"/>
        <v>-85052636.451992542</v>
      </c>
      <c r="M10" s="34">
        <f t="shared" si="9"/>
        <v>-93052362.853321552</v>
      </c>
      <c r="N10" s="38">
        <f>jan!M10</f>
        <v>-104428688.39631136</v>
      </c>
      <c r="O10" s="38">
        <f t="shared" si="10"/>
        <v>11376325.542989805</v>
      </c>
    </row>
    <row r="11" spans="1:15" s="31" customFormat="1" x14ac:dyDescent="0.2">
      <c r="A11" s="30">
        <v>1106</v>
      </c>
      <c r="B11" s="31" t="s">
        <v>196</v>
      </c>
      <c r="C11" s="33">
        <v>183058935</v>
      </c>
      <c r="D11" s="66">
        <v>38292</v>
      </c>
      <c r="E11" s="34">
        <f t="shared" si="1"/>
        <v>4780.6052178000627</v>
      </c>
      <c r="F11" s="35">
        <f t="shared" si="2"/>
        <v>0.98739609966571962</v>
      </c>
      <c r="G11" s="36">
        <f t="shared" si="3"/>
        <v>36.614042767492172</v>
      </c>
      <c r="H11" s="36">
        <f t="shared" si="4"/>
        <v>0</v>
      </c>
      <c r="I11" s="59">
        <f t="shared" si="5"/>
        <v>36.614042767492172</v>
      </c>
      <c r="J11" s="67">
        <f t="shared" si="6"/>
        <v>-53.672148578505066</v>
      </c>
      <c r="K11" s="34">
        <f t="shared" si="7"/>
        <v>-17.058105811012894</v>
      </c>
      <c r="L11" s="34">
        <f t="shared" si="8"/>
        <v>1402024.9256528104</v>
      </c>
      <c r="M11" s="34">
        <f t="shared" si="9"/>
        <v>-653188.98771530576</v>
      </c>
      <c r="N11" s="38">
        <f>jan!M11</f>
        <v>-3835112.597946655</v>
      </c>
      <c r="O11" s="38">
        <f t="shared" si="10"/>
        <v>3181923.6102313492</v>
      </c>
    </row>
    <row r="12" spans="1:15" s="31" customFormat="1" x14ac:dyDescent="0.2">
      <c r="A12" s="30">
        <v>1108</v>
      </c>
      <c r="B12" s="31" t="s">
        <v>194</v>
      </c>
      <c r="C12" s="33">
        <v>400419113</v>
      </c>
      <c r="D12" s="66">
        <v>83702</v>
      </c>
      <c r="E12" s="34">
        <f t="shared" si="1"/>
        <v>4783.8655348737184</v>
      </c>
      <c r="F12" s="35">
        <f t="shared" si="2"/>
        <v>0.98806949230442043</v>
      </c>
      <c r="G12" s="36">
        <f t="shared" si="3"/>
        <v>34.657852523298786</v>
      </c>
      <c r="H12" s="36">
        <f t="shared" si="4"/>
        <v>0</v>
      </c>
      <c r="I12" s="59">
        <f t="shared" si="5"/>
        <v>34.657852523298786</v>
      </c>
      <c r="J12" s="67">
        <f t="shared" si="6"/>
        <v>-53.672148578505066</v>
      </c>
      <c r="K12" s="34">
        <f t="shared" si="7"/>
        <v>-19.01429605520628</v>
      </c>
      <c r="L12" s="34">
        <f t="shared" si="8"/>
        <v>2900931.5719051547</v>
      </c>
      <c r="M12" s="34">
        <f t="shared" si="9"/>
        <v>-1591534.608412876</v>
      </c>
      <c r="N12" s="38">
        <f>jan!M12</f>
        <v>-2557018.7480761227</v>
      </c>
      <c r="O12" s="38">
        <f t="shared" si="10"/>
        <v>965484.13966324669</v>
      </c>
    </row>
    <row r="13" spans="1:15" s="31" customFormat="1" x14ac:dyDescent="0.2">
      <c r="A13" s="30">
        <v>1111</v>
      </c>
      <c r="B13" s="31" t="s">
        <v>197</v>
      </c>
      <c r="C13" s="33">
        <v>15446682</v>
      </c>
      <c r="D13" s="66">
        <v>3347</v>
      </c>
      <c r="E13" s="34">
        <f t="shared" si="1"/>
        <v>4615.0827606812072</v>
      </c>
      <c r="F13" s="35">
        <f t="shared" si="2"/>
        <v>0.95320874866720851</v>
      </c>
      <c r="G13" s="36">
        <f t="shared" si="3"/>
        <v>135.92751703880549</v>
      </c>
      <c r="H13" s="36">
        <f t="shared" si="4"/>
        <v>0</v>
      </c>
      <c r="I13" s="59">
        <f t="shared" si="5"/>
        <v>135.92751703880549</v>
      </c>
      <c r="J13" s="67">
        <f t="shared" si="6"/>
        <v>-53.672148578505066</v>
      </c>
      <c r="K13" s="34">
        <f t="shared" si="7"/>
        <v>82.255368460300417</v>
      </c>
      <c r="L13" s="34">
        <f t="shared" si="8"/>
        <v>454949.399528882</v>
      </c>
      <c r="M13" s="34">
        <f t="shared" si="9"/>
        <v>275308.71823662549</v>
      </c>
      <c r="N13" s="38">
        <f>jan!M13</f>
        <v>1461126.3762189008</v>
      </c>
      <c r="O13" s="38">
        <f t="shared" si="10"/>
        <v>-1185817.6579822754</v>
      </c>
    </row>
    <row r="14" spans="1:15" s="31" customFormat="1" x14ac:dyDescent="0.2">
      <c r="A14" s="30">
        <v>1112</v>
      </c>
      <c r="B14" s="31" t="s">
        <v>198</v>
      </c>
      <c r="C14" s="33">
        <v>12682524</v>
      </c>
      <c r="D14" s="66">
        <v>3226</v>
      </c>
      <c r="E14" s="34">
        <f t="shared" si="1"/>
        <v>3931.3465592064476</v>
      </c>
      <c r="F14" s="35">
        <f t="shared" si="2"/>
        <v>0.81198845797625119</v>
      </c>
      <c r="G14" s="36">
        <f t="shared" si="3"/>
        <v>546.16923792366117</v>
      </c>
      <c r="H14" s="36">
        <f t="shared" si="4"/>
        <v>149.14172033769663</v>
      </c>
      <c r="I14" s="59">
        <f t="shared" si="5"/>
        <v>695.31095826135777</v>
      </c>
      <c r="J14" s="67">
        <f t="shared" si="6"/>
        <v>-53.672148578505066</v>
      </c>
      <c r="K14" s="34">
        <f t="shared" si="7"/>
        <v>641.63880968285275</v>
      </c>
      <c r="L14" s="34">
        <f t="shared" si="8"/>
        <v>2243073.1513511403</v>
      </c>
      <c r="M14" s="34">
        <f t="shared" si="9"/>
        <v>2069926.800036883</v>
      </c>
      <c r="N14" s="38">
        <f>jan!M14</f>
        <v>2276613.4032961386</v>
      </c>
      <c r="O14" s="38">
        <f t="shared" si="10"/>
        <v>-206686.60325925564</v>
      </c>
    </row>
    <row r="15" spans="1:15" s="31" customFormat="1" x14ac:dyDescent="0.2">
      <c r="A15" s="30">
        <v>1114</v>
      </c>
      <c r="B15" s="31" t="s">
        <v>199</v>
      </c>
      <c r="C15" s="33">
        <v>11363953</v>
      </c>
      <c r="D15" s="66">
        <v>2892</v>
      </c>
      <c r="E15" s="34">
        <f t="shared" si="1"/>
        <v>3929.4443291839557</v>
      </c>
      <c r="F15" s="35">
        <f t="shared" si="2"/>
        <v>0.81159556744894268</v>
      </c>
      <c r="G15" s="36">
        <f t="shared" si="3"/>
        <v>547.31057593715639</v>
      </c>
      <c r="H15" s="36">
        <f t="shared" si="4"/>
        <v>149.80750084556882</v>
      </c>
      <c r="I15" s="59">
        <f t="shared" si="5"/>
        <v>697.11807678272521</v>
      </c>
      <c r="J15" s="67">
        <f t="shared" si="6"/>
        <v>-53.672148578505066</v>
      </c>
      <c r="K15" s="34">
        <f t="shared" si="7"/>
        <v>643.44592820422019</v>
      </c>
      <c r="L15" s="34">
        <f t="shared" si="8"/>
        <v>2016065.4780556413</v>
      </c>
      <c r="M15" s="34">
        <f t="shared" si="9"/>
        <v>1860845.6243666047</v>
      </c>
      <c r="N15" s="38">
        <f>jan!M15</f>
        <v>1541482.2565506618</v>
      </c>
      <c r="O15" s="38">
        <f t="shared" si="10"/>
        <v>319363.36781594297</v>
      </c>
    </row>
    <row r="16" spans="1:15" s="31" customFormat="1" x14ac:dyDescent="0.2">
      <c r="A16" s="30">
        <v>1119</v>
      </c>
      <c r="B16" s="31" t="s">
        <v>200</v>
      </c>
      <c r="C16" s="33">
        <v>76705303</v>
      </c>
      <c r="D16" s="66">
        <v>19827</v>
      </c>
      <c r="E16" s="34">
        <f t="shared" si="1"/>
        <v>3868.7296615726032</v>
      </c>
      <c r="F16" s="35">
        <f t="shared" si="2"/>
        <v>0.79905543429409964</v>
      </c>
      <c r="G16" s="36">
        <f t="shared" si="3"/>
        <v>583.73937650396795</v>
      </c>
      <c r="H16" s="36">
        <f t="shared" si="4"/>
        <v>171.0576345095422</v>
      </c>
      <c r="I16" s="59">
        <f t="shared" si="5"/>
        <v>754.7970110135102</v>
      </c>
      <c r="J16" s="67">
        <f t="shared" si="6"/>
        <v>-53.672148578505066</v>
      </c>
      <c r="K16" s="34">
        <f t="shared" si="7"/>
        <v>701.12486243500518</v>
      </c>
      <c r="L16" s="34">
        <f t="shared" si="8"/>
        <v>14965360.337364867</v>
      </c>
      <c r="M16" s="34">
        <f t="shared" si="9"/>
        <v>13901202.647498848</v>
      </c>
      <c r="N16" s="38">
        <f>jan!M16</f>
        <v>11076295.980905937</v>
      </c>
      <c r="O16" s="38">
        <f t="shared" si="10"/>
        <v>2824906.6665929109</v>
      </c>
    </row>
    <row r="17" spans="1:15" s="31" customFormat="1" x14ac:dyDescent="0.2">
      <c r="A17" s="30">
        <v>1120</v>
      </c>
      <c r="B17" s="31" t="s">
        <v>201</v>
      </c>
      <c r="C17" s="33">
        <v>90785245</v>
      </c>
      <c r="D17" s="66">
        <v>20900</v>
      </c>
      <c r="E17" s="34">
        <f t="shared" si="1"/>
        <v>4343.7916267942583</v>
      </c>
      <c r="F17" s="35">
        <f t="shared" si="2"/>
        <v>0.89717571618076264</v>
      </c>
      <c r="G17" s="36">
        <f t="shared" si="3"/>
        <v>298.70219737097483</v>
      </c>
      <c r="H17" s="36">
        <f t="shared" si="4"/>
        <v>4.7859466819629226</v>
      </c>
      <c r="I17" s="59">
        <f t="shared" si="5"/>
        <v>303.48814405293774</v>
      </c>
      <c r="J17" s="67">
        <f t="shared" si="6"/>
        <v>-53.672148578505066</v>
      </c>
      <c r="K17" s="34">
        <f t="shared" si="7"/>
        <v>249.81599547443267</v>
      </c>
      <c r="L17" s="34">
        <f t="shared" si="8"/>
        <v>6342902.2107063988</v>
      </c>
      <c r="M17" s="34">
        <f t="shared" si="9"/>
        <v>5221154.3054156424</v>
      </c>
      <c r="N17" s="38">
        <f>jan!M17</f>
        <v>2867203.4229529616</v>
      </c>
      <c r="O17" s="38">
        <f t="shared" si="10"/>
        <v>2353950.8824626808</v>
      </c>
    </row>
    <row r="18" spans="1:15" s="31" customFormat="1" x14ac:dyDescent="0.2">
      <c r="A18" s="30">
        <v>1121</v>
      </c>
      <c r="B18" s="31" t="s">
        <v>202</v>
      </c>
      <c r="C18" s="33">
        <v>88942768</v>
      </c>
      <c r="D18" s="66">
        <v>19910</v>
      </c>
      <c r="E18" s="34">
        <f t="shared" si="1"/>
        <v>4467.2409844299345</v>
      </c>
      <c r="F18" s="35">
        <f t="shared" si="2"/>
        <v>0.92267320210196946</v>
      </c>
      <c r="G18" s="36">
        <f t="shared" si="3"/>
        <v>224.63258278956908</v>
      </c>
      <c r="H18" s="36">
        <f t="shared" si="4"/>
        <v>0</v>
      </c>
      <c r="I18" s="59">
        <f t="shared" si="5"/>
        <v>224.63258278956908</v>
      </c>
      <c r="J18" s="67">
        <f t="shared" si="6"/>
        <v>-53.672148578505066</v>
      </c>
      <c r="K18" s="34">
        <f t="shared" si="7"/>
        <v>170.96043421106401</v>
      </c>
      <c r="L18" s="34">
        <f t="shared" si="8"/>
        <v>4472434.7233403204</v>
      </c>
      <c r="M18" s="34">
        <f t="shared" si="9"/>
        <v>3403822.2451422843</v>
      </c>
      <c r="N18" s="38">
        <f>jan!M18</f>
        <v>1685508.8218657158</v>
      </c>
      <c r="O18" s="38">
        <f t="shared" si="10"/>
        <v>1718313.4232765685</v>
      </c>
    </row>
    <row r="19" spans="1:15" s="31" customFormat="1" x14ac:dyDescent="0.2">
      <c r="A19" s="30">
        <v>1122</v>
      </c>
      <c r="B19" s="31" t="s">
        <v>203</v>
      </c>
      <c r="C19" s="33">
        <v>50764965</v>
      </c>
      <c r="D19" s="66">
        <v>12362</v>
      </c>
      <c r="E19" s="34">
        <f t="shared" si="1"/>
        <v>4106.5333279404631</v>
      </c>
      <c r="F19" s="35">
        <f t="shared" si="2"/>
        <v>0.84817189590518538</v>
      </c>
      <c r="G19" s="36">
        <f t="shared" si="3"/>
        <v>441.05717668325195</v>
      </c>
      <c r="H19" s="36">
        <f t="shared" si="4"/>
        <v>87.826351280791229</v>
      </c>
      <c r="I19" s="59">
        <f t="shared" si="5"/>
        <v>528.8835279640432</v>
      </c>
      <c r="J19" s="67">
        <f t="shared" si="6"/>
        <v>-53.672148578505066</v>
      </c>
      <c r="K19" s="34">
        <f t="shared" si="7"/>
        <v>475.21137938553812</v>
      </c>
      <c r="L19" s="34">
        <f t="shared" si="8"/>
        <v>6538058.1726915017</v>
      </c>
      <c r="M19" s="34">
        <f t="shared" si="9"/>
        <v>5874563.0719640227</v>
      </c>
      <c r="N19" s="38">
        <f>jan!M19</f>
        <v>5183411.027447884</v>
      </c>
      <c r="O19" s="38">
        <f t="shared" si="10"/>
        <v>691152.04451613873</v>
      </c>
    </row>
    <row r="20" spans="1:15" s="31" customFormat="1" x14ac:dyDescent="0.2">
      <c r="A20" s="30">
        <v>1124</v>
      </c>
      <c r="B20" s="31" t="s">
        <v>204</v>
      </c>
      <c r="C20" s="33">
        <v>164955787</v>
      </c>
      <c r="D20" s="66">
        <v>28685</v>
      </c>
      <c r="E20" s="34">
        <f t="shared" si="1"/>
        <v>5750.5939341119056</v>
      </c>
      <c r="F20" s="35">
        <f t="shared" si="2"/>
        <v>1.1877395774412836</v>
      </c>
      <c r="G20" s="36">
        <f t="shared" si="3"/>
        <v>-545.37918701961348</v>
      </c>
      <c r="H20" s="36">
        <f t="shared" si="4"/>
        <v>0</v>
      </c>
      <c r="I20" s="59">
        <f t="shared" si="5"/>
        <v>-545.37918701961348</v>
      </c>
      <c r="J20" s="67">
        <f t="shared" si="6"/>
        <v>-53.672148578505066</v>
      </c>
      <c r="K20" s="34">
        <f t="shared" si="7"/>
        <v>-599.0513355981185</v>
      </c>
      <c r="L20" s="34">
        <f t="shared" si="8"/>
        <v>-15644201.979657613</v>
      </c>
      <c r="M20" s="34">
        <f t="shared" si="9"/>
        <v>-17183787.56163203</v>
      </c>
      <c r="N20" s="38">
        <f>jan!M20</f>
        <v>-19816927.868497338</v>
      </c>
      <c r="O20" s="38">
        <f t="shared" si="10"/>
        <v>2633140.3068653084</v>
      </c>
    </row>
    <row r="21" spans="1:15" s="31" customFormat="1" x14ac:dyDescent="0.2">
      <c r="A21" s="30">
        <v>1127</v>
      </c>
      <c r="B21" s="31" t="s">
        <v>205</v>
      </c>
      <c r="C21" s="33">
        <v>58928209</v>
      </c>
      <c r="D21" s="66">
        <v>11742</v>
      </c>
      <c r="E21" s="34">
        <f t="shared" si="1"/>
        <v>5018.5836314086182</v>
      </c>
      <c r="F21" s="35">
        <f t="shared" si="2"/>
        <v>1.0365486539337032</v>
      </c>
      <c r="G21" s="36">
        <f t="shared" si="3"/>
        <v>-106.17300539764109</v>
      </c>
      <c r="H21" s="36">
        <f t="shared" si="4"/>
        <v>0</v>
      </c>
      <c r="I21" s="59">
        <f t="shared" si="5"/>
        <v>-106.17300539764109</v>
      </c>
      <c r="J21" s="67">
        <f t="shared" si="6"/>
        <v>-53.672148578505066</v>
      </c>
      <c r="K21" s="34">
        <f t="shared" si="7"/>
        <v>-159.84515397614615</v>
      </c>
      <c r="L21" s="34">
        <f t="shared" si="8"/>
        <v>-1246683.4293791016</v>
      </c>
      <c r="M21" s="34">
        <f t="shared" si="9"/>
        <v>-1876901.7979879081</v>
      </c>
      <c r="N21" s="38">
        <f>jan!M21</f>
        <v>-2769213.8271046067</v>
      </c>
      <c r="O21" s="38">
        <f t="shared" si="10"/>
        <v>892312.02911669854</v>
      </c>
    </row>
    <row r="22" spans="1:15" s="31" customFormat="1" x14ac:dyDescent="0.2">
      <c r="A22" s="30">
        <v>1130</v>
      </c>
      <c r="B22" s="31" t="s">
        <v>206</v>
      </c>
      <c r="C22" s="33">
        <v>56969425</v>
      </c>
      <c r="D22" s="66">
        <v>13703</v>
      </c>
      <c r="E22" s="34">
        <f t="shared" si="1"/>
        <v>4157.4418010654599</v>
      </c>
      <c r="F22" s="35">
        <f t="shared" si="2"/>
        <v>0.85868663734762785</v>
      </c>
      <c r="G22" s="36">
        <f t="shared" si="3"/>
        <v>410.51209280825384</v>
      </c>
      <c r="H22" s="36">
        <f t="shared" si="4"/>
        <v>70.008385687042335</v>
      </c>
      <c r="I22" s="59">
        <f t="shared" si="5"/>
        <v>480.52047849529617</v>
      </c>
      <c r="J22" s="67">
        <f t="shared" si="6"/>
        <v>-53.672148578505066</v>
      </c>
      <c r="K22" s="34">
        <f t="shared" si="7"/>
        <v>426.8483299167911</v>
      </c>
      <c r="L22" s="34">
        <f t="shared" si="8"/>
        <v>6584572.1168210432</v>
      </c>
      <c r="M22" s="34">
        <f t="shared" si="9"/>
        <v>5849102.6648497889</v>
      </c>
      <c r="N22" s="38">
        <f>jan!M22</f>
        <v>3976439.2992613106</v>
      </c>
      <c r="O22" s="38">
        <f t="shared" si="10"/>
        <v>1872663.3655884783</v>
      </c>
    </row>
    <row r="23" spans="1:15" s="31" customFormat="1" x14ac:dyDescent="0.2">
      <c r="A23" s="30">
        <v>1133</v>
      </c>
      <c r="B23" s="31" t="s">
        <v>207</v>
      </c>
      <c r="C23" s="33">
        <v>21686847</v>
      </c>
      <c r="D23" s="66">
        <v>2643</v>
      </c>
      <c r="E23" s="34">
        <f t="shared" si="1"/>
        <v>8205.3904653802492</v>
      </c>
      <c r="F23" s="35">
        <f t="shared" si="2"/>
        <v>1.6947583355312288</v>
      </c>
      <c r="G23" s="36">
        <f t="shared" si="3"/>
        <v>-2018.2571057806197</v>
      </c>
      <c r="H23" s="36">
        <f t="shared" si="4"/>
        <v>0</v>
      </c>
      <c r="I23" s="59">
        <f t="shared" si="5"/>
        <v>-2018.2571057806197</v>
      </c>
      <c r="J23" s="67">
        <f t="shared" si="6"/>
        <v>-53.672148578505066</v>
      </c>
      <c r="K23" s="34">
        <f t="shared" si="7"/>
        <v>-2071.9292543591246</v>
      </c>
      <c r="L23" s="34">
        <f t="shared" si="8"/>
        <v>-5334253.5305781774</v>
      </c>
      <c r="M23" s="34">
        <f t="shared" si="9"/>
        <v>-5476109.0192711661</v>
      </c>
      <c r="N23" s="38">
        <f>jan!M23</f>
        <v>1348014.4019410091</v>
      </c>
      <c r="O23" s="38">
        <f t="shared" si="10"/>
        <v>-6824123.4212121749</v>
      </c>
    </row>
    <row r="24" spans="1:15" s="31" customFormat="1" x14ac:dyDescent="0.2">
      <c r="A24" s="30">
        <v>1134</v>
      </c>
      <c r="B24" s="31" t="s">
        <v>208</v>
      </c>
      <c r="C24" s="33">
        <v>40991517</v>
      </c>
      <c r="D24" s="66">
        <v>3889</v>
      </c>
      <c r="E24" s="34">
        <f t="shared" si="1"/>
        <v>10540.374646438673</v>
      </c>
      <c r="F24" s="35">
        <f t="shared" si="2"/>
        <v>2.1770308027439076</v>
      </c>
      <c r="G24" s="36">
        <f t="shared" si="3"/>
        <v>-3419.247614415674</v>
      </c>
      <c r="H24" s="36">
        <f t="shared" si="4"/>
        <v>0</v>
      </c>
      <c r="I24" s="59">
        <f t="shared" si="5"/>
        <v>-3419.247614415674</v>
      </c>
      <c r="J24" s="67">
        <f t="shared" si="6"/>
        <v>-53.672148578505066</v>
      </c>
      <c r="K24" s="34">
        <f t="shared" si="7"/>
        <v>-3472.9197629941791</v>
      </c>
      <c r="L24" s="34">
        <f t="shared" si="8"/>
        <v>-13297453.972462555</v>
      </c>
      <c r="M24" s="34">
        <f t="shared" si="9"/>
        <v>-13506184.958284363</v>
      </c>
      <c r="N24" s="38">
        <f>jan!M24</f>
        <v>2321083.9619555743</v>
      </c>
      <c r="O24" s="38">
        <f t="shared" si="10"/>
        <v>-15827268.920239937</v>
      </c>
    </row>
    <row r="25" spans="1:15" s="31" customFormat="1" x14ac:dyDescent="0.2">
      <c r="A25" s="30">
        <v>1135</v>
      </c>
      <c r="B25" s="31" t="s">
        <v>209</v>
      </c>
      <c r="C25" s="33">
        <v>28031549</v>
      </c>
      <c r="D25" s="66">
        <v>4572</v>
      </c>
      <c r="E25" s="34">
        <f t="shared" si="1"/>
        <v>6131.1349518810148</v>
      </c>
      <c r="F25" s="35">
        <f t="shared" si="2"/>
        <v>1.2663373071406525</v>
      </c>
      <c r="G25" s="36">
        <f t="shared" si="3"/>
        <v>-773.70379768107898</v>
      </c>
      <c r="H25" s="36">
        <f t="shared" si="4"/>
        <v>0</v>
      </c>
      <c r="I25" s="59">
        <f t="shared" si="5"/>
        <v>-773.70379768107898</v>
      </c>
      <c r="J25" s="67">
        <f t="shared" si="6"/>
        <v>-53.672148578505066</v>
      </c>
      <c r="K25" s="34">
        <f t="shared" si="7"/>
        <v>-827.375946259584</v>
      </c>
      <c r="L25" s="34">
        <f t="shared" si="8"/>
        <v>-3537373.7629978932</v>
      </c>
      <c r="M25" s="34">
        <f t="shared" si="9"/>
        <v>-3782762.826298818</v>
      </c>
      <c r="N25" s="38">
        <f>jan!M25</f>
        <v>1356049.9599410852</v>
      </c>
      <c r="O25" s="38">
        <f t="shared" si="10"/>
        <v>-5138812.7862399034</v>
      </c>
    </row>
    <row r="26" spans="1:15" s="31" customFormat="1" x14ac:dyDescent="0.2">
      <c r="A26" s="30">
        <v>1144</v>
      </c>
      <c r="B26" s="31" t="s">
        <v>210</v>
      </c>
      <c r="C26" s="33">
        <v>2397373</v>
      </c>
      <c r="D26" s="66">
        <v>544</v>
      </c>
      <c r="E26" s="34">
        <f t="shared" si="1"/>
        <v>4406.9356617647063</v>
      </c>
      <c r="F26" s="35">
        <f t="shared" si="2"/>
        <v>0.91021761589982531</v>
      </c>
      <c r="G26" s="36">
        <f t="shared" si="3"/>
        <v>260.81577638870601</v>
      </c>
      <c r="H26" s="36">
        <f t="shared" si="4"/>
        <v>0</v>
      </c>
      <c r="I26" s="59">
        <f t="shared" si="5"/>
        <v>260.81577638870601</v>
      </c>
      <c r="J26" s="67">
        <f t="shared" si="6"/>
        <v>-53.672148578505066</v>
      </c>
      <c r="K26" s="34">
        <f t="shared" si="7"/>
        <v>207.14362781020094</v>
      </c>
      <c r="L26" s="34">
        <f t="shared" si="8"/>
        <v>141883.78235545606</v>
      </c>
      <c r="M26" s="34">
        <f t="shared" si="9"/>
        <v>112686.13352874931</v>
      </c>
      <c r="N26" s="38">
        <f>jan!M26</f>
        <v>127099.80966928064</v>
      </c>
      <c r="O26" s="38">
        <f t="shared" si="10"/>
        <v>-14413.67614053133</v>
      </c>
    </row>
    <row r="27" spans="1:15" s="31" customFormat="1" x14ac:dyDescent="0.2">
      <c r="A27" s="30">
        <v>1145</v>
      </c>
      <c r="B27" s="31" t="s">
        <v>211</v>
      </c>
      <c r="C27" s="33">
        <v>4420834</v>
      </c>
      <c r="D27" s="66">
        <v>883</v>
      </c>
      <c r="E27" s="34">
        <f t="shared" si="1"/>
        <v>5006.6070215175541</v>
      </c>
      <c r="F27" s="35">
        <f t="shared" si="2"/>
        <v>1.0340749801298879</v>
      </c>
      <c r="G27" s="36">
        <f t="shared" si="3"/>
        <v>-98.98703946300266</v>
      </c>
      <c r="H27" s="36">
        <f t="shared" si="4"/>
        <v>0</v>
      </c>
      <c r="I27" s="59">
        <f t="shared" si="5"/>
        <v>-98.98703946300266</v>
      </c>
      <c r="J27" s="67">
        <f t="shared" si="6"/>
        <v>-53.672148578505066</v>
      </c>
      <c r="K27" s="34">
        <f t="shared" si="7"/>
        <v>-152.65918804150772</v>
      </c>
      <c r="L27" s="34">
        <f t="shared" si="8"/>
        <v>-87405.555845831346</v>
      </c>
      <c r="M27" s="34">
        <f t="shared" si="9"/>
        <v>-134798.06304065132</v>
      </c>
      <c r="N27" s="38">
        <f>jan!M27</f>
        <v>-228093.25903026489</v>
      </c>
      <c r="O27" s="38">
        <f t="shared" si="10"/>
        <v>93295.195989613567</v>
      </c>
    </row>
    <row r="28" spans="1:15" s="31" customFormat="1" x14ac:dyDescent="0.2">
      <c r="A28" s="30">
        <v>1146</v>
      </c>
      <c r="B28" s="31" t="s">
        <v>212</v>
      </c>
      <c r="C28" s="33">
        <v>49383452</v>
      </c>
      <c r="D28" s="66">
        <v>11570</v>
      </c>
      <c r="E28" s="34">
        <f t="shared" si="1"/>
        <v>4268.2326707000866</v>
      </c>
      <c r="F28" s="35">
        <f t="shared" si="2"/>
        <v>0.88156961294839176</v>
      </c>
      <c r="G28" s="36">
        <f t="shared" si="3"/>
        <v>344.03757102747784</v>
      </c>
      <c r="H28" s="36">
        <f t="shared" si="4"/>
        <v>31.231581314923002</v>
      </c>
      <c r="I28" s="59">
        <f t="shared" si="5"/>
        <v>375.26915234240084</v>
      </c>
      <c r="J28" s="67">
        <f t="shared" si="6"/>
        <v>-53.672148578505066</v>
      </c>
      <c r="K28" s="34">
        <f t="shared" si="7"/>
        <v>321.59700376389577</v>
      </c>
      <c r="L28" s="34">
        <f t="shared" si="8"/>
        <v>4341864.0926015778</v>
      </c>
      <c r="M28" s="34">
        <f t="shared" si="9"/>
        <v>3720877.3335482739</v>
      </c>
      <c r="N28" s="38">
        <f>jan!M28</f>
        <v>2131646.0127064949</v>
      </c>
      <c r="O28" s="38">
        <f t="shared" si="10"/>
        <v>1589231.320841779</v>
      </c>
    </row>
    <row r="29" spans="1:15" s="31" customFormat="1" x14ac:dyDescent="0.2">
      <c r="A29" s="30">
        <v>1149</v>
      </c>
      <c r="B29" s="31" t="s">
        <v>213</v>
      </c>
      <c r="C29" s="33">
        <v>185484959</v>
      </c>
      <c r="D29" s="66">
        <v>43306</v>
      </c>
      <c r="E29" s="34">
        <f t="shared" si="1"/>
        <v>4283.1237934697274</v>
      </c>
      <c r="F29" s="35">
        <f t="shared" si="2"/>
        <v>0.8846452562764876</v>
      </c>
      <c r="G29" s="36">
        <f t="shared" si="3"/>
        <v>335.10289736569337</v>
      </c>
      <c r="H29" s="36">
        <f t="shared" si="4"/>
        <v>26.01968834554873</v>
      </c>
      <c r="I29" s="59">
        <f t="shared" si="5"/>
        <v>361.1225857112421</v>
      </c>
      <c r="J29" s="67">
        <f t="shared" si="6"/>
        <v>-53.672148578505066</v>
      </c>
      <c r="K29" s="34">
        <f t="shared" si="7"/>
        <v>307.45043713273702</v>
      </c>
      <c r="L29" s="34">
        <f t="shared" si="8"/>
        <v>15638774.69681105</v>
      </c>
      <c r="M29" s="34">
        <f t="shared" si="9"/>
        <v>13314448.630470309</v>
      </c>
      <c r="N29" s="38">
        <f>jan!M29</f>
        <v>7984570.5275598541</v>
      </c>
      <c r="O29" s="38">
        <f t="shared" si="10"/>
        <v>5329878.1029104553</v>
      </c>
    </row>
    <row r="30" spans="1:15" s="31" customFormat="1" x14ac:dyDescent="0.2">
      <c r="A30" s="30">
        <v>1151</v>
      </c>
      <c r="B30" s="31" t="s">
        <v>214</v>
      </c>
      <c r="C30" s="33">
        <v>1553296</v>
      </c>
      <c r="D30" s="66">
        <v>215</v>
      </c>
      <c r="E30" s="34">
        <f t="shared" si="1"/>
        <v>7224.6325581395349</v>
      </c>
      <c r="F30" s="35">
        <f t="shared" si="2"/>
        <v>1.4921905667641957</v>
      </c>
      <c r="G30" s="36">
        <f t="shared" si="3"/>
        <v>-1429.8023614361912</v>
      </c>
      <c r="H30" s="36">
        <f t="shared" si="4"/>
        <v>0</v>
      </c>
      <c r="I30" s="59">
        <f t="shared" si="5"/>
        <v>-1429.8023614361912</v>
      </c>
      <c r="J30" s="67">
        <f t="shared" si="6"/>
        <v>-53.672148578505066</v>
      </c>
      <c r="K30" s="34">
        <f t="shared" si="7"/>
        <v>-1483.4745100146963</v>
      </c>
      <c r="L30" s="34">
        <f t="shared" si="8"/>
        <v>-307407.50770878111</v>
      </c>
      <c r="M30" s="34">
        <f t="shared" si="9"/>
        <v>-318947.01965315972</v>
      </c>
      <c r="N30" s="38">
        <f>jan!M30</f>
        <v>-135436.89976388108</v>
      </c>
      <c r="O30" s="38">
        <f t="shared" si="10"/>
        <v>-183510.11988927863</v>
      </c>
    </row>
    <row r="31" spans="1:15" s="31" customFormat="1" x14ac:dyDescent="0.2">
      <c r="A31" s="30">
        <v>1160</v>
      </c>
      <c r="B31" s="31" t="s">
        <v>215</v>
      </c>
      <c r="C31" s="33">
        <v>42895168</v>
      </c>
      <c r="D31" s="66">
        <v>8938</v>
      </c>
      <c r="E31" s="34">
        <f t="shared" si="1"/>
        <v>4799.1908704408143</v>
      </c>
      <c r="F31" s="35">
        <f t="shared" si="2"/>
        <v>0.99123481884271636</v>
      </c>
      <c r="G31" s="36">
        <f t="shared" si="3"/>
        <v>25.46265118304127</v>
      </c>
      <c r="H31" s="36">
        <f t="shared" si="4"/>
        <v>0</v>
      </c>
      <c r="I31" s="59">
        <f t="shared" si="5"/>
        <v>25.46265118304127</v>
      </c>
      <c r="J31" s="67">
        <f t="shared" si="6"/>
        <v>-53.672148578505066</v>
      </c>
      <c r="K31" s="34">
        <f t="shared" si="7"/>
        <v>-28.209497395463796</v>
      </c>
      <c r="L31" s="34">
        <f t="shared" si="8"/>
        <v>227585.17627402287</v>
      </c>
      <c r="M31" s="34">
        <f t="shared" si="9"/>
        <v>-252136.48772065539</v>
      </c>
      <c r="N31" s="38">
        <f>jan!M31</f>
        <v>-192564.55018403972</v>
      </c>
      <c r="O31" s="38">
        <f t="shared" si="10"/>
        <v>-59571.937536615675</v>
      </c>
    </row>
    <row r="32" spans="1:15" s="31" customFormat="1" x14ac:dyDescent="0.2">
      <c r="A32" s="30">
        <v>1505</v>
      </c>
      <c r="B32" s="31" t="s">
        <v>255</v>
      </c>
      <c r="C32" s="33">
        <v>103788992</v>
      </c>
      <c r="D32" s="66">
        <v>24404</v>
      </c>
      <c r="E32" s="34">
        <f t="shared" si="1"/>
        <v>4252.9500081953774</v>
      </c>
      <c r="F32" s="35">
        <f t="shared" si="2"/>
        <v>0.87841310019275332</v>
      </c>
      <c r="G32" s="36">
        <f t="shared" si="3"/>
        <v>353.20716853030336</v>
      </c>
      <c r="H32" s="36">
        <f t="shared" si="4"/>
        <v>36.580513191571207</v>
      </c>
      <c r="I32" s="59">
        <f t="shared" si="5"/>
        <v>389.78768172187455</v>
      </c>
      <c r="J32" s="67">
        <f t="shared" si="6"/>
        <v>-53.672148578505066</v>
      </c>
      <c r="K32" s="34">
        <f t="shared" si="7"/>
        <v>336.11553314336948</v>
      </c>
      <c r="L32" s="34">
        <f t="shared" si="8"/>
        <v>9512378.5847406257</v>
      </c>
      <c r="M32" s="34">
        <f t="shared" si="9"/>
        <v>8202563.4708307888</v>
      </c>
      <c r="N32" s="38">
        <f>jan!M32</f>
        <v>6572395.7756785313</v>
      </c>
      <c r="O32" s="38">
        <f t="shared" si="10"/>
        <v>1630167.6951522576</v>
      </c>
    </row>
    <row r="33" spans="1:15" s="31" customFormat="1" x14ac:dyDescent="0.2">
      <c r="A33" s="30">
        <v>1506</v>
      </c>
      <c r="B33" s="31" t="s">
        <v>254</v>
      </c>
      <c r="C33" s="33">
        <v>157997186</v>
      </c>
      <c r="D33" s="66">
        <v>32816</v>
      </c>
      <c r="E33" s="34">
        <f t="shared" si="1"/>
        <v>4814.6387737688929</v>
      </c>
      <c r="F33" s="35">
        <f t="shared" si="2"/>
        <v>0.99442546078013561</v>
      </c>
      <c r="G33" s="36">
        <f t="shared" si="3"/>
        <v>16.193909186194105</v>
      </c>
      <c r="H33" s="36">
        <f t="shared" si="4"/>
        <v>0</v>
      </c>
      <c r="I33" s="59">
        <f t="shared" si="5"/>
        <v>16.193909186194105</v>
      </c>
      <c r="J33" s="67">
        <f t="shared" si="6"/>
        <v>-53.672148578505066</v>
      </c>
      <c r="K33" s="34">
        <f t="shared" si="7"/>
        <v>-37.478239392310961</v>
      </c>
      <c r="L33" s="34">
        <f t="shared" si="8"/>
        <v>531419.32385414571</v>
      </c>
      <c r="M33" s="34">
        <f t="shared" si="9"/>
        <v>-1229885.9038980764</v>
      </c>
      <c r="N33" s="38">
        <f>jan!M33</f>
        <v>1618162.3160394377</v>
      </c>
      <c r="O33" s="38">
        <f t="shared" si="10"/>
        <v>-2848048.219937514</v>
      </c>
    </row>
    <row r="34" spans="1:15" s="31" customFormat="1" x14ac:dyDescent="0.2">
      <c r="A34" s="30">
        <v>1508</v>
      </c>
      <c r="B34" s="31" t="s">
        <v>432</v>
      </c>
      <c r="C34" s="33">
        <v>296641875</v>
      </c>
      <c r="D34" s="66">
        <v>58509</v>
      </c>
      <c r="E34" s="34">
        <f t="shared" si="1"/>
        <v>5070.0212787776236</v>
      </c>
      <c r="F34" s="35">
        <f t="shared" si="2"/>
        <v>1.0471726921201294</v>
      </c>
      <c r="G34" s="36">
        <f t="shared" si="3"/>
        <v>-137.03559381904432</v>
      </c>
      <c r="H34" s="36">
        <f t="shared" si="4"/>
        <v>0</v>
      </c>
      <c r="I34" s="59">
        <f t="shared" si="5"/>
        <v>-137.03559381904432</v>
      </c>
      <c r="J34" s="67">
        <f t="shared" si="6"/>
        <v>-53.672148578505066</v>
      </c>
      <c r="K34" s="34">
        <f t="shared" si="7"/>
        <v>-190.7077423975494</v>
      </c>
      <c r="L34" s="34">
        <f t="shared" si="8"/>
        <v>-8017815.5587584646</v>
      </c>
      <c r="M34" s="34">
        <f t="shared" si="9"/>
        <v>-11158119.299938217</v>
      </c>
      <c r="N34" s="38">
        <f>jan!M34</f>
        <v>-11084534.515743781</v>
      </c>
      <c r="O34" s="38">
        <f t="shared" si="10"/>
        <v>-73584.784194435924</v>
      </c>
    </row>
    <row r="35" spans="1:15" s="31" customFormat="1" x14ac:dyDescent="0.2">
      <c r="A35" s="30">
        <v>1511</v>
      </c>
      <c r="B35" s="31" t="s">
        <v>256</v>
      </c>
      <c r="C35" s="33">
        <v>14857555</v>
      </c>
      <c r="D35" s="66">
        <v>3026</v>
      </c>
      <c r="E35" s="34">
        <f t="shared" si="1"/>
        <v>4909.9653007270326</v>
      </c>
      <c r="F35" s="35">
        <f t="shared" si="2"/>
        <v>1.0141143990264234</v>
      </c>
      <c r="G35" s="36">
        <f t="shared" si="3"/>
        <v>-41.00200698868975</v>
      </c>
      <c r="H35" s="36">
        <f t="shared" si="4"/>
        <v>0</v>
      </c>
      <c r="I35" s="59">
        <f t="shared" si="5"/>
        <v>-41.00200698868975</v>
      </c>
      <c r="J35" s="67">
        <f t="shared" si="6"/>
        <v>-53.672148578505066</v>
      </c>
      <c r="K35" s="34">
        <f t="shared" si="7"/>
        <v>-94.674155567194816</v>
      </c>
      <c r="L35" s="34">
        <f t="shared" si="8"/>
        <v>-124072.07314777518</v>
      </c>
      <c r="M35" s="34">
        <f t="shared" si="9"/>
        <v>-286483.99474633153</v>
      </c>
      <c r="N35" s="38">
        <f>jan!M35</f>
        <v>16170.083323237179</v>
      </c>
      <c r="O35" s="38">
        <f t="shared" si="10"/>
        <v>-302654.07806956873</v>
      </c>
    </row>
    <row r="36" spans="1:15" s="31" customFormat="1" x14ac:dyDescent="0.2">
      <c r="A36" s="30">
        <v>1514</v>
      </c>
      <c r="B36" s="31" t="s">
        <v>429</v>
      </c>
      <c r="C36" s="33">
        <v>14123590</v>
      </c>
      <c r="D36" s="66">
        <v>2438</v>
      </c>
      <c r="E36" s="34">
        <f t="shared" si="1"/>
        <v>5793.1050041017224</v>
      </c>
      <c r="F36" s="35">
        <f t="shared" si="2"/>
        <v>1.1965199018538226</v>
      </c>
      <c r="G36" s="36">
        <f t="shared" si="3"/>
        <v>-570.88582901350367</v>
      </c>
      <c r="H36" s="36">
        <f t="shared" si="4"/>
        <v>0</v>
      </c>
      <c r="I36" s="59">
        <f t="shared" si="5"/>
        <v>-570.88582901350367</v>
      </c>
      <c r="J36" s="67">
        <f t="shared" si="6"/>
        <v>-53.672148578505066</v>
      </c>
      <c r="K36" s="34">
        <f t="shared" si="7"/>
        <v>-624.55797759200868</v>
      </c>
      <c r="L36" s="34">
        <f t="shared" si="8"/>
        <v>-1391819.6511349219</v>
      </c>
      <c r="M36" s="34">
        <f t="shared" si="9"/>
        <v>-1522672.3493693171</v>
      </c>
      <c r="N36" s="38">
        <f>jan!M36</f>
        <v>-1599883.9573225209</v>
      </c>
      <c r="O36" s="38">
        <f t="shared" si="10"/>
        <v>77211.607953203842</v>
      </c>
    </row>
    <row r="37" spans="1:15" s="31" customFormat="1" x14ac:dyDescent="0.2">
      <c r="A37" s="30">
        <v>1515</v>
      </c>
      <c r="B37" s="31" t="s">
        <v>378</v>
      </c>
      <c r="C37" s="33">
        <v>65392075</v>
      </c>
      <c r="D37" s="66">
        <v>8968</v>
      </c>
      <c r="E37" s="34">
        <f t="shared" si="1"/>
        <v>7291.7121989295274</v>
      </c>
      <c r="F37" s="35">
        <f t="shared" si="2"/>
        <v>1.5060453346576834</v>
      </c>
      <c r="G37" s="36">
        <f t="shared" si="3"/>
        <v>-1470.0501459101865</v>
      </c>
      <c r="H37" s="36">
        <f t="shared" si="4"/>
        <v>0</v>
      </c>
      <c r="I37" s="59">
        <f t="shared" si="5"/>
        <v>-1470.0501459101865</v>
      </c>
      <c r="J37" s="67">
        <f t="shared" si="6"/>
        <v>-53.672148578505066</v>
      </c>
      <c r="K37" s="34">
        <f t="shared" si="7"/>
        <v>-1523.7222944886917</v>
      </c>
      <c r="L37" s="34">
        <f t="shared" si="8"/>
        <v>-13183409.708522553</v>
      </c>
      <c r="M37" s="34">
        <f t="shared" si="9"/>
        <v>-13664741.536974587</v>
      </c>
      <c r="N37" s="38">
        <f>jan!M37</f>
        <v>-12885731.95015109</v>
      </c>
      <c r="O37" s="38">
        <f t="shared" si="10"/>
        <v>-779009.58682349697</v>
      </c>
    </row>
    <row r="38" spans="1:15" s="31" customFormat="1" x14ac:dyDescent="0.2">
      <c r="A38" s="30">
        <v>1516</v>
      </c>
      <c r="B38" s="31" t="s">
        <v>257</v>
      </c>
      <c r="C38" s="33">
        <v>42418326</v>
      </c>
      <c r="D38" s="66">
        <v>8861</v>
      </c>
      <c r="E38" s="34">
        <f t="shared" si="1"/>
        <v>4787.0811420832861</v>
      </c>
      <c r="F38" s="35">
        <f t="shared" si="2"/>
        <v>0.9887336504752231</v>
      </c>
      <c r="G38" s="36">
        <f t="shared" si="3"/>
        <v>32.728488197558178</v>
      </c>
      <c r="H38" s="36">
        <f t="shared" si="4"/>
        <v>0</v>
      </c>
      <c r="I38" s="59">
        <f t="shared" si="5"/>
        <v>32.728488197558178</v>
      </c>
      <c r="J38" s="67">
        <f t="shared" si="6"/>
        <v>-53.672148578505066</v>
      </c>
      <c r="K38" s="34">
        <f t="shared" si="7"/>
        <v>-20.943660380946888</v>
      </c>
      <c r="L38" s="34">
        <f t="shared" si="8"/>
        <v>290007.13391856302</v>
      </c>
      <c r="M38" s="34">
        <f t="shared" si="9"/>
        <v>-185581.77463557039</v>
      </c>
      <c r="N38" s="38">
        <f>jan!M38</f>
        <v>-589357.41026860254</v>
      </c>
      <c r="O38" s="38">
        <f t="shared" si="10"/>
        <v>403775.63563303219</v>
      </c>
    </row>
    <row r="39" spans="1:15" s="31" customFormat="1" x14ac:dyDescent="0.2">
      <c r="A39" s="30">
        <v>1517</v>
      </c>
      <c r="B39" s="31" t="s">
        <v>258</v>
      </c>
      <c r="C39" s="33">
        <v>21622254</v>
      </c>
      <c r="D39" s="66">
        <v>5322</v>
      </c>
      <c r="E39" s="34">
        <f t="shared" si="1"/>
        <v>4062.8060879368659</v>
      </c>
      <c r="F39" s="35">
        <f t="shared" si="2"/>
        <v>0.83914038121998669</v>
      </c>
      <c r="G39" s="36">
        <f t="shared" si="3"/>
        <v>467.29352068541027</v>
      </c>
      <c r="H39" s="36">
        <f t="shared" si="4"/>
        <v>103.13088528205026</v>
      </c>
      <c r="I39" s="59">
        <f t="shared" si="5"/>
        <v>570.42440596746053</v>
      </c>
      <c r="J39" s="67">
        <f t="shared" si="6"/>
        <v>-53.672148578505066</v>
      </c>
      <c r="K39" s="34">
        <f t="shared" si="7"/>
        <v>516.75225738895551</v>
      </c>
      <c r="L39" s="34">
        <f t="shared" si="8"/>
        <v>3035798.6885588248</v>
      </c>
      <c r="M39" s="34">
        <f t="shared" si="9"/>
        <v>2750155.5138240214</v>
      </c>
      <c r="N39" s="38">
        <f>jan!M39</f>
        <v>2825988.5346689555</v>
      </c>
      <c r="O39" s="38">
        <f t="shared" si="10"/>
        <v>-75833.020844934043</v>
      </c>
    </row>
    <row r="40" spans="1:15" s="31" customFormat="1" x14ac:dyDescent="0.2">
      <c r="A40" s="30">
        <v>1520</v>
      </c>
      <c r="B40" s="31" t="s">
        <v>260</v>
      </c>
      <c r="C40" s="33">
        <v>45165921</v>
      </c>
      <c r="D40" s="66">
        <v>10958</v>
      </c>
      <c r="E40" s="34">
        <f t="shared" si="1"/>
        <v>4121.7303340025555</v>
      </c>
      <c r="F40" s="35">
        <f t="shared" si="2"/>
        <v>0.85131071700181871</v>
      </c>
      <c r="G40" s="36">
        <f t="shared" si="3"/>
        <v>431.93897304599648</v>
      </c>
      <c r="H40" s="36">
        <f t="shared" si="4"/>
        <v>82.507399159058878</v>
      </c>
      <c r="I40" s="59">
        <f t="shared" si="5"/>
        <v>514.44637220505535</v>
      </c>
      <c r="J40" s="67">
        <f t="shared" si="6"/>
        <v>-53.672148578505066</v>
      </c>
      <c r="K40" s="34">
        <f t="shared" si="7"/>
        <v>460.77422362655028</v>
      </c>
      <c r="L40" s="34">
        <f t="shared" si="8"/>
        <v>5637303.346622997</v>
      </c>
      <c r="M40" s="34">
        <f t="shared" si="9"/>
        <v>5049163.9424997382</v>
      </c>
      <c r="N40" s="38">
        <f>jan!M40</f>
        <v>4273344.3267573118</v>
      </c>
      <c r="O40" s="38">
        <f t="shared" si="10"/>
        <v>775819.61574242637</v>
      </c>
    </row>
    <row r="41" spans="1:15" s="31" customFormat="1" x14ac:dyDescent="0.2">
      <c r="A41" s="30">
        <v>1525</v>
      </c>
      <c r="B41" s="31" t="s">
        <v>261</v>
      </c>
      <c r="C41" s="33">
        <v>20110122</v>
      </c>
      <c r="D41" s="66">
        <v>4348</v>
      </c>
      <c r="E41" s="34">
        <f t="shared" si="1"/>
        <v>4625.1430542778289</v>
      </c>
      <c r="F41" s="35">
        <f t="shared" si="2"/>
        <v>0.95528662253594177</v>
      </c>
      <c r="G41" s="36">
        <f t="shared" si="3"/>
        <v>129.89134088083247</v>
      </c>
      <c r="H41" s="36">
        <f t="shared" si="4"/>
        <v>0</v>
      </c>
      <c r="I41" s="59">
        <f t="shared" si="5"/>
        <v>129.89134088083247</v>
      </c>
      <c r="J41" s="67">
        <f t="shared" si="6"/>
        <v>-53.672148578505066</v>
      </c>
      <c r="K41" s="34">
        <f t="shared" si="7"/>
        <v>76.2191923023274</v>
      </c>
      <c r="L41" s="34">
        <f t="shared" si="8"/>
        <v>564767.55014985963</v>
      </c>
      <c r="M41" s="34">
        <f t="shared" si="9"/>
        <v>331401.04813051951</v>
      </c>
      <c r="N41" s="38">
        <f>jan!M41</f>
        <v>75166.244775093612</v>
      </c>
      <c r="O41" s="38">
        <f t="shared" si="10"/>
        <v>256234.80335542589</v>
      </c>
    </row>
    <row r="42" spans="1:15" s="31" customFormat="1" x14ac:dyDescent="0.2">
      <c r="A42" s="30">
        <v>1528</v>
      </c>
      <c r="B42" s="31" t="s">
        <v>262</v>
      </c>
      <c r="C42" s="33">
        <v>29143259</v>
      </c>
      <c r="D42" s="66">
        <v>7617</v>
      </c>
      <c r="E42" s="34">
        <f t="shared" si="1"/>
        <v>3826.0810030195616</v>
      </c>
      <c r="F42" s="35">
        <f t="shared" si="2"/>
        <v>0.79024669205484255</v>
      </c>
      <c r="G42" s="36">
        <f t="shared" si="3"/>
        <v>609.32857163579285</v>
      </c>
      <c r="H42" s="36">
        <f t="shared" si="4"/>
        <v>185.98466500310673</v>
      </c>
      <c r="I42" s="59">
        <f t="shared" si="5"/>
        <v>795.31323663889953</v>
      </c>
      <c r="J42" s="67">
        <f t="shared" si="6"/>
        <v>-53.672148578505066</v>
      </c>
      <c r="K42" s="34">
        <f t="shared" si="7"/>
        <v>741.64108806039451</v>
      </c>
      <c r="L42" s="34">
        <f t="shared" si="8"/>
        <v>6057900.9234784981</v>
      </c>
      <c r="M42" s="34">
        <f t="shared" si="9"/>
        <v>5649080.1677560247</v>
      </c>
      <c r="N42" s="38">
        <f>jan!M42</f>
        <v>4199973.4723362327</v>
      </c>
      <c r="O42" s="38">
        <f t="shared" si="10"/>
        <v>1449106.6954197921</v>
      </c>
    </row>
    <row r="43" spans="1:15" s="31" customFormat="1" x14ac:dyDescent="0.2">
      <c r="A43" s="30">
        <v>1531</v>
      </c>
      <c r="B43" s="31" t="s">
        <v>263</v>
      </c>
      <c r="C43" s="33">
        <v>43350218</v>
      </c>
      <c r="D43" s="66">
        <v>9720</v>
      </c>
      <c r="E43" s="34">
        <f t="shared" si="1"/>
        <v>4459.8989711934155</v>
      </c>
      <c r="F43" s="35">
        <f t="shared" si="2"/>
        <v>0.92115676748686248</v>
      </c>
      <c r="G43" s="36">
        <f t="shared" si="3"/>
        <v>229.03779073148053</v>
      </c>
      <c r="H43" s="36">
        <f t="shared" si="4"/>
        <v>0</v>
      </c>
      <c r="I43" s="59">
        <f t="shared" si="5"/>
        <v>229.03779073148053</v>
      </c>
      <c r="J43" s="67">
        <f t="shared" si="6"/>
        <v>-53.672148578505066</v>
      </c>
      <c r="K43" s="34">
        <f t="shared" si="7"/>
        <v>175.36564215297545</v>
      </c>
      <c r="L43" s="34">
        <f t="shared" si="8"/>
        <v>2226247.3259099908</v>
      </c>
      <c r="M43" s="34">
        <f t="shared" si="9"/>
        <v>1704554.0417269215</v>
      </c>
      <c r="N43" s="38">
        <f>jan!M43</f>
        <v>1796875.2106747762</v>
      </c>
      <c r="O43" s="38">
        <f t="shared" si="10"/>
        <v>-92321.168947854778</v>
      </c>
    </row>
    <row r="44" spans="1:15" s="31" customFormat="1" x14ac:dyDescent="0.2">
      <c r="A44" s="30">
        <v>1532</v>
      </c>
      <c r="B44" s="31" t="s">
        <v>264</v>
      </c>
      <c r="C44" s="33">
        <v>43560935</v>
      </c>
      <c r="D44" s="66">
        <v>8691</v>
      </c>
      <c r="E44" s="34">
        <f t="shared" si="1"/>
        <v>5012.1890461396852</v>
      </c>
      <c r="F44" s="35">
        <f t="shared" si="2"/>
        <v>1.0352279030526192</v>
      </c>
      <c r="G44" s="36">
        <f t="shared" si="3"/>
        <v>-102.33625423628128</v>
      </c>
      <c r="H44" s="36">
        <f t="shared" si="4"/>
        <v>0</v>
      </c>
      <c r="I44" s="59">
        <f t="shared" si="5"/>
        <v>-102.33625423628128</v>
      </c>
      <c r="J44" s="67">
        <f t="shared" si="6"/>
        <v>-53.672148578505066</v>
      </c>
      <c r="K44" s="34">
        <f t="shared" si="7"/>
        <v>-156.00840281478634</v>
      </c>
      <c r="L44" s="34">
        <f t="shared" si="8"/>
        <v>-889404.38556752063</v>
      </c>
      <c r="M44" s="34">
        <f t="shared" si="9"/>
        <v>-1355869.028863308</v>
      </c>
      <c r="N44" s="38">
        <f>jan!M44</f>
        <v>264546.18954469741</v>
      </c>
      <c r="O44" s="38">
        <f t="shared" si="10"/>
        <v>-1620415.2184080053</v>
      </c>
    </row>
    <row r="45" spans="1:15" s="31" customFormat="1" x14ac:dyDescent="0.2">
      <c r="A45" s="30">
        <v>1535</v>
      </c>
      <c r="B45" s="31" t="s">
        <v>265</v>
      </c>
      <c r="C45" s="33">
        <v>31799511</v>
      </c>
      <c r="D45" s="66">
        <v>7147</v>
      </c>
      <c r="E45" s="34">
        <f t="shared" si="1"/>
        <v>4449.3509164684483</v>
      </c>
      <c r="F45" s="35">
        <f t="shared" si="2"/>
        <v>0.91897815042479813</v>
      </c>
      <c r="G45" s="36">
        <f t="shared" si="3"/>
        <v>235.36662356646082</v>
      </c>
      <c r="H45" s="36">
        <f t="shared" si="4"/>
        <v>0</v>
      </c>
      <c r="I45" s="59">
        <f t="shared" si="5"/>
        <v>235.36662356646082</v>
      </c>
      <c r="J45" s="67">
        <f t="shared" si="6"/>
        <v>-53.672148578505066</v>
      </c>
      <c r="K45" s="34">
        <f t="shared" si="7"/>
        <v>181.69447498795574</v>
      </c>
      <c r="L45" s="34">
        <f t="shared" si="8"/>
        <v>1682165.2586294955</v>
      </c>
      <c r="M45" s="34">
        <f t="shared" si="9"/>
        <v>1298570.4127389197</v>
      </c>
      <c r="N45" s="38">
        <f>jan!M45</f>
        <v>926029.06784903479</v>
      </c>
      <c r="O45" s="38">
        <f t="shared" si="10"/>
        <v>372541.34488988493</v>
      </c>
    </row>
    <row r="46" spans="1:15" s="31" customFormat="1" x14ac:dyDescent="0.2">
      <c r="A46" s="30">
        <v>1539</v>
      </c>
      <c r="B46" s="31" t="s">
        <v>266</v>
      </c>
      <c r="C46" s="33">
        <v>31272572</v>
      </c>
      <c r="D46" s="66">
        <v>7299</v>
      </c>
      <c r="E46" s="34">
        <f t="shared" si="1"/>
        <v>4284.5008905329496</v>
      </c>
      <c r="F46" s="35">
        <f t="shared" si="2"/>
        <v>0.88492968475512956</v>
      </c>
      <c r="G46" s="36">
        <f t="shared" si="3"/>
        <v>334.27663912776006</v>
      </c>
      <c r="H46" s="36">
        <f t="shared" si="4"/>
        <v>25.537704373420954</v>
      </c>
      <c r="I46" s="59">
        <f t="shared" si="5"/>
        <v>359.81434350118104</v>
      </c>
      <c r="J46" s="67">
        <f t="shared" si="6"/>
        <v>-53.672148578505066</v>
      </c>
      <c r="K46" s="34">
        <f t="shared" si="7"/>
        <v>306.14219492267597</v>
      </c>
      <c r="L46" s="34">
        <f t="shared" si="8"/>
        <v>2626284.8932151203</v>
      </c>
      <c r="M46" s="34">
        <f t="shared" si="9"/>
        <v>2234531.8807406118</v>
      </c>
      <c r="N46" s="38">
        <f>jan!M46</f>
        <v>3293073.8670516154</v>
      </c>
      <c r="O46" s="38">
        <f t="shared" si="10"/>
        <v>-1058541.9863110036</v>
      </c>
    </row>
    <row r="47" spans="1:15" s="31" customFormat="1" x14ac:dyDescent="0.2">
      <c r="A47" s="30">
        <v>1547</v>
      </c>
      <c r="B47" s="31" t="s">
        <v>267</v>
      </c>
      <c r="C47" s="33">
        <v>17902068</v>
      </c>
      <c r="D47" s="66">
        <v>3678</v>
      </c>
      <c r="E47" s="34">
        <f t="shared" si="1"/>
        <v>4867.3376835236541</v>
      </c>
      <c r="F47" s="35">
        <f t="shared" si="2"/>
        <v>1.0053100027110906</v>
      </c>
      <c r="G47" s="36">
        <f t="shared" si="3"/>
        <v>-15.425436666662607</v>
      </c>
      <c r="H47" s="36">
        <f t="shared" si="4"/>
        <v>0</v>
      </c>
      <c r="I47" s="59">
        <f t="shared" si="5"/>
        <v>-15.425436666662607</v>
      </c>
      <c r="J47" s="67">
        <f t="shared" si="6"/>
        <v>-53.672148578505066</v>
      </c>
      <c r="K47" s="34">
        <f t="shared" si="7"/>
        <v>-69.097585245167679</v>
      </c>
      <c r="L47" s="34">
        <f t="shared" si="8"/>
        <v>-56734.756059985069</v>
      </c>
      <c r="M47" s="34">
        <f t="shared" si="9"/>
        <v>-254140.91853172673</v>
      </c>
      <c r="N47" s="38">
        <f>jan!M47</f>
        <v>-393075.9559607188</v>
      </c>
      <c r="O47" s="38">
        <f t="shared" si="10"/>
        <v>138935.03742899207</v>
      </c>
    </row>
    <row r="48" spans="1:15" s="31" customFormat="1" x14ac:dyDescent="0.2">
      <c r="A48" s="30">
        <v>1554</v>
      </c>
      <c r="B48" s="31" t="s">
        <v>268</v>
      </c>
      <c r="C48" s="33">
        <v>26982309</v>
      </c>
      <c r="D48" s="66">
        <v>5955</v>
      </c>
      <c r="E48" s="34">
        <f t="shared" si="1"/>
        <v>4531.0342569269524</v>
      </c>
      <c r="F48" s="35">
        <f t="shared" si="2"/>
        <v>0.93584919668398059</v>
      </c>
      <c r="G48" s="36">
        <f t="shared" si="3"/>
        <v>186.35661929135838</v>
      </c>
      <c r="H48" s="36">
        <f t="shared" si="4"/>
        <v>0</v>
      </c>
      <c r="I48" s="59">
        <f t="shared" si="5"/>
        <v>186.35661929135838</v>
      </c>
      <c r="J48" s="67">
        <f t="shared" si="6"/>
        <v>-53.672148578505066</v>
      </c>
      <c r="K48" s="34">
        <f t="shared" si="7"/>
        <v>132.68447071285331</v>
      </c>
      <c r="L48" s="34">
        <f t="shared" si="8"/>
        <v>1109753.6678800392</v>
      </c>
      <c r="M48" s="34">
        <f t="shared" si="9"/>
        <v>790136.02309504151</v>
      </c>
      <c r="N48" s="38">
        <f>jan!M48</f>
        <v>582737.10653994593</v>
      </c>
      <c r="O48" s="38">
        <f t="shared" si="10"/>
        <v>207398.91655509558</v>
      </c>
    </row>
    <row r="49" spans="1:15" s="31" customFormat="1" x14ac:dyDescent="0.2">
      <c r="A49" s="30">
        <v>1557</v>
      </c>
      <c r="B49" s="31" t="s">
        <v>269</v>
      </c>
      <c r="C49" s="33">
        <v>9450920</v>
      </c>
      <c r="D49" s="66">
        <v>2700</v>
      </c>
      <c r="E49" s="34">
        <f t="shared" si="1"/>
        <v>3500.3407407407408</v>
      </c>
      <c r="F49" s="35">
        <f t="shared" si="2"/>
        <v>0.7229676238564009</v>
      </c>
      <c r="G49" s="36">
        <f t="shared" si="3"/>
        <v>804.77272900308537</v>
      </c>
      <c r="H49" s="36">
        <f t="shared" si="4"/>
        <v>299.99375680069403</v>
      </c>
      <c r="I49" s="59">
        <f t="shared" si="5"/>
        <v>1104.7664858037795</v>
      </c>
      <c r="J49" s="67">
        <f t="shared" si="6"/>
        <v>-53.672148578505066</v>
      </c>
      <c r="K49" s="34">
        <f t="shared" si="7"/>
        <v>1051.0943372252743</v>
      </c>
      <c r="L49" s="34">
        <f t="shared" si="8"/>
        <v>2982869.5116702043</v>
      </c>
      <c r="M49" s="34">
        <f t="shared" si="9"/>
        <v>2837954.7105082409</v>
      </c>
      <c r="N49" s="38">
        <f>jan!M49</f>
        <v>2561984.4590203264</v>
      </c>
      <c r="O49" s="38">
        <f t="shared" si="10"/>
        <v>275970.25148791447</v>
      </c>
    </row>
    <row r="50" spans="1:15" s="31" customFormat="1" x14ac:dyDescent="0.2">
      <c r="A50" s="30">
        <v>1560</v>
      </c>
      <c r="B50" s="31" t="s">
        <v>270</v>
      </c>
      <c r="C50" s="33">
        <v>12074267</v>
      </c>
      <c r="D50" s="66">
        <v>3041</v>
      </c>
      <c r="E50" s="34">
        <f t="shared" si="1"/>
        <v>3970.4922722788556</v>
      </c>
      <c r="F50" s="35">
        <f t="shared" si="2"/>
        <v>0.8200736946032815</v>
      </c>
      <c r="G50" s="36">
        <f t="shared" si="3"/>
        <v>522.68181008021645</v>
      </c>
      <c r="H50" s="36">
        <f t="shared" si="4"/>
        <v>135.44072076235386</v>
      </c>
      <c r="I50" s="59">
        <f t="shared" si="5"/>
        <v>658.12253084257031</v>
      </c>
      <c r="J50" s="67">
        <f t="shared" si="6"/>
        <v>-53.672148578505066</v>
      </c>
      <c r="K50" s="34">
        <f t="shared" si="7"/>
        <v>604.4503822640653</v>
      </c>
      <c r="L50" s="34">
        <f t="shared" si="8"/>
        <v>2001350.6162922564</v>
      </c>
      <c r="M50" s="34">
        <f t="shared" si="9"/>
        <v>1838133.6124650226</v>
      </c>
      <c r="N50" s="38">
        <f>jan!M50</f>
        <v>1502454.614529931</v>
      </c>
      <c r="O50" s="38">
        <f t="shared" si="10"/>
        <v>335678.99793509161</v>
      </c>
    </row>
    <row r="51" spans="1:15" s="31" customFormat="1" x14ac:dyDescent="0.2">
      <c r="A51" s="30">
        <v>1563</v>
      </c>
      <c r="B51" s="31" t="s">
        <v>271</v>
      </c>
      <c r="C51" s="33">
        <v>37975221</v>
      </c>
      <c r="D51" s="66">
        <v>7227</v>
      </c>
      <c r="E51" s="34">
        <f t="shared" si="1"/>
        <v>5254.6313823163136</v>
      </c>
      <c r="F51" s="35">
        <f t="shared" si="2"/>
        <v>1.0853024451301199</v>
      </c>
      <c r="G51" s="36">
        <f t="shared" si="3"/>
        <v>-247.80165594225835</v>
      </c>
      <c r="H51" s="36">
        <f t="shared" si="4"/>
        <v>0</v>
      </c>
      <c r="I51" s="59">
        <f t="shared" si="5"/>
        <v>-247.80165594225835</v>
      </c>
      <c r="J51" s="67">
        <f t="shared" si="6"/>
        <v>-53.672148578505066</v>
      </c>
      <c r="K51" s="34">
        <f t="shared" si="7"/>
        <v>-301.47380452076339</v>
      </c>
      <c r="L51" s="34">
        <f t="shared" si="8"/>
        <v>-1790862.5674947011</v>
      </c>
      <c r="M51" s="34">
        <f t="shared" si="9"/>
        <v>-2178751.185271557</v>
      </c>
      <c r="N51" s="38">
        <f>jan!M51</f>
        <v>1919644.205477739</v>
      </c>
      <c r="O51" s="38">
        <f t="shared" si="10"/>
        <v>-4098395.3907492962</v>
      </c>
    </row>
    <row r="52" spans="1:15" s="31" customFormat="1" x14ac:dyDescent="0.2">
      <c r="A52" s="30">
        <v>1566</v>
      </c>
      <c r="B52" s="31" t="s">
        <v>272</v>
      </c>
      <c r="C52" s="33">
        <v>25293954</v>
      </c>
      <c r="D52" s="66">
        <v>5953</v>
      </c>
      <c r="E52" s="34">
        <f t="shared" si="1"/>
        <v>4248.9423819922731</v>
      </c>
      <c r="F52" s="35">
        <f t="shared" si="2"/>
        <v>0.87758535677919358</v>
      </c>
      <c r="G52" s="36">
        <f t="shared" si="3"/>
        <v>355.61174425216592</v>
      </c>
      <c r="H52" s="36">
        <f t="shared" si="4"/>
        <v>37.983182362657722</v>
      </c>
      <c r="I52" s="59">
        <f t="shared" si="5"/>
        <v>393.59492661482363</v>
      </c>
      <c r="J52" s="67">
        <f t="shared" si="6"/>
        <v>-53.672148578505066</v>
      </c>
      <c r="K52" s="34">
        <f t="shared" si="7"/>
        <v>339.92277803631856</v>
      </c>
      <c r="L52" s="34">
        <f t="shared" si="8"/>
        <v>2343070.5981380451</v>
      </c>
      <c r="M52" s="34">
        <f t="shared" si="9"/>
        <v>2023560.2976502045</v>
      </c>
      <c r="N52" s="38">
        <f>jan!M52</f>
        <v>5101432.2604066683</v>
      </c>
      <c r="O52" s="38">
        <f t="shared" si="10"/>
        <v>-3077871.9627564638</v>
      </c>
    </row>
    <row r="53" spans="1:15" s="31" customFormat="1" x14ac:dyDescent="0.2">
      <c r="A53" s="30">
        <v>1573</v>
      </c>
      <c r="B53" s="31" t="s">
        <v>274</v>
      </c>
      <c r="C53" s="33">
        <v>10039822</v>
      </c>
      <c r="D53" s="66">
        <v>2159</v>
      </c>
      <c r="E53" s="34">
        <f t="shared" si="1"/>
        <v>4650.2186197313567</v>
      </c>
      <c r="F53" s="35">
        <f t="shared" si="2"/>
        <v>0.96046578174229835</v>
      </c>
      <c r="G53" s="36">
        <f t="shared" si="3"/>
        <v>114.84600160871578</v>
      </c>
      <c r="H53" s="36">
        <f t="shared" si="4"/>
        <v>0</v>
      </c>
      <c r="I53" s="59">
        <f t="shared" si="5"/>
        <v>114.84600160871578</v>
      </c>
      <c r="J53" s="67">
        <f t="shared" si="6"/>
        <v>-53.672148578505066</v>
      </c>
      <c r="K53" s="34">
        <f t="shared" si="7"/>
        <v>61.173853030210715</v>
      </c>
      <c r="L53" s="34">
        <f t="shared" si="8"/>
        <v>247952.51747321736</v>
      </c>
      <c r="M53" s="34">
        <f t="shared" si="9"/>
        <v>132074.34869222494</v>
      </c>
      <c r="N53" s="38">
        <f>jan!M53</f>
        <v>12639.622371073949</v>
      </c>
      <c r="O53" s="38">
        <f t="shared" si="10"/>
        <v>119434.726321151</v>
      </c>
    </row>
    <row r="54" spans="1:15" s="31" customFormat="1" x14ac:dyDescent="0.2">
      <c r="A54" s="30">
        <v>1576</v>
      </c>
      <c r="B54" s="31" t="s">
        <v>275</v>
      </c>
      <c r="C54" s="33">
        <v>14289317</v>
      </c>
      <c r="D54" s="66">
        <v>3408</v>
      </c>
      <c r="E54" s="34">
        <f t="shared" si="1"/>
        <v>4192.8747065727703</v>
      </c>
      <c r="F54" s="35">
        <f t="shared" si="2"/>
        <v>0.86600502301299809</v>
      </c>
      <c r="G54" s="36">
        <f t="shared" si="3"/>
        <v>389.25234950386766</v>
      </c>
      <c r="H54" s="36">
        <f t="shared" si="4"/>
        <v>57.606868759483717</v>
      </c>
      <c r="I54" s="59">
        <f t="shared" si="5"/>
        <v>446.85921826335141</v>
      </c>
      <c r="J54" s="67">
        <f t="shared" si="6"/>
        <v>-53.672148578505066</v>
      </c>
      <c r="K54" s="34">
        <f t="shared" si="7"/>
        <v>393.18706968484634</v>
      </c>
      <c r="L54" s="34">
        <f t="shared" si="8"/>
        <v>1522896.2158415015</v>
      </c>
      <c r="M54" s="34">
        <f t="shared" si="9"/>
        <v>1339981.5334859563</v>
      </c>
      <c r="N54" s="38">
        <f>jan!M54</f>
        <v>957631.83116343431</v>
      </c>
      <c r="O54" s="38">
        <f t="shared" si="10"/>
        <v>382349.70232252195</v>
      </c>
    </row>
    <row r="55" spans="1:15" s="31" customFormat="1" x14ac:dyDescent="0.2">
      <c r="A55" s="30">
        <v>1577</v>
      </c>
      <c r="B55" s="31" t="s">
        <v>259</v>
      </c>
      <c r="C55" s="33">
        <v>42720487</v>
      </c>
      <c r="D55" s="66">
        <v>11093</v>
      </c>
      <c r="E55" s="34">
        <f t="shared" si="1"/>
        <v>3851.1211574867034</v>
      </c>
      <c r="F55" s="35">
        <f t="shared" si="2"/>
        <v>0.79541853740275448</v>
      </c>
      <c r="G55" s="36">
        <f t="shared" si="3"/>
        <v>594.30447895550776</v>
      </c>
      <c r="H55" s="36">
        <f t="shared" si="4"/>
        <v>177.22061093960713</v>
      </c>
      <c r="I55" s="59">
        <f t="shared" si="5"/>
        <v>771.52508989511489</v>
      </c>
      <c r="J55" s="67">
        <f t="shared" si="6"/>
        <v>-53.672148578505066</v>
      </c>
      <c r="K55" s="34">
        <f t="shared" si="7"/>
        <v>717.85294131660987</v>
      </c>
      <c r="L55" s="34">
        <f t="shared" si="8"/>
        <v>8558527.8222065102</v>
      </c>
      <c r="M55" s="34">
        <f t="shared" si="9"/>
        <v>7963142.6780251535</v>
      </c>
      <c r="N55" s="38">
        <f>jan!M55</f>
        <v>8918096.6172083281</v>
      </c>
      <c r="O55" s="38">
        <f t="shared" si="10"/>
        <v>-954953.93918317463</v>
      </c>
    </row>
    <row r="56" spans="1:15" s="31" customFormat="1" x14ac:dyDescent="0.2">
      <c r="A56" s="30">
        <v>1578</v>
      </c>
      <c r="B56" s="31" t="s">
        <v>379</v>
      </c>
      <c r="C56" s="33">
        <v>14000583</v>
      </c>
      <c r="D56" s="66">
        <v>2492</v>
      </c>
      <c r="E56" s="34">
        <f t="shared" si="1"/>
        <v>5618.2114767255216</v>
      </c>
      <c r="F56" s="35">
        <f t="shared" si="2"/>
        <v>1.1603970306020717</v>
      </c>
      <c r="G56" s="36">
        <f t="shared" si="3"/>
        <v>-465.9497125877831</v>
      </c>
      <c r="H56" s="36">
        <f t="shared" si="4"/>
        <v>0</v>
      </c>
      <c r="I56" s="59">
        <f t="shared" si="5"/>
        <v>-465.9497125877831</v>
      </c>
      <c r="J56" s="67">
        <f t="shared" si="6"/>
        <v>-53.672148578505066</v>
      </c>
      <c r="K56" s="34">
        <f t="shared" si="7"/>
        <v>-519.62186116628811</v>
      </c>
      <c r="L56" s="34">
        <f t="shared" si="8"/>
        <v>-1161146.6837687555</v>
      </c>
      <c r="M56" s="34">
        <f t="shared" si="9"/>
        <v>-1294897.67802639</v>
      </c>
      <c r="N56" s="38">
        <f>jan!M56</f>
        <v>2170213.7200291315</v>
      </c>
      <c r="O56" s="38">
        <f t="shared" si="10"/>
        <v>-3465111.3980555218</v>
      </c>
    </row>
    <row r="57" spans="1:15" s="31" customFormat="1" x14ac:dyDescent="0.2">
      <c r="A57" s="30">
        <v>1579</v>
      </c>
      <c r="B57" s="31" t="s">
        <v>380</v>
      </c>
      <c r="C57" s="33">
        <v>54077276</v>
      </c>
      <c r="D57" s="66">
        <v>13437</v>
      </c>
      <c r="E57" s="34">
        <f t="shared" si="1"/>
        <v>4024.5051722854805</v>
      </c>
      <c r="F57" s="35">
        <f t="shared" si="2"/>
        <v>0.83122963080140122</v>
      </c>
      <c r="G57" s="36">
        <f t="shared" si="3"/>
        <v>490.27407007624151</v>
      </c>
      <c r="H57" s="36">
        <f t="shared" si="4"/>
        <v>116.53620576003513</v>
      </c>
      <c r="I57" s="59">
        <f t="shared" si="5"/>
        <v>606.81027583627667</v>
      </c>
      <c r="J57" s="67">
        <f t="shared" si="6"/>
        <v>-53.672148578505066</v>
      </c>
      <c r="K57" s="34">
        <f t="shared" si="7"/>
        <v>553.13812725777166</v>
      </c>
      <c r="L57" s="34">
        <f t="shared" si="8"/>
        <v>8153709.6764120497</v>
      </c>
      <c r="M57" s="34">
        <f t="shared" si="9"/>
        <v>7432517.015962678</v>
      </c>
      <c r="N57" s="38">
        <f>jan!M57</f>
        <v>6828131.866224492</v>
      </c>
      <c r="O57" s="38">
        <f t="shared" si="10"/>
        <v>604385.14973818604</v>
      </c>
    </row>
    <row r="58" spans="1:15" s="31" customFormat="1" x14ac:dyDescent="0.2">
      <c r="A58" s="30">
        <v>1580</v>
      </c>
      <c r="B58" s="31" t="s">
        <v>431</v>
      </c>
      <c r="C58" s="33">
        <v>43550098</v>
      </c>
      <c r="D58" s="66">
        <v>9357</v>
      </c>
      <c r="E58" s="34">
        <f t="shared" si="1"/>
        <v>4654.280004274874</v>
      </c>
      <c r="F58" s="35">
        <f t="shared" si="2"/>
        <v>0.9613046285147907</v>
      </c>
      <c r="G58" s="36">
        <f t="shared" si="3"/>
        <v>112.40917088260539</v>
      </c>
      <c r="H58" s="36">
        <f t="shared" si="4"/>
        <v>0</v>
      </c>
      <c r="I58" s="59">
        <f t="shared" si="5"/>
        <v>112.40917088260539</v>
      </c>
      <c r="J58" s="67">
        <f t="shared" si="6"/>
        <v>-53.672148578505066</v>
      </c>
      <c r="K58" s="34">
        <f t="shared" si="7"/>
        <v>58.737022304100329</v>
      </c>
      <c r="L58" s="34">
        <f t="shared" si="8"/>
        <v>1051812.6119485386</v>
      </c>
      <c r="M58" s="34">
        <f t="shared" si="9"/>
        <v>549602.31769946683</v>
      </c>
      <c r="N58" s="38">
        <f>jan!M58</f>
        <v>366396.07027611579</v>
      </c>
      <c r="O58" s="38">
        <f t="shared" si="10"/>
        <v>183206.24742335104</v>
      </c>
    </row>
    <row r="59" spans="1:15" s="31" customFormat="1" x14ac:dyDescent="0.2">
      <c r="A59" s="30">
        <v>1804</v>
      </c>
      <c r="B59" s="31" t="s">
        <v>276</v>
      </c>
      <c r="C59" s="33">
        <v>263759770</v>
      </c>
      <c r="D59" s="66">
        <v>53712</v>
      </c>
      <c r="E59" s="34">
        <f t="shared" si="1"/>
        <v>4910.6302129877868</v>
      </c>
      <c r="F59" s="35">
        <f t="shared" si="2"/>
        <v>1.0142517313814239</v>
      </c>
      <c r="G59" s="36">
        <f t="shared" si="3"/>
        <v>-41.400954345142232</v>
      </c>
      <c r="H59" s="36">
        <f t="shared" si="4"/>
        <v>0</v>
      </c>
      <c r="I59" s="59">
        <f t="shared" si="5"/>
        <v>-41.400954345142232</v>
      </c>
      <c r="J59" s="67">
        <f t="shared" si="6"/>
        <v>-53.672148578505066</v>
      </c>
      <c r="K59" s="34">
        <f t="shared" si="7"/>
        <v>-95.073102923647298</v>
      </c>
      <c r="L59" s="34">
        <f t="shared" si="8"/>
        <v>-2223728.0597862797</v>
      </c>
      <c r="M59" s="34">
        <f t="shared" si="9"/>
        <v>-5106566.5042349435</v>
      </c>
      <c r="N59" s="38">
        <f>jan!M59</f>
        <v>-9383315.5810119938</v>
      </c>
      <c r="O59" s="38">
        <f t="shared" si="10"/>
        <v>4276749.0767770503</v>
      </c>
    </row>
    <row r="60" spans="1:15" s="31" customFormat="1" x14ac:dyDescent="0.2">
      <c r="A60" s="30">
        <v>1806</v>
      </c>
      <c r="B60" s="31" t="s">
        <v>277</v>
      </c>
      <c r="C60" s="33">
        <v>101301295</v>
      </c>
      <c r="D60" s="66">
        <v>21580</v>
      </c>
      <c r="E60" s="34">
        <f t="shared" si="1"/>
        <v>4694.2212696941615</v>
      </c>
      <c r="F60" s="35">
        <f t="shared" si="2"/>
        <v>0.96955418017069306</v>
      </c>
      <c r="G60" s="36">
        <f t="shared" si="3"/>
        <v>88.444411631032921</v>
      </c>
      <c r="H60" s="36">
        <f t="shared" si="4"/>
        <v>0</v>
      </c>
      <c r="I60" s="59">
        <f t="shared" si="5"/>
        <v>88.444411631032921</v>
      </c>
      <c r="J60" s="67">
        <f t="shared" si="6"/>
        <v>-53.672148578505066</v>
      </c>
      <c r="K60" s="34">
        <f t="shared" si="7"/>
        <v>34.772263052527855</v>
      </c>
      <c r="L60" s="34">
        <f t="shared" si="8"/>
        <v>1908630.4029976905</v>
      </c>
      <c r="M60" s="34">
        <f t="shared" si="9"/>
        <v>750385.4366735511</v>
      </c>
      <c r="N60" s="38">
        <f>jan!M60</f>
        <v>5798829.7828365415</v>
      </c>
      <c r="O60" s="38">
        <f t="shared" si="10"/>
        <v>-5048444.3461629907</v>
      </c>
    </row>
    <row r="61" spans="1:15" s="31" customFormat="1" x14ac:dyDescent="0.2">
      <c r="A61" s="30">
        <v>1811</v>
      </c>
      <c r="B61" s="31" t="s">
        <v>278</v>
      </c>
      <c r="C61" s="33">
        <v>6975613</v>
      </c>
      <c r="D61" s="66">
        <v>1399</v>
      </c>
      <c r="E61" s="34">
        <f t="shared" si="1"/>
        <v>4986.1422444603286</v>
      </c>
      <c r="F61" s="35">
        <f t="shared" si="2"/>
        <v>1.0298481427052883</v>
      </c>
      <c r="G61" s="36">
        <f t="shared" si="3"/>
        <v>-86.70817322866732</v>
      </c>
      <c r="H61" s="36">
        <f t="shared" si="4"/>
        <v>0</v>
      </c>
      <c r="I61" s="59">
        <f t="shared" si="5"/>
        <v>-86.70817322866732</v>
      </c>
      <c r="J61" s="67">
        <f t="shared" si="6"/>
        <v>-53.672148578505066</v>
      </c>
      <c r="K61" s="34">
        <f t="shared" si="7"/>
        <v>-140.38032180717238</v>
      </c>
      <c r="L61" s="34">
        <f t="shared" si="8"/>
        <v>-121304.73434690558</v>
      </c>
      <c r="M61" s="34">
        <f t="shared" si="9"/>
        <v>-196392.07020823416</v>
      </c>
      <c r="N61" s="38">
        <f>jan!M61</f>
        <v>867170.01585905068</v>
      </c>
      <c r="O61" s="38">
        <f t="shared" si="10"/>
        <v>-1063562.0860672849</v>
      </c>
    </row>
    <row r="62" spans="1:15" s="31" customFormat="1" x14ac:dyDescent="0.2">
      <c r="A62" s="30">
        <v>1812</v>
      </c>
      <c r="B62" s="31" t="s">
        <v>279</v>
      </c>
      <c r="C62" s="33">
        <v>7666205</v>
      </c>
      <c r="D62" s="66">
        <v>1976</v>
      </c>
      <c r="E62" s="34">
        <f t="shared" si="1"/>
        <v>3879.6584008097166</v>
      </c>
      <c r="F62" s="35">
        <f t="shared" si="2"/>
        <v>0.8013126787234891</v>
      </c>
      <c r="G62" s="36">
        <f t="shared" si="3"/>
        <v>577.18213296169984</v>
      </c>
      <c r="H62" s="36">
        <f t="shared" si="4"/>
        <v>167.23257577655249</v>
      </c>
      <c r="I62" s="59">
        <f t="shared" si="5"/>
        <v>744.41470873825233</v>
      </c>
      <c r="J62" s="67">
        <f t="shared" si="6"/>
        <v>-53.672148578505066</v>
      </c>
      <c r="K62" s="34">
        <f t="shared" si="7"/>
        <v>690.74256015974731</v>
      </c>
      <c r="L62" s="34">
        <f t="shared" si="8"/>
        <v>1470963.4644667867</v>
      </c>
      <c r="M62" s="34">
        <f t="shared" si="9"/>
        <v>1364907.2988756606</v>
      </c>
      <c r="N62" s="38">
        <f>jan!M62</f>
        <v>1239327.1454163576</v>
      </c>
      <c r="O62" s="38">
        <f t="shared" si="10"/>
        <v>125580.15345930308</v>
      </c>
    </row>
    <row r="63" spans="1:15" s="31" customFormat="1" x14ac:dyDescent="0.2">
      <c r="A63" s="30">
        <v>1813</v>
      </c>
      <c r="B63" s="31" t="s">
        <v>280</v>
      </c>
      <c r="C63" s="33">
        <v>36089701</v>
      </c>
      <c r="D63" s="66">
        <v>7826</v>
      </c>
      <c r="E63" s="34">
        <f t="shared" si="1"/>
        <v>4611.5130334781497</v>
      </c>
      <c r="F63" s="35">
        <f t="shared" si="2"/>
        <v>0.95247144981976439</v>
      </c>
      <c r="G63" s="36">
        <f t="shared" si="3"/>
        <v>138.06935336063998</v>
      </c>
      <c r="H63" s="36">
        <f t="shared" si="4"/>
        <v>0</v>
      </c>
      <c r="I63" s="59">
        <f t="shared" si="5"/>
        <v>138.06935336063998</v>
      </c>
      <c r="J63" s="67">
        <f t="shared" si="6"/>
        <v>-53.672148578505066</v>
      </c>
      <c r="K63" s="34">
        <f t="shared" si="7"/>
        <v>84.397204782134907</v>
      </c>
      <c r="L63" s="34">
        <f t="shared" si="8"/>
        <v>1080530.7594003684</v>
      </c>
      <c r="M63" s="34">
        <f t="shared" si="9"/>
        <v>660492.52462498774</v>
      </c>
      <c r="N63" s="38">
        <f>jan!M63</f>
        <v>-38495.311405271059</v>
      </c>
      <c r="O63" s="38">
        <f t="shared" si="10"/>
        <v>698987.8360302588</v>
      </c>
    </row>
    <row r="64" spans="1:15" s="31" customFormat="1" x14ac:dyDescent="0.2">
      <c r="A64" s="30">
        <v>1815</v>
      </c>
      <c r="B64" s="31" t="s">
        <v>281</v>
      </c>
      <c r="C64" s="33">
        <v>4845956</v>
      </c>
      <c r="D64" s="66">
        <v>1208</v>
      </c>
      <c r="E64" s="34">
        <f t="shared" si="1"/>
        <v>4011.5529801324506</v>
      </c>
      <c r="F64" s="35">
        <f t="shared" si="2"/>
        <v>0.82855445821730989</v>
      </c>
      <c r="G64" s="36">
        <f t="shared" si="3"/>
        <v>498.04538536805944</v>
      </c>
      <c r="H64" s="36">
        <f t="shared" si="4"/>
        <v>121.06947301359561</v>
      </c>
      <c r="I64" s="59">
        <f t="shared" si="5"/>
        <v>619.11485838165504</v>
      </c>
      <c r="J64" s="67">
        <f t="shared" si="6"/>
        <v>-53.672148578505066</v>
      </c>
      <c r="K64" s="34">
        <f t="shared" si="7"/>
        <v>565.44270980315002</v>
      </c>
      <c r="L64" s="34">
        <f t="shared" si="8"/>
        <v>747890.74892503931</v>
      </c>
      <c r="M64" s="34">
        <f t="shared" si="9"/>
        <v>683054.79344220518</v>
      </c>
      <c r="N64" s="38">
        <f>jan!M64</f>
        <v>528718.95529502013</v>
      </c>
      <c r="O64" s="38">
        <f t="shared" si="10"/>
        <v>154335.83814718504</v>
      </c>
    </row>
    <row r="65" spans="1:15" s="31" customFormat="1" x14ac:dyDescent="0.2">
      <c r="A65" s="30">
        <v>1816</v>
      </c>
      <c r="B65" s="31" t="s">
        <v>282</v>
      </c>
      <c r="C65" s="33">
        <v>1795071</v>
      </c>
      <c r="D65" s="66">
        <v>480</v>
      </c>
      <c r="E65" s="34">
        <f t="shared" si="1"/>
        <v>3739.7312499999998</v>
      </c>
      <c r="F65" s="35">
        <f t="shared" si="2"/>
        <v>0.77241183528374757</v>
      </c>
      <c r="G65" s="36">
        <f t="shared" si="3"/>
        <v>661.13842344752993</v>
      </c>
      <c r="H65" s="36">
        <f t="shared" si="4"/>
        <v>216.20707855995337</v>
      </c>
      <c r="I65" s="59">
        <f t="shared" si="5"/>
        <v>877.34550200748333</v>
      </c>
      <c r="J65" s="67">
        <f t="shared" si="6"/>
        <v>-53.672148578505066</v>
      </c>
      <c r="K65" s="34">
        <f t="shared" si="7"/>
        <v>823.67335342897832</v>
      </c>
      <c r="L65" s="34">
        <f t="shared" si="8"/>
        <v>421125.840963592</v>
      </c>
      <c r="M65" s="34">
        <f t="shared" si="9"/>
        <v>395363.20964590961</v>
      </c>
      <c r="N65" s="38">
        <f>jan!M65</f>
        <v>368844.04382583592</v>
      </c>
      <c r="O65" s="38">
        <f t="shared" si="10"/>
        <v>26519.165820073686</v>
      </c>
    </row>
    <row r="66" spans="1:15" s="31" customFormat="1" x14ac:dyDescent="0.2">
      <c r="A66" s="30">
        <v>1818</v>
      </c>
      <c r="B66" s="31" t="s">
        <v>381</v>
      </c>
      <c r="C66" s="33">
        <v>7726222</v>
      </c>
      <c r="D66" s="66">
        <v>1842</v>
      </c>
      <c r="E66" s="34">
        <f t="shared" si="1"/>
        <v>4194.4744842562432</v>
      </c>
      <c r="F66" s="35">
        <f t="shared" si="2"/>
        <v>0.86633544440799459</v>
      </c>
      <c r="G66" s="36">
        <f t="shared" si="3"/>
        <v>388.29248289378393</v>
      </c>
      <c r="H66" s="36">
        <f t="shared" si="4"/>
        <v>57.046946570268204</v>
      </c>
      <c r="I66" s="59">
        <f t="shared" si="5"/>
        <v>445.33942946405216</v>
      </c>
      <c r="J66" s="67">
        <f t="shared" si="6"/>
        <v>-53.672148578505066</v>
      </c>
      <c r="K66" s="34">
        <f t="shared" si="7"/>
        <v>391.66728088554709</v>
      </c>
      <c r="L66" s="34">
        <f t="shared" si="8"/>
        <v>820315.22907278407</v>
      </c>
      <c r="M66" s="34">
        <f t="shared" si="9"/>
        <v>721451.13139117777</v>
      </c>
      <c r="N66" s="38">
        <f>jan!M66</f>
        <v>734612.04193164525</v>
      </c>
      <c r="O66" s="38">
        <f t="shared" si="10"/>
        <v>-13160.910540467477</v>
      </c>
    </row>
    <row r="67" spans="1:15" s="31" customFormat="1" x14ac:dyDescent="0.2">
      <c r="A67" s="30">
        <v>1820</v>
      </c>
      <c r="B67" s="31" t="s">
        <v>283</v>
      </c>
      <c r="C67" s="33">
        <v>30274269</v>
      </c>
      <c r="D67" s="66">
        <v>7421</v>
      </c>
      <c r="E67" s="34">
        <f t="shared" si="1"/>
        <v>4079.5403584422584</v>
      </c>
      <c r="F67" s="35">
        <f t="shared" si="2"/>
        <v>0.84259671209756104</v>
      </c>
      <c r="G67" s="36">
        <f t="shared" si="3"/>
        <v>457.25295838217477</v>
      </c>
      <c r="H67" s="36">
        <f t="shared" si="4"/>
        <v>97.273890605162876</v>
      </c>
      <c r="I67" s="59">
        <f t="shared" si="5"/>
        <v>554.52684898733764</v>
      </c>
      <c r="J67" s="67">
        <f t="shared" si="6"/>
        <v>-53.672148578505066</v>
      </c>
      <c r="K67" s="34">
        <f t="shared" si="7"/>
        <v>500.85470040883257</v>
      </c>
      <c r="L67" s="34">
        <f t="shared" si="8"/>
        <v>4115143.7463350329</v>
      </c>
      <c r="M67" s="34">
        <f t="shared" si="9"/>
        <v>3716842.7317339466</v>
      </c>
      <c r="N67" s="38">
        <f>jan!M67</f>
        <v>2500906.3769406844</v>
      </c>
      <c r="O67" s="38">
        <f t="shared" si="10"/>
        <v>1215936.3547932622</v>
      </c>
    </row>
    <row r="68" spans="1:15" s="31" customFormat="1" x14ac:dyDescent="0.2">
      <c r="A68" s="30">
        <v>1822</v>
      </c>
      <c r="B68" s="31" t="s">
        <v>284</v>
      </c>
      <c r="C68" s="33">
        <v>8242369</v>
      </c>
      <c r="D68" s="66">
        <v>2352</v>
      </c>
      <c r="E68" s="34">
        <f t="shared" si="1"/>
        <v>3504.408588435374</v>
      </c>
      <c r="F68" s="35">
        <f t="shared" si="2"/>
        <v>0.72380780554150637</v>
      </c>
      <c r="G68" s="36">
        <f t="shared" si="3"/>
        <v>802.33202038630543</v>
      </c>
      <c r="H68" s="36">
        <f t="shared" si="4"/>
        <v>298.57001010757239</v>
      </c>
      <c r="I68" s="59">
        <f t="shared" si="5"/>
        <v>1100.9020304938779</v>
      </c>
      <c r="J68" s="67">
        <f t="shared" si="6"/>
        <v>-53.672148578505066</v>
      </c>
      <c r="K68" s="34">
        <f t="shared" si="7"/>
        <v>1047.2298819153727</v>
      </c>
      <c r="L68" s="34">
        <f t="shared" si="8"/>
        <v>2589321.5757216006</v>
      </c>
      <c r="M68" s="34">
        <f t="shared" si="9"/>
        <v>2463084.6822649566</v>
      </c>
      <c r="N68" s="38">
        <f>jan!M68</f>
        <v>2335075.4447465958</v>
      </c>
      <c r="O68" s="38">
        <f t="shared" si="10"/>
        <v>128009.23751836084</v>
      </c>
    </row>
    <row r="69" spans="1:15" s="31" customFormat="1" x14ac:dyDescent="0.2">
      <c r="A69" s="30">
        <v>1824</v>
      </c>
      <c r="B69" s="31" t="s">
        <v>285</v>
      </c>
      <c r="C69" s="33">
        <v>53639369</v>
      </c>
      <c r="D69" s="66">
        <v>13469</v>
      </c>
      <c r="E69" s="34">
        <f t="shared" si="1"/>
        <v>3982.4314351473754</v>
      </c>
      <c r="F69" s="35">
        <f t="shared" si="2"/>
        <v>0.82253963402152841</v>
      </c>
      <c r="G69" s="36">
        <f t="shared" si="3"/>
        <v>515.51831235910458</v>
      </c>
      <c r="H69" s="36">
        <f t="shared" si="4"/>
        <v>131.26201375837192</v>
      </c>
      <c r="I69" s="59">
        <f t="shared" si="5"/>
        <v>646.78032611747653</v>
      </c>
      <c r="J69" s="67">
        <f t="shared" si="6"/>
        <v>-53.672148578505066</v>
      </c>
      <c r="K69" s="34">
        <f t="shared" si="7"/>
        <v>593.10817753897152</v>
      </c>
      <c r="L69" s="34">
        <f t="shared" si="8"/>
        <v>8711484.2124762908</v>
      </c>
      <c r="M69" s="34">
        <f t="shared" si="9"/>
        <v>7988574.0432724077</v>
      </c>
      <c r="N69" s="38">
        <f>jan!M69</f>
        <v>5945102.2991462164</v>
      </c>
      <c r="O69" s="38">
        <f t="shared" si="10"/>
        <v>2043471.7441261914</v>
      </c>
    </row>
    <row r="70" spans="1:15" s="31" customFormat="1" x14ac:dyDescent="0.2">
      <c r="A70" s="30">
        <v>1825</v>
      </c>
      <c r="B70" s="31" t="s">
        <v>286</v>
      </c>
      <c r="C70" s="33">
        <v>5914281</v>
      </c>
      <c r="D70" s="66">
        <v>1447</v>
      </c>
      <c r="E70" s="34">
        <f t="shared" si="1"/>
        <v>4087.2709053213543</v>
      </c>
      <c r="F70" s="35">
        <f t="shared" si="2"/>
        <v>0.84419339525564352</v>
      </c>
      <c r="G70" s="36">
        <f t="shared" si="3"/>
        <v>452.61463025471721</v>
      </c>
      <c r="H70" s="36">
        <f t="shared" si="4"/>
        <v>94.568199197479288</v>
      </c>
      <c r="I70" s="59">
        <f t="shared" si="5"/>
        <v>547.18282945219653</v>
      </c>
      <c r="J70" s="67">
        <f t="shared" si="6"/>
        <v>-53.672148578505066</v>
      </c>
      <c r="K70" s="34">
        <f t="shared" si="7"/>
        <v>493.51068087369146</v>
      </c>
      <c r="L70" s="34">
        <f t="shared" si="8"/>
        <v>791773.55421732843</v>
      </c>
      <c r="M70" s="34">
        <f t="shared" si="9"/>
        <v>714109.95522423158</v>
      </c>
      <c r="N70" s="38">
        <f>jan!M70</f>
        <v>1608430.5902416343</v>
      </c>
      <c r="O70" s="38">
        <f t="shared" si="10"/>
        <v>-894320.6350174027</v>
      </c>
    </row>
    <row r="71" spans="1:15" s="31" customFormat="1" x14ac:dyDescent="0.2">
      <c r="A71" s="30">
        <v>1826</v>
      </c>
      <c r="B71" s="31" t="s">
        <v>421</v>
      </c>
      <c r="C71" s="33">
        <v>5249626</v>
      </c>
      <c r="D71" s="66">
        <v>1284</v>
      </c>
      <c r="E71" s="34">
        <f t="shared" si="1"/>
        <v>4088.4937694704049</v>
      </c>
      <c r="F71" s="35">
        <f t="shared" si="2"/>
        <v>0.84444596814886164</v>
      </c>
      <c r="G71" s="36">
        <f t="shared" si="3"/>
        <v>451.88091176528684</v>
      </c>
      <c r="H71" s="36">
        <f t="shared" si="4"/>
        <v>94.140196745311584</v>
      </c>
      <c r="I71" s="59">
        <f t="shared" si="5"/>
        <v>546.02110851059842</v>
      </c>
      <c r="J71" s="67">
        <f t="shared" si="6"/>
        <v>-53.672148578505066</v>
      </c>
      <c r="K71" s="34">
        <f t="shared" si="7"/>
        <v>492.34895993209335</v>
      </c>
      <c r="L71" s="34">
        <f t="shared" si="8"/>
        <v>701091.10332760843</v>
      </c>
      <c r="M71" s="34">
        <f t="shared" si="9"/>
        <v>632176.06455280783</v>
      </c>
      <c r="N71" s="38">
        <f>jan!M71</f>
        <v>1829281.2647341115</v>
      </c>
      <c r="O71" s="38">
        <f t="shared" si="10"/>
        <v>-1197105.2001813035</v>
      </c>
    </row>
    <row r="72" spans="1:15" s="31" customFormat="1" x14ac:dyDescent="0.2">
      <c r="A72" s="30">
        <v>1827</v>
      </c>
      <c r="B72" s="31" t="s">
        <v>287</v>
      </c>
      <c r="C72" s="33">
        <v>5818490</v>
      </c>
      <c r="D72" s="66">
        <v>1427</v>
      </c>
      <c r="E72" s="34">
        <f t="shared" si="1"/>
        <v>4077.428170988087</v>
      </c>
      <c r="F72" s="35">
        <f t="shared" si="2"/>
        <v>0.84216045652760807</v>
      </c>
      <c r="G72" s="36">
        <f t="shared" si="3"/>
        <v>458.52027085467762</v>
      </c>
      <c r="H72" s="36">
        <f t="shared" si="4"/>
        <v>98.013156214122859</v>
      </c>
      <c r="I72" s="59">
        <f t="shared" si="5"/>
        <v>556.53342706880051</v>
      </c>
      <c r="J72" s="67">
        <f t="shared" si="6"/>
        <v>-53.672148578505066</v>
      </c>
      <c r="K72" s="34">
        <f t="shared" si="7"/>
        <v>502.86127849029543</v>
      </c>
      <c r="L72" s="34">
        <f t="shared" si="8"/>
        <v>794173.20042717829</v>
      </c>
      <c r="M72" s="34">
        <f t="shared" si="9"/>
        <v>717583.04440565163</v>
      </c>
      <c r="N72" s="38">
        <f>jan!M72</f>
        <v>592412.60091555794</v>
      </c>
      <c r="O72" s="38">
        <f t="shared" si="10"/>
        <v>125170.44349009369</v>
      </c>
    </row>
    <row r="73" spans="1:15" s="31" customFormat="1" x14ac:dyDescent="0.2">
      <c r="A73" s="30">
        <v>1828</v>
      </c>
      <c r="B73" s="31" t="s">
        <v>288</v>
      </c>
      <c r="C73" s="33">
        <v>6701212</v>
      </c>
      <c r="D73" s="66">
        <v>1808</v>
      </c>
      <c r="E73" s="34">
        <f t="shared" ref="E73:E136" si="11">IF(ISNUMBER(C73),(C73)/D73,"")</f>
        <v>3706.4225663716816</v>
      </c>
      <c r="F73" s="35">
        <f t="shared" ref="F73:F136" si="12">IF(ISNUMBER(C73),E73/E$366,"")</f>
        <v>0.76553219080334933</v>
      </c>
      <c r="G73" s="36">
        <f t="shared" ref="G73:G136" si="13">IF(ISNUMBER(D73),(E$366-E73)*0.6,"")</f>
        <v>681.12363362452083</v>
      </c>
      <c r="H73" s="36">
        <f t="shared" ref="H73:H136" si="14">IF(ISNUMBER(D73),(IF(E73&gt;=E$366*0.9,0,IF(E73&lt;0.9*E$366,(E$366*0.9-E73)*0.35))),"")</f>
        <v>227.86511782986474</v>
      </c>
      <c r="I73" s="59">
        <f t="shared" ref="I73:I136" si="15">IF(ISNUMBER(C73),G73+H73,"")</f>
        <v>908.98875145438558</v>
      </c>
      <c r="J73" s="67">
        <f t="shared" ref="J73:J136" si="16">IF(ISNUMBER(D73),I$368,"")</f>
        <v>-53.672148578505066</v>
      </c>
      <c r="K73" s="34">
        <f t="shared" ref="K73:K136" si="17">IF(ISNUMBER(I73),I73+J73,"")</f>
        <v>855.31660287588056</v>
      </c>
      <c r="L73" s="34">
        <f t="shared" ref="L73:L136" si="18">IF(ISNUMBER(I73),(I73*D73),"")</f>
        <v>1643451.6626295291</v>
      </c>
      <c r="M73" s="34">
        <f t="shared" ref="M73:M136" si="19">IF(ISNUMBER(K73),(K73*D73),"")</f>
        <v>1546412.4179995921</v>
      </c>
      <c r="N73" s="38">
        <f>jan!M73</f>
        <v>1232783.5350773151</v>
      </c>
      <c r="O73" s="38">
        <f t="shared" ref="O73:O136" si="20">IF(ISNUMBER(M73),(M73-N73),"")</f>
        <v>313628.88292227709</v>
      </c>
    </row>
    <row r="74" spans="1:15" s="31" customFormat="1" x14ac:dyDescent="0.2">
      <c r="A74" s="30">
        <v>1832</v>
      </c>
      <c r="B74" s="31" t="s">
        <v>289</v>
      </c>
      <c r="C74" s="33">
        <v>32616208</v>
      </c>
      <c r="D74" s="66">
        <v>4485</v>
      </c>
      <c r="E74" s="34">
        <f t="shared" si="11"/>
        <v>7272.2871794871799</v>
      </c>
      <c r="F74" s="35">
        <f t="shared" si="12"/>
        <v>1.5020332509236221</v>
      </c>
      <c r="G74" s="36">
        <f t="shared" si="13"/>
        <v>-1458.3951342447781</v>
      </c>
      <c r="H74" s="36">
        <f t="shared" si="14"/>
        <v>0</v>
      </c>
      <c r="I74" s="59">
        <f t="shared" si="15"/>
        <v>-1458.3951342447781</v>
      </c>
      <c r="J74" s="67">
        <f t="shared" si="16"/>
        <v>-53.672148578505066</v>
      </c>
      <c r="K74" s="34">
        <f t="shared" si="17"/>
        <v>-1512.0672828232832</v>
      </c>
      <c r="L74" s="34">
        <f t="shared" si="18"/>
        <v>-6540902.1770878294</v>
      </c>
      <c r="M74" s="34">
        <f t="shared" si="19"/>
        <v>-6781621.7634624252</v>
      </c>
      <c r="N74" s="38">
        <f>jan!M74</f>
        <v>4767077.5438726554</v>
      </c>
      <c r="O74" s="38">
        <f t="shared" si="20"/>
        <v>-11548699.307335081</v>
      </c>
    </row>
    <row r="75" spans="1:15" s="31" customFormat="1" x14ac:dyDescent="0.2">
      <c r="A75" s="30">
        <v>1833</v>
      </c>
      <c r="B75" s="31" t="s">
        <v>290</v>
      </c>
      <c r="C75" s="33">
        <v>122984654</v>
      </c>
      <c r="D75" s="66">
        <v>25994</v>
      </c>
      <c r="E75" s="34">
        <f t="shared" si="11"/>
        <v>4731.2708317303995</v>
      </c>
      <c r="F75" s="35">
        <f t="shared" si="12"/>
        <v>0.9772064734227468</v>
      </c>
      <c r="G75" s="36">
        <f t="shared" si="13"/>
        <v>66.214674409290083</v>
      </c>
      <c r="H75" s="36">
        <f t="shared" si="14"/>
        <v>0</v>
      </c>
      <c r="I75" s="59">
        <f t="shared" si="15"/>
        <v>66.214674409290083</v>
      </c>
      <c r="J75" s="67">
        <f t="shared" si="16"/>
        <v>-53.672148578505066</v>
      </c>
      <c r="K75" s="34">
        <f t="shared" si="17"/>
        <v>12.542525830785017</v>
      </c>
      <c r="L75" s="34">
        <f t="shared" si="18"/>
        <v>1721184.2465950865</v>
      </c>
      <c r="M75" s="34">
        <f t="shared" si="19"/>
        <v>326030.41644542571</v>
      </c>
      <c r="N75" s="38">
        <f>jan!M75</f>
        <v>5449007.7485473258</v>
      </c>
      <c r="O75" s="38">
        <f t="shared" si="20"/>
        <v>-5122977.3321019001</v>
      </c>
    </row>
    <row r="76" spans="1:15" s="31" customFormat="1" x14ac:dyDescent="0.2">
      <c r="A76" s="30">
        <v>1834</v>
      </c>
      <c r="B76" s="31" t="s">
        <v>291</v>
      </c>
      <c r="C76" s="33">
        <v>12381197</v>
      </c>
      <c r="D76" s="66">
        <v>1886</v>
      </c>
      <c r="E76" s="34">
        <f t="shared" si="11"/>
        <v>6564.7916224814426</v>
      </c>
      <c r="F76" s="35">
        <f t="shared" si="12"/>
        <v>1.3559056537488521</v>
      </c>
      <c r="G76" s="36">
        <f t="shared" si="13"/>
        <v>-1033.8978000413356</v>
      </c>
      <c r="H76" s="36">
        <f t="shared" si="14"/>
        <v>0</v>
      </c>
      <c r="I76" s="59">
        <f t="shared" si="15"/>
        <v>-1033.8978000413356</v>
      </c>
      <c r="J76" s="67">
        <f t="shared" si="16"/>
        <v>-53.672148578505066</v>
      </c>
      <c r="K76" s="34">
        <f t="shared" si="17"/>
        <v>-1087.5699486198407</v>
      </c>
      <c r="L76" s="34">
        <f t="shared" si="18"/>
        <v>-1949931.250877959</v>
      </c>
      <c r="M76" s="34">
        <f t="shared" si="19"/>
        <v>-2051156.9230970195</v>
      </c>
      <c r="N76" s="38">
        <f>jan!M76</f>
        <v>-2213827.7179287425</v>
      </c>
      <c r="O76" s="38">
        <f t="shared" si="20"/>
        <v>162670.79483172297</v>
      </c>
    </row>
    <row r="77" spans="1:15" s="31" customFormat="1" x14ac:dyDescent="0.2">
      <c r="A77" s="30">
        <v>1835</v>
      </c>
      <c r="B77" s="31" t="s">
        <v>292</v>
      </c>
      <c r="C77" s="33">
        <v>2393428</v>
      </c>
      <c r="D77" s="66">
        <v>442</v>
      </c>
      <c r="E77" s="34">
        <f t="shared" si="11"/>
        <v>5414.9954751131218</v>
      </c>
      <c r="F77" s="35">
        <f t="shared" si="12"/>
        <v>1.1184243768814444</v>
      </c>
      <c r="G77" s="36">
        <f t="shared" si="13"/>
        <v>-344.02011162034324</v>
      </c>
      <c r="H77" s="36">
        <f t="shared" si="14"/>
        <v>0</v>
      </c>
      <c r="I77" s="59">
        <f t="shared" si="15"/>
        <v>-344.02011162034324</v>
      </c>
      <c r="J77" s="67">
        <f t="shared" si="16"/>
        <v>-53.672148578505066</v>
      </c>
      <c r="K77" s="34">
        <f t="shared" si="17"/>
        <v>-397.69226019884832</v>
      </c>
      <c r="L77" s="34">
        <f t="shared" si="18"/>
        <v>-152056.8893361917</v>
      </c>
      <c r="M77" s="34">
        <f t="shared" si="19"/>
        <v>-175779.97900789094</v>
      </c>
      <c r="N77" s="38">
        <f>jan!M77</f>
        <v>-126158.23951458329</v>
      </c>
      <c r="O77" s="38">
        <f t="shared" si="20"/>
        <v>-49621.739493307658</v>
      </c>
    </row>
    <row r="78" spans="1:15" s="31" customFormat="1" x14ac:dyDescent="0.2">
      <c r="A78" s="30">
        <v>1836</v>
      </c>
      <c r="B78" s="31" t="s">
        <v>293</v>
      </c>
      <c r="C78" s="33">
        <v>4451308</v>
      </c>
      <c r="D78" s="66">
        <v>1139</v>
      </c>
      <c r="E78" s="34">
        <f t="shared" si="11"/>
        <v>3908.0842844600525</v>
      </c>
      <c r="F78" s="35">
        <f t="shared" si="12"/>
        <v>0.8071838195868648</v>
      </c>
      <c r="G78" s="36">
        <f t="shared" si="13"/>
        <v>560.12660277149837</v>
      </c>
      <c r="H78" s="36">
        <f t="shared" si="14"/>
        <v>157.28351649893494</v>
      </c>
      <c r="I78" s="59">
        <f t="shared" si="15"/>
        <v>717.41011927043337</v>
      </c>
      <c r="J78" s="67">
        <f t="shared" si="16"/>
        <v>-53.672148578505066</v>
      </c>
      <c r="K78" s="34">
        <f t="shared" si="17"/>
        <v>663.73797069192835</v>
      </c>
      <c r="L78" s="34">
        <f t="shared" si="18"/>
        <v>817130.12584902358</v>
      </c>
      <c r="M78" s="34">
        <f t="shared" si="19"/>
        <v>755997.5486181064</v>
      </c>
      <c r="N78" s="38">
        <f>jan!M78</f>
        <v>759599.5546200563</v>
      </c>
      <c r="O78" s="38">
        <f t="shared" si="20"/>
        <v>-3602.0060019498924</v>
      </c>
    </row>
    <row r="79" spans="1:15" s="31" customFormat="1" x14ac:dyDescent="0.2">
      <c r="A79" s="30">
        <v>1837</v>
      </c>
      <c r="B79" s="31" t="s">
        <v>294</v>
      </c>
      <c r="C79" s="33">
        <v>38568349</v>
      </c>
      <c r="D79" s="66">
        <v>6180</v>
      </c>
      <c r="E79" s="34">
        <f t="shared" si="11"/>
        <v>6240.8331715210352</v>
      </c>
      <c r="F79" s="35">
        <f t="shared" si="12"/>
        <v>1.2889946045492584</v>
      </c>
      <c r="G79" s="36">
        <f t="shared" si="13"/>
        <v>-839.52272946509129</v>
      </c>
      <c r="H79" s="36">
        <f t="shared" si="14"/>
        <v>0</v>
      </c>
      <c r="I79" s="59">
        <f t="shared" si="15"/>
        <v>-839.52272946509129</v>
      </c>
      <c r="J79" s="67">
        <f t="shared" si="16"/>
        <v>-53.672148578505066</v>
      </c>
      <c r="K79" s="34">
        <f t="shared" si="17"/>
        <v>-893.1948780435963</v>
      </c>
      <c r="L79" s="34">
        <f t="shared" si="18"/>
        <v>-5188250.4680942642</v>
      </c>
      <c r="M79" s="34">
        <f t="shared" si="19"/>
        <v>-5519944.3463094253</v>
      </c>
      <c r="N79" s="38">
        <f>jan!M79</f>
        <v>631431.00678704807</v>
      </c>
      <c r="O79" s="38">
        <f t="shared" si="20"/>
        <v>-6151375.353096473</v>
      </c>
    </row>
    <row r="80" spans="1:15" s="31" customFormat="1" x14ac:dyDescent="0.2">
      <c r="A80" s="30">
        <v>1838</v>
      </c>
      <c r="B80" s="31" t="s">
        <v>295</v>
      </c>
      <c r="C80" s="33">
        <v>10009211</v>
      </c>
      <c r="D80" s="66">
        <v>1958</v>
      </c>
      <c r="E80" s="34">
        <f t="shared" si="11"/>
        <v>5111.9565883554651</v>
      </c>
      <c r="F80" s="35">
        <f t="shared" si="12"/>
        <v>1.0558340977850988</v>
      </c>
      <c r="G80" s="36">
        <f t="shared" si="13"/>
        <v>-162.19677956574924</v>
      </c>
      <c r="H80" s="36">
        <f t="shared" si="14"/>
        <v>0</v>
      </c>
      <c r="I80" s="59">
        <f t="shared" si="15"/>
        <v>-162.19677956574924</v>
      </c>
      <c r="J80" s="67">
        <f t="shared" si="16"/>
        <v>-53.672148578505066</v>
      </c>
      <c r="K80" s="34">
        <f t="shared" si="17"/>
        <v>-215.86892814425431</v>
      </c>
      <c r="L80" s="34">
        <f t="shared" si="18"/>
        <v>-317581.29438973701</v>
      </c>
      <c r="M80" s="34">
        <f t="shared" si="19"/>
        <v>-422671.36130644992</v>
      </c>
      <c r="N80" s="38">
        <f>jan!M80</f>
        <v>750089.63002288935</v>
      </c>
      <c r="O80" s="38">
        <f t="shared" si="20"/>
        <v>-1172760.9913293393</v>
      </c>
    </row>
    <row r="81" spans="1:15" s="31" customFormat="1" x14ac:dyDescent="0.2">
      <c r="A81" s="30">
        <v>1839</v>
      </c>
      <c r="B81" s="31" t="s">
        <v>296</v>
      </c>
      <c r="C81" s="33">
        <v>6495349</v>
      </c>
      <c r="D81" s="66">
        <v>1062</v>
      </c>
      <c r="E81" s="34">
        <f t="shared" si="11"/>
        <v>6116.1478342749533</v>
      </c>
      <c r="F81" s="35">
        <f t="shared" si="12"/>
        <v>1.2632418368402902</v>
      </c>
      <c r="G81" s="36">
        <f t="shared" si="13"/>
        <v>-764.71152711744219</v>
      </c>
      <c r="H81" s="36">
        <f t="shared" si="14"/>
        <v>0</v>
      </c>
      <c r="I81" s="59">
        <f t="shared" si="15"/>
        <v>-764.71152711744219</v>
      </c>
      <c r="J81" s="67">
        <f t="shared" si="16"/>
        <v>-53.672148578505066</v>
      </c>
      <c r="K81" s="34">
        <f t="shared" si="17"/>
        <v>-818.3836756959472</v>
      </c>
      <c r="L81" s="34">
        <f t="shared" si="18"/>
        <v>-812123.64179872361</v>
      </c>
      <c r="M81" s="34">
        <f t="shared" si="19"/>
        <v>-869123.46358909598</v>
      </c>
      <c r="N81" s="38">
        <f>jan!M81</f>
        <v>1815424.0082146619</v>
      </c>
      <c r="O81" s="38">
        <f t="shared" si="20"/>
        <v>-2684547.4718037578</v>
      </c>
    </row>
    <row r="82" spans="1:15" s="31" customFormat="1" x14ac:dyDescent="0.2">
      <c r="A82" s="30">
        <v>1840</v>
      </c>
      <c r="B82" s="31" t="s">
        <v>297</v>
      </c>
      <c r="C82" s="33">
        <v>17695800</v>
      </c>
      <c r="D82" s="66">
        <v>4880</v>
      </c>
      <c r="E82" s="34">
        <f t="shared" si="11"/>
        <v>3626.188524590164</v>
      </c>
      <c r="F82" s="35">
        <f t="shared" si="12"/>
        <v>0.74896048569360518</v>
      </c>
      <c r="G82" s="36">
        <f t="shared" si="13"/>
        <v>729.26405869343137</v>
      </c>
      <c r="H82" s="36">
        <f t="shared" si="14"/>
        <v>255.94703245339591</v>
      </c>
      <c r="I82" s="59">
        <f t="shared" si="15"/>
        <v>985.21109114682724</v>
      </c>
      <c r="J82" s="67">
        <f t="shared" si="16"/>
        <v>-53.672148578505066</v>
      </c>
      <c r="K82" s="34">
        <f t="shared" si="17"/>
        <v>931.53894256832223</v>
      </c>
      <c r="L82" s="34">
        <f t="shared" si="18"/>
        <v>4807830.1247965172</v>
      </c>
      <c r="M82" s="34">
        <f t="shared" si="19"/>
        <v>4545910.0397334127</v>
      </c>
      <c r="N82" s="38">
        <f>jan!M82</f>
        <v>4096530.4955626633</v>
      </c>
      <c r="O82" s="38">
        <f t="shared" si="20"/>
        <v>449379.54417074937</v>
      </c>
    </row>
    <row r="83" spans="1:15" s="31" customFormat="1" x14ac:dyDescent="0.2">
      <c r="A83" s="30">
        <v>1841</v>
      </c>
      <c r="B83" s="31" t="s">
        <v>422</v>
      </c>
      <c r="C83" s="33">
        <v>45212955</v>
      </c>
      <c r="D83" s="66">
        <v>9827</v>
      </c>
      <c r="E83" s="34">
        <f t="shared" si="11"/>
        <v>4600.8909127912893</v>
      </c>
      <c r="F83" s="35">
        <f t="shared" si="12"/>
        <v>0.9502775350205811</v>
      </c>
      <c r="G83" s="36">
        <f t="shared" si="13"/>
        <v>144.4426257727562</v>
      </c>
      <c r="H83" s="36">
        <f t="shared" si="14"/>
        <v>0</v>
      </c>
      <c r="I83" s="59">
        <f t="shared" si="15"/>
        <v>144.4426257727562</v>
      </c>
      <c r="J83" s="67">
        <f t="shared" si="16"/>
        <v>-53.672148578505066</v>
      </c>
      <c r="K83" s="34">
        <f t="shared" si="17"/>
        <v>90.770477194251129</v>
      </c>
      <c r="L83" s="34">
        <f t="shared" si="18"/>
        <v>1419437.6834688752</v>
      </c>
      <c r="M83" s="34">
        <f t="shared" si="19"/>
        <v>892001.4793879058</v>
      </c>
      <c r="N83" s="38">
        <f>jan!M83</f>
        <v>4515951.1178676886</v>
      </c>
      <c r="O83" s="38">
        <f t="shared" si="20"/>
        <v>-3623949.6384797827</v>
      </c>
    </row>
    <row r="84" spans="1:15" s="31" customFormat="1" x14ac:dyDescent="0.2">
      <c r="A84" s="30">
        <v>1845</v>
      </c>
      <c r="B84" s="31" t="s">
        <v>298</v>
      </c>
      <c r="C84" s="33">
        <v>15098689</v>
      </c>
      <c r="D84" s="66">
        <v>1858</v>
      </c>
      <c r="E84" s="34">
        <f t="shared" si="11"/>
        <v>8126.3127018299247</v>
      </c>
      <c r="F84" s="35">
        <f t="shared" si="12"/>
        <v>1.678425450521366</v>
      </c>
      <c r="G84" s="36">
        <f t="shared" si="13"/>
        <v>-1970.810447650425</v>
      </c>
      <c r="H84" s="36">
        <f t="shared" si="14"/>
        <v>0</v>
      </c>
      <c r="I84" s="59">
        <f t="shared" si="15"/>
        <v>-1970.810447650425</v>
      </c>
      <c r="J84" s="67">
        <f t="shared" si="16"/>
        <v>-53.672148578505066</v>
      </c>
      <c r="K84" s="34">
        <f t="shared" si="17"/>
        <v>-2024.4825962289301</v>
      </c>
      <c r="L84" s="34">
        <f t="shared" si="18"/>
        <v>-3661765.8117344896</v>
      </c>
      <c r="M84" s="34">
        <f t="shared" si="19"/>
        <v>-3761488.663793352</v>
      </c>
      <c r="N84" s="38">
        <f>jan!M84</f>
        <v>1205928.9833925064</v>
      </c>
      <c r="O84" s="38">
        <f t="shared" si="20"/>
        <v>-4967417.6471858583</v>
      </c>
    </row>
    <row r="85" spans="1:15" s="31" customFormat="1" x14ac:dyDescent="0.2">
      <c r="A85" s="30">
        <v>1848</v>
      </c>
      <c r="B85" s="31" t="s">
        <v>299</v>
      </c>
      <c r="C85" s="33">
        <v>10864163</v>
      </c>
      <c r="D85" s="66">
        <v>2672</v>
      </c>
      <c r="E85" s="34">
        <f t="shared" si="11"/>
        <v>4065.9292664670656</v>
      </c>
      <c r="F85" s="35">
        <f t="shared" si="12"/>
        <v>0.83978544897998419</v>
      </c>
      <c r="G85" s="36">
        <f t="shared" si="13"/>
        <v>465.41961356729041</v>
      </c>
      <c r="H85" s="36">
        <f t="shared" si="14"/>
        <v>102.03777279648034</v>
      </c>
      <c r="I85" s="59">
        <f t="shared" si="15"/>
        <v>567.45738636377075</v>
      </c>
      <c r="J85" s="67">
        <f t="shared" si="16"/>
        <v>-53.672148578505066</v>
      </c>
      <c r="K85" s="34">
        <f t="shared" si="17"/>
        <v>513.78523778526574</v>
      </c>
      <c r="L85" s="34">
        <f t="shared" si="18"/>
        <v>1516246.1363639955</v>
      </c>
      <c r="M85" s="34">
        <f t="shared" si="19"/>
        <v>1372834.15536223</v>
      </c>
      <c r="N85" s="38">
        <f>jan!M85</f>
        <v>1081424.02396382</v>
      </c>
      <c r="O85" s="38">
        <f t="shared" si="20"/>
        <v>291410.13139841007</v>
      </c>
    </row>
    <row r="86" spans="1:15" s="31" customFormat="1" x14ac:dyDescent="0.2">
      <c r="A86" s="30">
        <v>1851</v>
      </c>
      <c r="B86" s="31" t="s">
        <v>300</v>
      </c>
      <c r="C86" s="33">
        <v>7535124</v>
      </c>
      <c r="D86" s="66">
        <v>2060</v>
      </c>
      <c r="E86" s="34">
        <f t="shared" si="11"/>
        <v>3657.8271844660194</v>
      </c>
      <c r="F86" s="35">
        <f t="shared" si="12"/>
        <v>0.75549520001047699</v>
      </c>
      <c r="G86" s="36">
        <f t="shared" si="13"/>
        <v>710.28086276791817</v>
      </c>
      <c r="H86" s="36">
        <f t="shared" si="14"/>
        <v>244.8735014968465</v>
      </c>
      <c r="I86" s="59">
        <f t="shared" si="15"/>
        <v>955.15436426476469</v>
      </c>
      <c r="J86" s="67">
        <f t="shared" si="16"/>
        <v>-53.672148578505066</v>
      </c>
      <c r="K86" s="34">
        <f t="shared" si="17"/>
        <v>901.48221568625968</v>
      </c>
      <c r="L86" s="34">
        <f t="shared" si="18"/>
        <v>1967617.9903854153</v>
      </c>
      <c r="M86" s="34">
        <f t="shared" si="19"/>
        <v>1857053.3643136949</v>
      </c>
      <c r="N86" s="38">
        <f>jan!M86</f>
        <v>1464131.3505858791</v>
      </c>
      <c r="O86" s="38">
        <f t="shared" si="20"/>
        <v>392922.01372781582</v>
      </c>
    </row>
    <row r="87" spans="1:15" s="31" customFormat="1" x14ac:dyDescent="0.2">
      <c r="A87" s="30">
        <v>1853</v>
      </c>
      <c r="B87" s="31" t="s">
        <v>423</v>
      </c>
      <c r="C87" s="33">
        <v>4843740</v>
      </c>
      <c r="D87" s="66">
        <v>1330</v>
      </c>
      <c r="E87" s="34">
        <f t="shared" si="11"/>
        <v>3641.9097744360902</v>
      </c>
      <c r="F87" s="35">
        <f t="shared" si="12"/>
        <v>0.75220758518676967</v>
      </c>
      <c r="G87" s="36">
        <f t="shared" si="13"/>
        <v>719.83130878587565</v>
      </c>
      <c r="H87" s="36">
        <f t="shared" si="14"/>
        <v>250.44459500732174</v>
      </c>
      <c r="I87" s="59">
        <f t="shared" si="15"/>
        <v>970.27590379319736</v>
      </c>
      <c r="J87" s="67">
        <f t="shared" si="16"/>
        <v>-53.672148578505066</v>
      </c>
      <c r="K87" s="34">
        <f t="shared" si="17"/>
        <v>916.60375521469234</v>
      </c>
      <c r="L87" s="34">
        <f t="shared" si="18"/>
        <v>1290466.9520449524</v>
      </c>
      <c r="M87" s="34">
        <f t="shared" si="19"/>
        <v>1219082.9944355409</v>
      </c>
      <c r="N87" s="38">
        <f>jan!M87</f>
        <v>1112875.3651840868</v>
      </c>
      <c r="O87" s="38">
        <f t="shared" si="20"/>
        <v>106207.62925145403</v>
      </c>
    </row>
    <row r="88" spans="1:15" s="31" customFormat="1" x14ac:dyDescent="0.2">
      <c r="A88" s="30">
        <v>1856</v>
      </c>
      <c r="B88" s="31" t="s">
        <v>302</v>
      </c>
      <c r="C88" s="33">
        <v>1855383</v>
      </c>
      <c r="D88" s="66">
        <v>460</v>
      </c>
      <c r="E88" s="34">
        <f t="shared" si="11"/>
        <v>4033.4413043478262</v>
      </c>
      <c r="F88" s="35">
        <f t="shared" si="12"/>
        <v>0.8330753180193301</v>
      </c>
      <c r="G88" s="36">
        <f t="shared" si="13"/>
        <v>484.91239083883409</v>
      </c>
      <c r="H88" s="36">
        <f t="shared" si="14"/>
        <v>113.40855953821413</v>
      </c>
      <c r="I88" s="59">
        <f t="shared" si="15"/>
        <v>598.32095037704823</v>
      </c>
      <c r="J88" s="67">
        <f t="shared" si="16"/>
        <v>-53.672148578505066</v>
      </c>
      <c r="K88" s="34">
        <f t="shared" si="17"/>
        <v>544.64880179854322</v>
      </c>
      <c r="L88" s="34">
        <f t="shared" si="18"/>
        <v>275227.63717344217</v>
      </c>
      <c r="M88" s="34">
        <f t="shared" si="19"/>
        <v>250538.44882732988</v>
      </c>
      <c r="N88" s="38">
        <f>jan!M88</f>
        <v>193683.40449975943</v>
      </c>
      <c r="O88" s="38">
        <f t="shared" si="20"/>
        <v>56855.044327570446</v>
      </c>
    </row>
    <row r="89" spans="1:15" s="31" customFormat="1" x14ac:dyDescent="0.2">
      <c r="A89" s="30">
        <v>1857</v>
      </c>
      <c r="B89" s="31" t="s">
        <v>303</v>
      </c>
      <c r="C89" s="33">
        <v>3705352</v>
      </c>
      <c r="D89" s="66">
        <v>683</v>
      </c>
      <c r="E89" s="34">
        <f t="shared" si="11"/>
        <v>5425.1127379209374</v>
      </c>
      <c r="F89" s="35">
        <f t="shared" si="12"/>
        <v>1.1205140172890091</v>
      </c>
      <c r="G89" s="36">
        <f t="shared" si="13"/>
        <v>-350.09046930503263</v>
      </c>
      <c r="H89" s="36">
        <f t="shared" si="14"/>
        <v>0</v>
      </c>
      <c r="I89" s="59">
        <f t="shared" si="15"/>
        <v>-350.09046930503263</v>
      </c>
      <c r="J89" s="67">
        <f t="shared" si="16"/>
        <v>-53.672148578505066</v>
      </c>
      <c r="K89" s="34">
        <f t="shared" si="17"/>
        <v>-403.7626178835377</v>
      </c>
      <c r="L89" s="34">
        <f t="shared" si="18"/>
        <v>-239111.79053533729</v>
      </c>
      <c r="M89" s="34">
        <f t="shared" si="19"/>
        <v>-275769.86801445624</v>
      </c>
      <c r="N89" s="38">
        <f>jan!M89</f>
        <v>-291680.25924991054</v>
      </c>
      <c r="O89" s="38">
        <f t="shared" si="20"/>
        <v>15910.391235454299</v>
      </c>
    </row>
    <row r="90" spans="1:15" s="31" customFormat="1" x14ac:dyDescent="0.2">
      <c r="A90" s="30">
        <v>1859</v>
      </c>
      <c r="B90" s="31" t="s">
        <v>304</v>
      </c>
      <c r="C90" s="33">
        <v>6172529</v>
      </c>
      <c r="D90" s="66">
        <v>1229</v>
      </c>
      <c r="E90" s="34">
        <f t="shared" si="11"/>
        <v>5022.3995117982104</v>
      </c>
      <c r="F90" s="35">
        <f t="shared" si="12"/>
        <v>1.0373367937699409</v>
      </c>
      <c r="G90" s="36">
        <f t="shared" si="13"/>
        <v>-108.4625336313964</v>
      </c>
      <c r="H90" s="36">
        <f t="shared" si="14"/>
        <v>0</v>
      </c>
      <c r="I90" s="59">
        <f t="shared" si="15"/>
        <v>-108.4625336313964</v>
      </c>
      <c r="J90" s="67">
        <f t="shared" si="16"/>
        <v>-53.672148578505066</v>
      </c>
      <c r="K90" s="34">
        <f t="shared" si="17"/>
        <v>-162.13468220990146</v>
      </c>
      <c r="L90" s="34">
        <f t="shared" si="18"/>
        <v>-133300.45383298618</v>
      </c>
      <c r="M90" s="34">
        <f t="shared" si="19"/>
        <v>-199263.52443596889</v>
      </c>
      <c r="N90" s="38">
        <f>jan!M90</f>
        <v>-224922.57865027816</v>
      </c>
      <c r="O90" s="38">
        <f t="shared" si="20"/>
        <v>25659.054214309261</v>
      </c>
    </row>
    <row r="91" spans="1:15" s="31" customFormat="1" x14ac:dyDescent="0.2">
      <c r="A91" s="30">
        <v>1860</v>
      </c>
      <c r="B91" s="31" t="s">
        <v>305</v>
      </c>
      <c r="C91" s="33">
        <v>50678286</v>
      </c>
      <c r="D91" s="66">
        <v>11619</v>
      </c>
      <c r="E91" s="34">
        <f t="shared" si="11"/>
        <v>4361.6736380067132</v>
      </c>
      <c r="F91" s="35">
        <f t="shared" si="12"/>
        <v>0.90086910380030794</v>
      </c>
      <c r="G91" s="36">
        <f t="shared" si="13"/>
        <v>287.97299064350187</v>
      </c>
      <c r="H91" s="36">
        <f t="shared" si="14"/>
        <v>0</v>
      </c>
      <c r="I91" s="59">
        <f t="shared" si="15"/>
        <v>287.97299064350187</v>
      </c>
      <c r="J91" s="67">
        <f t="shared" si="16"/>
        <v>-53.672148578505066</v>
      </c>
      <c r="K91" s="34">
        <f t="shared" si="17"/>
        <v>234.3008420649968</v>
      </c>
      <c r="L91" s="34">
        <f t="shared" si="18"/>
        <v>3345958.1782868481</v>
      </c>
      <c r="M91" s="34">
        <f t="shared" si="19"/>
        <v>2722341.483953198</v>
      </c>
      <c r="N91" s="38">
        <f>jan!M91</f>
        <v>2546051.2327603102</v>
      </c>
      <c r="O91" s="38">
        <f t="shared" si="20"/>
        <v>176290.25119288778</v>
      </c>
    </row>
    <row r="92" spans="1:15" s="31" customFormat="1" x14ac:dyDescent="0.2">
      <c r="A92" s="30">
        <v>1865</v>
      </c>
      <c r="B92" s="31" t="s">
        <v>306</v>
      </c>
      <c r="C92" s="33">
        <v>47055703</v>
      </c>
      <c r="D92" s="66">
        <v>9793</v>
      </c>
      <c r="E92" s="34">
        <f t="shared" si="11"/>
        <v>4805.0345144490966</v>
      </c>
      <c r="F92" s="35">
        <f t="shared" si="12"/>
        <v>0.99244177717513193</v>
      </c>
      <c r="G92" s="36">
        <f t="shared" si="13"/>
        <v>21.956464778071858</v>
      </c>
      <c r="H92" s="36">
        <f t="shared" si="14"/>
        <v>0</v>
      </c>
      <c r="I92" s="59">
        <f t="shared" si="15"/>
        <v>21.956464778071858</v>
      </c>
      <c r="J92" s="67">
        <f t="shared" si="16"/>
        <v>-53.672148578505066</v>
      </c>
      <c r="K92" s="34">
        <f t="shared" si="17"/>
        <v>-31.715683800433208</v>
      </c>
      <c r="L92" s="34">
        <f t="shared" si="18"/>
        <v>215019.65957165771</v>
      </c>
      <c r="M92" s="34">
        <f t="shared" si="19"/>
        <v>-310591.69145764242</v>
      </c>
      <c r="N92" s="38">
        <f>jan!M92</f>
        <v>-411112.44924505614</v>
      </c>
      <c r="O92" s="38">
        <f t="shared" si="20"/>
        <v>100520.75778741372</v>
      </c>
    </row>
    <row r="93" spans="1:15" s="31" customFormat="1" x14ac:dyDescent="0.2">
      <c r="A93" s="30">
        <v>1866</v>
      </c>
      <c r="B93" s="31" t="s">
        <v>307</v>
      </c>
      <c r="C93" s="33">
        <v>36401044</v>
      </c>
      <c r="D93" s="66">
        <v>8236</v>
      </c>
      <c r="E93" s="34">
        <f t="shared" si="11"/>
        <v>4419.7479358912096</v>
      </c>
      <c r="F93" s="35">
        <f t="shared" si="12"/>
        <v>0.91286388952502517</v>
      </c>
      <c r="G93" s="36">
        <f t="shared" si="13"/>
        <v>253.12841191280404</v>
      </c>
      <c r="H93" s="36">
        <f t="shared" si="14"/>
        <v>0</v>
      </c>
      <c r="I93" s="59">
        <f t="shared" si="15"/>
        <v>253.12841191280404</v>
      </c>
      <c r="J93" s="67">
        <f t="shared" si="16"/>
        <v>-53.672148578505066</v>
      </c>
      <c r="K93" s="34">
        <f t="shared" si="17"/>
        <v>199.45626333429897</v>
      </c>
      <c r="L93" s="34">
        <f t="shared" si="18"/>
        <v>2084765.6005138541</v>
      </c>
      <c r="M93" s="34">
        <f t="shared" si="19"/>
        <v>1642721.7848212863</v>
      </c>
      <c r="N93" s="38">
        <f>jan!M93</f>
        <v>967008.28904500417</v>
      </c>
      <c r="O93" s="38">
        <f t="shared" si="20"/>
        <v>675713.49577628216</v>
      </c>
    </row>
    <row r="94" spans="1:15" s="31" customFormat="1" x14ac:dyDescent="0.2">
      <c r="A94" s="30">
        <v>1867</v>
      </c>
      <c r="B94" s="31" t="s">
        <v>430</v>
      </c>
      <c r="C94" s="33">
        <v>15201856</v>
      </c>
      <c r="D94" s="66">
        <v>2634</v>
      </c>
      <c r="E94" s="34">
        <f t="shared" si="11"/>
        <v>5771.3955960516323</v>
      </c>
      <c r="F94" s="35">
        <f t="shared" si="12"/>
        <v>1.1920359957670166</v>
      </c>
      <c r="G94" s="36">
        <f t="shared" si="13"/>
        <v>-557.86018418344952</v>
      </c>
      <c r="H94" s="36">
        <f t="shared" si="14"/>
        <v>0</v>
      </c>
      <c r="I94" s="59">
        <f t="shared" si="15"/>
        <v>-557.86018418344952</v>
      </c>
      <c r="J94" s="67">
        <f t="shared" si="16"/>
        <v>-53.672148578505066</v>
      </c>
      <c r="K94" s="34">
        <f t="shared" si="17"/>
        <v>-611.53233276195454</v>
      </c>
      <c r="L94" s="34">
        <f t="shared" si="18"/>
        <v>-1469403.725139206</v>
      </c>
      <c r="M94" s="34">
        <f t="shared" si="19"/>
        <v>-1610776.1644949883</v>
      </c>
      <c r="N94" s="38">
        <f>jan!M94</f>
        <v>-1390573.6771072682</v>
      </c>
      <c r="O94" s="38">
        <f t="shared" si="20"/>
        <v>-220202.48738772003</v>
      </c>
    </row>
    <row r="95" spans="1:15" s="31" customFormat="1" x14ac:dyDescent="0.2">
      <c r="A95" s="30">
        <v>1868</v>
      </c>
      <c r="B95" s="31" t="s">
        <v>308</v>
      </c>
      <c r="C95" s="33">
        <v>24389000</v>
      </c>
      <c r="D95" s="66">
        <v>4569</v>
      </c>
      <c r="E95" s="34">
        <f t="shared" si="11"/>
        <v>5337.9295250601881</v>
      </c>
      <c r="F95" s="35">
        <f t="shared" si="12"/>
        <v>1.1025070159966823</v>
      </c>
      <c r="G95" s="36">
        <f t="shared" si="13"/>
        <v>-297.78054158858305</v>
      </c>
      <c r="H95" s="36">
        <f t="shared" si="14"/>
        <v>0</v>
      </c>
      <c r="I95" s="59">
        <f t="shared" si="15"/>
        <v>-297.78054158858305</v>
      </c>
      <c r="J95" s="67">
        <f t="shared" si="16"/>
        <v>-53.672148578505066</v>
      </c>
      <c r="K95" s="34">
        <f t="shared" si="17"/>
        <v>-351.45269016708812</v>
      </c>
      <c r="L95" s="34">
        <f t="shared" si="18"/>
        <v>-1360559.2945182358</v>
      </c>
      <c r="M95" s="34">
        <f t="shared" si="19"/>
        <v>-1605787.3413734257</v>
      </c>
      <c r="N95" s="38">
        <f>jan!M95</f>
        <v>-1980036.7749821979</v>
      </c>
      <c r="O95" s="38">
        <f t="shared" si="20"/>
        <v>374249.43360877223</v>
      </c>
    </row>
    <row r="96" spans="1:15" s="31" customFormat="1" x14ac:dyDescent="0.2">
      <c r="A96" s="30">
        <v>1870</v>
      </c>
      <c r="B96" s="31" t="s">
        <v>424</v>
      </c>
      <c r="C96" s="33">
        <v>48314826</v>
      </c>
      <c r="D96" s="66">
        <v>10618</v>
      </c>
      <c r="E96" s="34">
        <f t="shared" si="11"/>
        <v>4550.2755697871535</v>
      </c>
      <c r="F96" s="35">
        <f t="shared" si="12"/>
        <v>0.93982333728021106</v>
      </c>
      <c r="G96" s="36">
        <f t="shared" si="13"/>
        <v>174.81183157523773</v>
      </c>
      <c r="H96" s="36">
        <f t="shared" si="14"/>
        <v>0</v>
      </c>
      <c r="I96" s="59">
        <f t="shared" si="15"/>
        <v>174.81183157523773</v>
      </c>
      <c r="J96" s="67">
        <f t="shared" si="16"/>
        <v>-53.672148578505066</v>
      </c>
      <c r="K96" s="34">
        <f t="shared" si="17"/>
        <v>121.13968299673266</v>
      </c>
      <c r="L96" s="34">
        <f t="shared" si="18"/>
        <v>1856152.0276658742</v>
      </c>
      <c r="M96" s="34">
        <f t="shared" si="19"/>
        <v>1286261.1540593074</v>
      </c>
      <c r="N96" s="38">
        <f>jan!M96</f>
        <v>386670.65166098106</v>
      </c>
      <c r="O96" s="38">
        <f t="shared" si="20"/>
        <v>899590.50239832629</v>
      </c>
    </row>
    <row r="97" spans="1:15" s="31" customFormat="1" x14ac:dyDescent="0.2">
      <c r="A97" s="30">
        <v>1871</v>
      </c>
      <c r="B97" s="31" t="s">
        <v>309</v>
      </c>
      <c r="C97" s="33">
        <v>19793967</v>
      </c>
      <c r="D97" s="66">
        <v>4553</v>
      </c>
      <c r="E97" s="34">
        <f t="shared" si="11"/>
        <v>4347.4559631012517</v>
      </c>
      <c r="F97" s="35">
        <f t="shared" si="12"/>
        <v>0.89793255578841669</v>
      </c>
      <c r="G97" s="36">
        <f t="shared" si="13"/>
        <v>296.50359558677883</v>
      </c>
      <c r="H97" s="36">
        <f t="shared" si="14"/>
        <v>3.503428974515236</v>
      </c>
      <c r="I97" s="59">
        <f t="shared" si="15"/>
        <v>300.00702456129409</v>
      </c>
      <c r="J97" s="67">
        <f t="shared" si="16"/>
        <v>-53.672148578505066</v>
      </c>
      <c r="K97" s="34">
        <f t="shared" si="17"/>
        <v>246.33487598278901</v>
      </c>
      <c r="L97" s="34">
        <f t="shared" si="18"/>
        <v>1365931.9828275719</v>
      </c>
      <c r="M97" s="34">
        <f t="shared" si="19"/>
        <v>1121562.6903496385</v>
      </c>
      <c r="N97" s="38">
        <f>jan!M97</f>
        <v>655242.14500022994</v>
      </c>
      <c r="O97" s="38">
        <f t="shared" si="20"/>
        <v>466320.54534940852</v>
      </c>
    </row>
    <row r="98" spans="1:15" s="31" customFormat="1" x14ac:dyDescent="0.2">
      <c r="A98" s="30">
        <v>1874</v>
      </c>
      <c r="B98" s="31" t="s">
        <v>310</v>
      </c>
      <c r="C98" s="33">
        <v>5807905</v>
      </c>
      <c r="D98" s="66">
        <v>954</v>
      </c>
      <c r="E98" s="34">
        <f t="shared" si="11"/>
        <v>6087.9507337526202</v>
      </c>
      <c r="F98" s="35">
        <f t="shared" si="12"/>
        <v>1.2574179493178552</v>
      </c>
      <c r="G98" s="36">
        <f t="shared" si="13"/>
        <v>-747.79326680404222</v>
      </c>
      <c r="H98" s="36">
        <f t="shared" si="14"/>
        <v>0</v>
      </c>
      <c r="I98" s="59">
        <f t="shared" si="15"/>
        <v>-747.79326680404222</v>
      </c>
      <c r="J98" s="67">
        <f t="shared" si="16"/>
        <v>-53.672148578505066</v>
      </c>
      <c r="K98" s="34">
        <f t="shared" si="17"/>
        <v>-801.46541538254723</v>
      </c>
      <c r="L98" s="34">
        <f t="shared" si="18"/>
        <v>-713394.77653105627</v>
      </c>
      <c r="M98" s="34">
        <f t="shared" si="19"/>
        <v>-764598.00627495011</v>
      </c>
      <c r="N98" s="38">
        <f>jan!M98</f>
        <v>-593454.47895229061</v>
      </c>
      <c r="O98" s="38">
        <f t="shared" si="20"/>
        <v>-171143.5273226595</v>
      </c>
    </row>
    <row r="99" spans="1:15" s="31" customFormat="1" x14ac:dyDescent="0.2">
      <c r="A99" s="30">
        <v>1875</v>
      </c>
      <c r="B99" s="31" t="s">
        <v>371</v>
      </c>
      <c r="C99" s="33">
        <v>14081799</v>
      </c>
      <c r="D99" s="66">
        <v>2729</v>
      </c>
      <c r="E99" s="34">
        <f t="shared" si="11"/>
        <v>5160.058263100037</v>
      </c>
      <c r="F99" s="35">
        <f t="shared" si="12"/>
        <v>1.065769117278726</v>
      </c>
      <c r="G99" s="36">
        <f t="shared" si="13"/>
        <v>-191.0577844124924</v>
      </c>
      <c r="H99" s="36">
        <f t="shared" si="14"/>
        <v>0</v>
      </c>
      <c r="I99" s="59">
        <f t="shared" si="15"/>
        <v>-191.0577844124924</v>
      </c>
      <c r="J99" s="67">
        <f t="shared" si="16"/>
        <v>-53.672148578505066</v>
      </c>
      <c r="K99" s="34">
        <f t="shared" si="17"/>
        <v>-244.72993299099747</v>
      </c>
      <c r="L99" s="34">
        <f t="shared" si="18"/>
        <v>-521396.69366169174</v>
      </c>
      <c r="M99" s="34">
        <f t="shared" si="19"/>
        <v>-667867.98713243206</v>
      </c>
      <c r="N99" s="38">
        <f>jan!M99</f>
        <v>1945671.531043137</v>
      </c>
      <c r="O99" s="38">
        <f t="shared" si="20"/>
        <v>-2613539.5181755689</v>
      </c>
    </row>
    <row r="100" spans="1:15" s="31" customFormat="1" x14ac:dyDescent="0.2">
      <c r="A100" s="30">
        <v>3101</v>
      </c>
      <c r="B100" s="31" t="s">
        <v>54</v>
      </c>
      <c r="C100" s="33">
        <v>115364596</v>
      </c>
      <c r="D100" s="66">
        <v>31935</v>
      </c>
      <c r="E100" s="34">
        <f t="shared" si="11"/>
        <v>3612.481478002192</v>
      </c>
      <c r="F100" s="35">
        <f t="shared" si="12"/>
        <v>0.74612940391163618</v>
      </c>
      <c r="G100" s="36">
        <f t="shared" si="13"/>
        <v>737.48828664621453</v>
      </c>
      <c r="H100" s="36">
        <f t="shared" si="14"/>
        <v>260.74449875918611</v>
      </c>
      <c r="I100" s="59">
        <f t="shared" si="15"/>
        <v>998.23278540540059</v>
      </c>
      <c r="J100" s="67">
        <f t="shared" si="16"/>
        <v>-53.672148578505066</v>
      </c>
      <c r="K100" s="34">
        <f t="shared" si="17"/>
        <v>944.56063682689557</v>
      </c>
      <c r="L100" s="34">
        <f t="shared" si="18"/>
        <v>31878564.001921467</v>
      </c>
      <c r="M100" s="34">
        <f t="shared" si="19"/>
        <v>30164543.937066909</v>
      </c>
      <c r="N100" s="38">
        <f>jan!M100</f>
        <v>26277850.518912636</v>
      </c>
      <c r="O100" s="38">
        <f t="shared" si="20"/>
        <v>3886693.4181542732</v>
      </c>
    </row>
    <row r="101" spans="1:15" s="31" customFormat="1" x14ac:dyDescent="0.2">
      <c r="A101" s="30">
        <v>3103</v>
      </c>
      <c r="B101" s="31" t="s">
        <v>55</v>
      </c>
      <c r="C101" s="33">
        <v>221761915</v>
      </c>
      <c r="D101" s="66">
        <v>52051</v>
      </c>
      <c r="E101" s="34">
        <f t="shared" si="11"/>
        <v>4260.4736700543699</v>
      </c>
      <c r="F101" s="35">
        <f t="shared" si="12"/>
        <v>0.87996705289043953</v>
      </c>
      <c r="G101" s="36">
        <f t="shared" si="13"/>
        <v>348.69297141490784</v>
      </c>
      <c r="H101" s="36">
        <f t="shared" si="14"/>
        <v>33.947231540923845</v>
      </c>
      <c r="I101" s="59">
        <f t="shared" si="15"/>
        <v>382.64020295583168</v>
      </c>
      <c r="J101" s="67">
        <f t="shared" si="16"/>
        <v>-53.672148578505066</v>
      </c>
      <c r="K101" s="34">
        <f t="shared" si="17"/>
        <v>328.96805437732661</v>
      </c>
      <c r="L101" s="34">
        <f t="shared" si="18"/>
        <v>19916805.204053994</v>
      </c>
      <c r="M101" s="34">
        <f t="shared" si="19"/>
        <v>17123116.198394228</v>
      </c>
      <c r="N101" s="38">
        <f>jan!M101</f>
        <v>11861459.437163845</v>
      </c>
      <c r="O101" s="38">
        <f t="shared" si="20"/>
        <v>5261656.7612303831</v>
      </c>
    </row>
    <row r="102" spans="1:15" s="31" customFormat="1" x14ac:dyDescent="0.2">
      <c r="A102" s="30">
        <v>3105</v>
      </c>
      <c r="B102" s="31" t="s">
        <v>56</v>
      </c>
      <c r="C102" s="33">
        <v>226048165</v>
      </c>
      <c r="D102" s="66">
        <v>59771</v>
      </c>
      <c r="E102" s="34">
        <f t="shared" si="11"/>
        <v>3781.90368238778</v>
      </c>
      <c r="F102" s="35">
        <f t="shared" si="12"/>
        <v>0.7811222167848314</v>
      </c>
      <c r="G102" s="36">
        <f t="shared" si="13"/>
        <v>635.83496401486184</v>
      </c>
      <c r="H102" s="36">
        <f t="shared" si="14"/>
        <v>201.4467272242303</v>
      </c>
      <c r="I102" s="59">
        <f t="shared" si="15"/>
        <v>837.2816912390922</v>
      </c>
      <c r="J102" s="67">
        <f t="shared" si="16"/>
        <v>-53.672148578505066</v>
      </c>
      <c r="K102" s="34">
        <f t="shared" si="17"/>
        <v>783.60954266058718</v>
      </c>
      <c r="L102" s="34">
        <f t="shared" si="18"/>
        <v>50045163.967051782</v>
      </c>
      <c r="M102" s="34">
        <f t="shared" si="19"/>
        <v>46837125.974365957</v>
      </c>
      <c r="N102" s="38">
        <f>jan!M102</f>
        <v>43316915.612945914</v>
      </c>
      <c r="O102" s="38">
        <f t="shared" si="20"/>
        <v>3520210.3614200428</v>
      </c>
    </row>
    <row r="103" spans="1:15" s="31" customFormat="1" x14ac:dyDescent="0.2">
      <c r="A103" s="30">
        <v>3107</v>
      </c>
      <c r="B103" s="31" t="s">
        <v>57</v>
      </c>
      <c r="C103" s="33">
        <v>339308032</v>
      </c>
      <c r="D103" s="66">
        <v>85230</v>
      </c>
      <c r="E103" s="34">
        <f t="shared" si="11"/>
        <v>3981.0868473542182</v>
      </c>
      <c r="F103" s="35">
        <f t="shared" si="12"/>
        <v>0.82226192007483434</v>
      </c>
      <c r="G103" s="36">
        <f t="shared" si="13"/>
        <v>516.32506503499883</v>
      </c>
      <c r="H103" s="36">
        <f t="shared" si="14"/>
        <v>131.73261948597693</v>
      </c>
      <c r="I103" s="59">
        <f t="shared" si="15"/>
        <v>648.05768452097573</v>
      </c>
      <c r="J103" s="67">
        <f t="shared" si="16"/>
        <v>-53.672148578505066</v>
      </c>
      <c r="K103" s="34">
        <f t="shared" si="17"/>
        <v>594.38553594247071</v>
      </c>
      <c r="L103" s="34">
        <f t="shared" si="18"/>
        <v>55233956.451722763</v>
      </c>
      <c r="M103" s="34">
        <f t="shared" si="19"/>
        <v>50659479.228376776</v>
      </c>
      <c r="N103" s="38">
        <f>jan!M103</f>
        <v>41309511.288074993</v>
      </c>
      <c r="O103" s="38">
        <f t="shared" si="20"/>
        <v>9349967.9403017834</v>
      </c>
    </row>
    <row r="104" spans="1:15" s="31" customFormat="1" x14ac:dyDescent="0.2">
      <c r="A104" s="30">
        <v>3110</v>
      </c>
      <c r="B104" s="31" t="s">
        <v>58</v>
      </c>
      <c r="C104" s="33">
        <v>22743019</v>
      </c>
      <c r="D104" s="66">
        <v>4787</v>
      </c>
      <c r="E104" s="34">
        <f t="shared" si="11"/>
        <v>4750.9962398161688</v>
      </c>
      <c r="F104" s="35">
        <f t="shared" si="12"/>
        <v>0.98128060004915874</v>
      </c>
      <c r="G104" s="36">
        <f t="shared" si="13"/>
        <v>54.379429557828551</v>
      </c>
      <c r="H104" s="36">
        <f t="shared" si="14"/>
        <v>0</v>
      </c>
      <c r="I104" s="59">
        <f t="shared" si="15"/>
        <v>54.379429557828551</v>
      </c>
      <c r="J104" s="67">
        <f t="shared" si="16"/>
        <v>-53.672148578505066</v>
      </c>
      <c r="K104" s="34">
        <f t="shared" si="17"/>
        <v>0.70728097932348533</v>
      </c>
      <c r="L104" s="34">
        <f t="shared" si="18"/>
        <v>260314.32929332528</v>
      </c>
      <c r="M104" s="34">
        <f t="shared" si="19"/>
        <v>3385.7540480215243</v>
      </c>
      <c r="N104" s="38">
        <f>jan!M104</f>
        <v>-199730.73474278481</v>
      </c>
      <c r="O104" s="38">
        <f t="shared" si="20"/>
        <v>203116.48879080632</v>
      </c>
    </row>
    <row r="105" spans="1:15" s="31" customFormat="1" x14ac:dyDescent="0.2">
      <c r="A105" s="30">
        <v>3112</v>
      </c>
      <c r="B105" s="31" t="s">
        <v>63</v>
      </c>
      <c r="C105" s="33">
        <v>31988931</v>
      </c>
      <c r="D105" s="66">
        <v>7883</v>
      </c>
      <c r="E105" s="34">
        <f t="shared" si="11"/>
        <v>4057.9640999619432</v>
      </c>
      <c r="F105" s="35">
        <f t="shared" si="12"/>
        <v>0.83814030699857522</v>
      </c>
      <c r="G105" s="36">
        <f t="shared" si="13"/>
        <v>470.19871347036383</v>
      </c>
      <c r="H105" s="36">
        <f t="shared" si="14"/>
        <v>104.82558107327317</v>
      </c>
      <c r="I105" s="59">
        <f t="shared" si="15"/>
        <v>575.02429454363698</v>
      </c>
      <c r="J105" s="67">
        <f t="shared" si="16"/>
        <v>-53.672148578505066</v>
      </c>
      <c r="K105" s="34">
        <f t="shared" si="17"/>
        <v>521.35214596513197</v>
      </c>
      <c r="L105" s="34">
        <f t="shared" si="18"/>
        <v>4532916.5138874901</v>
      </c>
      <c r="M105" s="34">
        <f t="shared" si="19"/>
        <v>4109818.9666431355</v>
      </c>
      <c r="N105" s="38">
        <f>jan!M105</f>
        <v>3108205.3053730498</v>
      </c>
      <c r="O105" s="38">
        <f t="shared" si="20"/>
        <v>1001613.6612700857</v>
      </c>
    </row>
    <row r="106" spans="1:15" s="31" customFormat="1" x14ac:dyDescent="0.2">
      <c r="A106" s="30">
        <v>3114</v>
      </c>
      <c r="B106" s="31" t="s">
        <v>427</v>
      </c>
      <c r="C106" s="33">
        <v>23962104</v>
      </c>
      <c r="D106" s="66">
        <v>6145</v>
      </c>
      <c r="E106" s="34">
        <f t="shared" si="11"/>
        <v>3899.4473555736372</v>
      </c>
      <c r="F106" s="35">
        <f t="shared" si="12"/>
        <v>0.80539993041237634</v>
      </c>
      <c r="G106" s="36">
        <f t="shared" si="13"/>
        <v>565.30876010334748</v>
      </c>
      <c r="H106" s="36">
        <f t="shared" si="14"/>
        <v>160.3064416091803</v>
      </c>
      <c r="I106" s="59">
        <f t="shared" si="15"/>
        <v>725.61520171252778</v>
      </c>
      <c r="J106" s="67">
        <f t="shared" si="16"/>
        <v>-53.672148578505066</v>
      </c>
      <c r="K106" s="34">
        <f t="shared" si="17"/>
        <v>671.94305313402276</v>
      </c>
      <c r="L106" s="34">
        <f t="shared" si="18"/>
        <v>4458905.4145234833</v>
      </c>
      <c r="M106" s="34">
        <f t="shared" si="19"/>
        <v>4129090.0615085699</v>
      </c>
      <c r="N106" s="38">
        <f>jan!M106</f>
        <v>3520256.2079370026</v>
      </c>
      <c r="O106" s="38">
        <f t="shared" si="20"/>
        <v>608833.85357156722</v>
      </c>
    </row>
    <row r="107" spans="1:15" s="31" customFormat="1" x14ac:dyDescent="0.2">
      <c r="A107" s="30">
        <v>3116</v>
      </c>
      <c r="B107" s="31" t="s">
        <v>61</v>
      </c>
      <c r="C107" s="33">
        <v>16254585</v>
      </c>
      <c r="D107" s="66">
        <v>3919</v>
      </c>
      <c r="E107" s="34">
        <f t="shared" si="11"/>
        <v>4147.6358764991073</v>
      </c>
      <c r="F107" s="35">
        <f t="shared" si="12"/>
        <v>0.85666130138506358</v>
      </c>
      <c r="G107" s="36">
        <f t="shared" si="13"/>
        <v>416.39564754806543</v>
      </c>
      <c r="H107" s="36">
        <f t="shared" si="14"/>
        <v>73.440459285265746</v>
      </c>
      <c r="I107" s="59">
        <f t="shared" si="15"/>
        <v>489.8361068333312</v>
      </c>
      <c r="J107" s="67">
        <f t="shared" si="16"/>
        <v>-53.672148578505066</v>
      </c>
      <c r="K107" s="34">
        <f t="shared" si="17"/>
        <v>436.16395825482613</v>
      </c>
      <c r="L107" s="34">
        <f t="shared" si="18"/>
        <v>1919667.702679825</v>
      </c>
      <c r="M107" s="34">
        <f t="shared" si="19"/>
        <v>1709326.5524006635</v>
      </c>
      <c r="N107" s="38">
        <f>jan!M107</f>
        <v>2991029.120944689</v>
      </c>
      <c r="O107" s="38">
        <f t="shared" si="20"/>
        <v>-1281702.5685440255</v>
      </c>
    </row>
    <row r="108" spans="1:15" s="31" customFormat="1" x14ac:dyDescent="0.2">
      <c r="A108" s="30">
        <v>3118</v>
      </c>
      <c r="B108" s="31" t="s">
        <v>382</v>
      </c>
      <c r="C108" s="33">
        <v>193208538</v>
      </c>
      <c r="D108" s="66">
        <v>47006</v>
      </c>
      <c r="E108" s="34">
        <f t="shared" si="11"/>
        <v>4110.2952389056718</v>
      </c>
      <c r="F108" s="35">
        <f t="shared" si="12"/>
        <v>0.84894888878477015</v>
      </c>
      <c r="G108" s="36">
        <f t="shared" si="13"/>
        <v>438.80003010412673</v>
      </c>
      <c r="H108" s="36">
        <f t="shared" si="14"/>
        <v>86.509682442968185</v>
      </c>
      <c r="I108" s="59">
        <f t="shared" si="15"/>
        <v>525.30971254709493</v>
      </c>
      <c r="J108" s="67">
        <f t="shared" si="16"/>
        <v>-53.672148578505066</v>
      </c>
      <c r="K108" s="34">
        <f t="shared" si="17"/>
        <v>471.63756396858986</v>
      </c>
      <c r="L108" s="34">
        <f t="shared" si="18"/>
        <v>24692708.347988743</v>
      </c>
      <c r="M108" s="34">
        <f t="shared" si="19"/>
        <v>22169795.331907533</v>
      </c>
      <c r="N108" s="38">
        <f>jan!M108</f>
        <v>32672502.688077584</v>
      </c>
      <c r="O108" s="38">
        <f t="shared" si="20"/>
        <v>-10502707.356170051</v>
      </c>
    </row>
    <row r="109" spans="1:15" s="31" customFormat="1" x14ac:dyDescent="0.2">
      <c r="A109" s="30">
        <v>3120</v>
      </c>
      <c r="B109" s="31" t="s">
        <v>62</v>
      </c>
      <c r="C109" s="33">
        <v>31160559</v>
      </c>
      <c r="D109" s="66">
        <v>8420</v>
      </c>
      <c r="E109" s="34">
        <f t="shared" si="11"/>
        <v>3700.7789786223279</v>
      </c>
      <c r="F109" s="35">
        <f t="shared" si="12"/>
        <v>0.76436655250485852</v>
      </c>
      <c r="G109" s="36">
        <f t="shared" si="13"/>
        <v>684.50978627413303</v>
      </c>
      <c r="H109" s="36">
        <f t="shared" si="14"/>
        <v>229.84037354213851</v>
      </c>
      <c r="I109" s="59">
        <f t="shared" si="15"/>
        <v>914.35015981627157</v>
      </c>
      <c r="J109" s="67">
        <f t="shared" si="16"/>
        <v>-53.672148578505066</v>
      </c>
      <c r="K109" s="34">
        <f t="shared" si="17"/>
        <v>860.67801123776655</v>
      </c>
      <c r="L109" s="34">
        <f t="shared" si="18"/>
        <v>7698828.3456530068</v>
      </c>
      <c r="M109" s="34">
        <f t="shared" si="19"/>
        <v>7246908.8546219943</v>
      </c>
      <c r="N109" s="38">
        <f>jan!M109</f>
        <v>6531601.656278206</v>
      </c>
      <c r="O109" s="38">
        <f t="shared" si="20"/>
        <v>715307.19834378827</v>
      </c>
    </row>
    <row r="110" spans="1:15" s="31" customFormat="1" x14ac:dyDescent="0.2">
      <c r="A110" s="30">
        <v>3122</v>
      </c>
      <c r="B110" s="31" t="s">
        <v>60</v>
      </c>
      <c r="C110" s="33">
        <v>12957080</v>
      </c>
      <c r="D110" s="66">
        <v>3658</v>
      </c>
      <c r="E110" s="34">
        <f t="shared" si="11"/>
        <v>3542.1213778020779</v>
      </c>
      <c r="F110" s="35">
        <f t="shared" si="12"/>
        <v>0.73159708313957039</v>
      </c>
      <c r="G110" s="36">
        <f t="shared" si="13"/>
        <v>779.70434676628304</v>
      </c>
      <c r="H110" s="36">
        <f t="shared" si="14"/>
        <v>285.37053382922602</v>
      </c>
      <c r="I110" s="59">
        <f t="shared" si="15"/>
        <v>1065.0748805955091</v>
      </c>
      <c r="J110" s="67">
        <f t="shared" si="16"/>
        <v>-53.672148578505066</v>
      </c>
      <c r="K110" s="34">
        <f t="shared" si="17"/>
        <v>1011.402732017004</v>
      </c>
      <c r="L110" s="34">
        <f t="shared" si="18"/>
        <v>3896043.913218372</v>
      </c>
      <c r="M110" s="34">
        <f t="shared" si="19"/>
        <v>3699711.193718201</v>
      </c>
      <c r="N110" s="38">
        <f>jan!M110</f>
        <v>3373220.8227393911</v>
      </c>
      <c r="O110" s="38">
        <f t="shared" si="20"/>
        <v>326490.37097880989</v>
      </c>
    </row>
    <row r="111" spans="1:15" s="31" customFormat="1" x14ac:dyDescent="0.2">
      <c r="A111" s="30">
        <v>3124</v>
      </c>
      <c r="B111" s="31" t="s">
        <v>59</v>
      </c>
      <c r="C111" s="33">
        <v>4832897</v>
      </c>
      <c r="D111" s="66">
        <v>1347</v>
      </c>
      <c r="E111" s="34">
        <f t="shared" si="11"/>
        <v>3587.896807720861</v>
      </c>
      <c r="F111" s="35">
        <f t="shared" si="12"/>
        <v>0.74105163521051665</v>
      </c>
      <c r="G111" s="36">
        <f t="shared" si="13"/>
        <v>752.23908881501313</v>
      </c>
      <c r="H111" s="36">
        <f t="shared" si="14"/>
        <v>269.34913335765191</v>
      </c>
      <c r="I111" s="59">
        <f t="shared" si="15"/>
        <v>1021.588222172665</v>
      </c>
      <c r="J111" s="67">
        <f t="shared" si="16"/>
        <v>-53.672148578505066</v>
      </c>
      <c r="K111" s="34">
        <f t="shared" si="17"/>
        <v>967.91607359416003</v>
      </c>
      <c r="L111" s="34">
        <f t="shared" si="18"/>
        <v>1376079.3352665799</v>
      </c>
      <c r="M111" s="34">
        <f t="shared" si="19"/>
        <v>1303782.9511313336</v>
      </c>
      <c r="N111" s="38">
        <f>jan!M111</f>
        <v>1057363.9936112519</v>
      </c>
      <c r="O111" s="38">
        <f t="shared" si="20"/>
        <v>246418.95752008166</v>
      </c>
    </row>
    <row r="112" spans="1:15" s="31" customFormat="1" x14ac:dyDescent="0.2">
      <c r="A112" s="30">
        <v>3201</v>
      </c>
      <c r="B112" s="31" t="s">
        <v>68</v>
      </c>
      <c r="C112" s="33">
        <v>939331982</v>
      </c>
      <c r="D112" s="66">
        <v>130921</v>
      </c>
      <c r="E112" s="34">
        <f t="shared" si="11"/>
        <v>7174.7999327838925</v>
      </c>
      <c r="F112" s="35">
        <f t="shared" si="12"/>
        <v>1.4818980331475196</v>
      </c>
      <c r="G112" s="36">
        <f t="shared" si="13"/>
        <v>-1399.9027862228056</v>
      </c>
      <c r="H112" s="36">
        <f t="shared" si="14"/>
        <v>0</v>
      </c>
      <c r="I112" s="59">
        <f t="shared" si="15"/>
        <v>-1399.9027862228056</v>
      </c>
      <c r="J112" s="67">
        <f t="shared" si="16"/>
        <v>-53.672148578505066</v>
      </c>
      <c r="K112" s="34">
        <f t="shared" si="17"/>
        <v>-1453.5749348013107</v>
      </c>
      <c r="L112" s="34">
        <f t="shared" si="18"/>
        <v>-183276672.67507595</v>
      </c>
      <c r="M112" s="34">
        <f t="shared" si="19"/>
        <v>-190303484.0391224</v>
      </c>
      <c r="N112" s="38">
        <f>jan!M112</f>
        <v>-194139492.47621888</v>
      </c>
      <c r="O112" s="38">
        <f t="shared" si="20"/>
        <v>3836008.4370964766</v>
      </c>
    </row>
    <row r="113" spans="1:15" s="31" customFormat="1" x14ac:dyDescent="0.2">
      <c r="A113" s="30">
        <v>3203</v>
      </c>
      <c r="B113" s="31" t="s">
        <v>69</v>
      </c>
      <c r="C113" s="33">
        <v>578163132</v>
      </c>
      <c r="D113" s="66">
        <v>98815</v>
      </c>
      <c r="E113" s="34">
        <f t="shared" si="11"/>
        <v>5850.9652583109855</v>
      </c>
      <c r="F113" s="35">
        <f t="shared" si="12"/>
        <v>1.2084704785546914</v>
      </c>
      <c r="G113" s="36">
        <f t="shared" si="13"/>
        <v>-605.60198153906151</v>
      </c>
      <c r="H113" s="36">
        <f t="shared" si="14"/>
        <v>0</v>
      </c>
      <c r="I113" s="59">
        <f t="shared" si="15"/>
        <v>-605.60198153906151</v>
      </c>
      <c r="J113" s="67">
        <f t="shared" si="16"/>
        <v>-53.672148578505066</v>
      </c>
      <c r="K113" s="34">
        <f t="shared" si="17"/>
        <v>-659.27413011756653</v>
      </c>
      <c r="L113" s="34">
        <f t="shared" si="18"/>
        <v>-59842559.805782363</v>
      </c>
      <c r="M113" s="34">
        <f t="shared" si="19"/>
        <v>-65146173.167567335</v>
      </c>
      <c r="N113" s="38">
        <f>jan!M113</f>
        <v>-71196175.591478631</v>
      </c>
      <c r="O113" s="38">
        <f t="shared" si="20"/>
        <v>6050002.4239112958</v>
      </c>
    </row>
    <row r="114" spans="1:15" s="31" customFormat="1" x14ac:dyDescent="0.2">
      <c r="A114" s="30">
        <v>3205</v>
      </c>
      <c r="B114" s="31" t="s">
        <v>384</v>
      </c>
      <c r="C114" s="33">
        <v>442894055</v>
      </c>
      <c r="D114" s="66">
        <v>94201</v>
      </c>
      <c r="E114" s="34">
        <f t="shared" si="11"/>
        <v>4701.5854927230075</v>
      </c>
      <c r="F114" s="35">
        <f t="shared" si="12"/>
        <v>0.97107520204229136</v>
      </c>
      <c r="G114" s="36">
        <f t="shared" si="13"/>
        <v>84.025877813725302</v>
      </c>
      <c r="H114" s="36">
        <f t="shared" si="14"/>
        <v>0</v>
      </c>
      <c r="I114" s="59">
        <f t="shared" si="15"/>
        <v>84.025877813725302</v>
      </c>
      <c r="J114" s="67">
        <f t="shared" si="16"/>
        <v>-53.672148578505066</v>
      </c>
      <c r="K114" s="34">
        <f t="shared" si="17"/>
        <v>30.353729235220236</v>
      </c>
      <c r="L114" s="34">
        <f t="shared" si="18"/>
        <v>7915321.7159307376</v>
      </c>
      <c r="M114" s="34">
        <f t="shared" si="19"/>
        <v>2859351.6476869816</v>
      </c>
      <c r="N114" s="38">
        <f>jan!M114</f>
        <v>-2330971.7165458328</v>
      </c>
      <c r="O114" s="38">
        <f t="shared" si="20"/>
        <v>5190323.3642328139</v>
      </c>
    </row>
    <row r="115" spans="1:15" s="31" customFormat="1" x14ac:dyDescent="0.2">
      <c r="A115" s="30">
        <v>3207</v>
      </c>
      <c r="B115" s="31" t="s">
        <v>383</v>
      </c>
      <c r="C115" s="33">
        <v>326501525</v>
      </c>
      <c r="D115" s="66">
        <v>63560</v>
      </c>
      <c r="E115" s="34">
        <f t="shared" si="11"/>
        <v>5136.902533039648</v>
      </c>
      <c r="F115" s="35">
        <f t="shared" si="12"/>
        <v>1.0609864848493822</v>
      </c>
      <c r="G115" s="36">
        <f t="shared" si="13"/>
        <v>-177.16434637625898</v>
      </c>
      <c r="H115" s="36">
        <f t="shared" si="14"/>
        <v>0</v>
      </c>
      <c r="I115" s="59">
        <f t="shared" si="15"/>
        <v>-177.16434637625898</v>
      </c>
      <c r="J115" s="67">
        <f t="shared" si="16"/>
        <v>-53.672148578505066</v>
      </c>
      <c r="K115" s="34">
        <f t="shared" si="17"/>
        <v>-230.83649495476405</v>
      </c>
      <c r="L115" s="34">
        <f t="shared" si="18"/>
        <v>-11260565.855675021</v>
      </c>
      <c r="M115" s="34">
        <f t="shared" si="19"/>
        <v>-14671967.619324803</v>
      </c>
      <c r="N115" s="38">
        <f>jan!M115</f>
        <v>-18442644.330196649</v>
      </c>
      <c r="O115" s="38">
        <f t="shared" si="20"/>
        <v>3770676.7108718455</v>
      </c>
    </row>
    <row r="116" spans="1:15" s="31" customFormat="1" x14ac:dyDescent="0.2">
      <c r="A116" s="30">
        <v>3209</v>
      </c>
      <c r="B116" s="31" t="s">
        <v>76</v>
      </c>
      <c r="C116" s="33">
        <v>184286841</v>
      </c>
      <c r="D116" s="66">
        <v>43814</v>
      </c>
      <c r="E116" s="34">
        <f t="shared" si="11"/>
        <v>4206.1177021043504</v>
      </c>
      <c r="F116" s="35">
        <f t="shared" si="12"/>
        <v>0.86874025872898764</v>
      </c>
      <c r="G116" s="36">
        <f t="shared" si="13"/>
        <v>381.30655218491955</v>
      </c>
      <c r="H116" s="36">
        <f t="shared" si="14"/>
        <v>52.971820323430663</v>
      </c>
      <c r="I116" s="59">
        <f t="shared" si="15"/>
        <v>434.27837250835023</v>
      </c>
      <c r="J116" s="67">
        <f t="shared" si="16"/>
        <v>-53.672148578505066</v>
      </c>
      <c r="K116" s="34">
        <f t="shared" si="17"/>
        <v>380.60622392984516</v>
      </c>
      <c r="L116" s="34">
        <f t="shared" si="18"/>
        <v>19027472.613080855</v>
      </c>
      <c r="M116" s="34">
        <f t="shared" si="19"/>
        <v>16675881.095262235</v>
      </c>
      <c r="N116" s="38">
        <f>jan!M116</f>
        <v>10917574.691635761</v>
      </c>
      <c r="O116" s="38">
        <f t="shared" si="20"/>
        <v>5758306.4036264736</v>
      </c>
    </row>
    <row r="117" spans="1:15" s="31" customFormat="1" x14ac:dyDescent="0.2">
      <c r="A117" s="30">
        <v>3212</v>
      </c>
      <c r="B117" s="31" t="s">
        <v>67</v>
      </c>
      <c r="C117" s="33">
        <v>100117019</v>
      </c>
      <c r="D117" s="66">
        <v>20521</v>
      </c>
      <c r="E117" s="34">
        <f t="shared" si="11"/>
        <v>4878.7592709906921</v>
      </c>
      <c r="F117" s="35">
        <f t="shared" si="12"/>
        <v>1.0076690410343039</v>
      </c>
      <c r="G117" s="36">
        <f t="shared" si="13"/>
        <v>-22.278389146885456</v>
      </c>
      <c r="H117" s="36">
        <f t="shared" si="14"/>
        <v>0</v>
      </c>
      <c r="I117" s="59">
        <f t="shared" si="15"/>
        <v>-22.278389146885456</v>
      </c>
      <c r="J117" s="67">
        <f t="shared" si="16"/>
        <v>-53.672148578505066</v>
      </c>
      <c r="K117" s="34">
        <f t="shared" si="17"/>
        <v>-75.950537725390518</v>
      </c>
      <c r="L117" s="34">
        <f t="shared" si="18"/>
        <v>-457174.82368323643</v>
      </c>
      <c r="M117" s="34">
        <f t="shared" si="19"/>
        <v>-1558580.9846627389</v>
      </c>
      <c r="N117" s="38">
        <f>jan!M117</f>
        <v>-2726040.5974632674</v>
      </c>
      <c r="O117" s="38">
        <f t="shared" si="20"/>
        <v>1167459.6128005285</v>
      </c>
    </row>
    <row r="118" spans="1:15" s="31" customFormat="1" x14ac:dyDescent="0.2">
      <c r="A118" s="30">
        <v>3214</v>
      </c>
      <c r="B118" s="31" t="s">
        <v>66</v>
      </c>
      <c r="C118" s="33">
        <v>90099724</v>
      </c>
      <c r="D118" s="66">
        <v>16244</v>
      </c>
      <c r="E118" s="34">
        <f t="shared" si="11"/>
        <v>5546.6463925141588</v>
      </c>
      <c r="F118" s="35">
        <f t="shared" si="12"/>
        <v>1.1456158299374692</v>
      </c>
      <c r="G118" s="36">
        <f t="shared" si="13"/>
        <v>-423.01066206096544</v>
      </c>
      <c r="H118" s="36">
        <f t="shared" si="14"/>
        <v>0</v>
      </c>
      <c r="I118" s="59">
        <f t="shared" si="15"/>
        <v>-423.01066206096544</v>
      </c>
      <c r="J118" s="67">
        <f t="shared" si="16"/>
        <v>-53.672148578505066</v>
      </c>
      <c r="K118" s="34">
        <f t="shared" si="17"/>
        <v>-476.68281063947052</v>
      </c>
      <c r="L118" s="34">
        <f t="shared" si="18"/>
        <v>-6871385.1945183231</v>
      </c>
      <c r="M118" s="34">
        <f t="shared" si="19"/>
        <v>-7743235.5760275591</v>
      </c>
      <c r="N118" s="38">
        <f>jan!M118</f>
        <v>-8697661.4621603899</v>
      </c>
      <c r="O118" s="38">
        <f t="shared" si="20"/>
        <v>954425.88613283075</v>
      </c>
    </row>
    <row r="119" spans="1:15" s="31" customFormat="1" x14ac:dyDescent="0.2">
      <c r="A119" s="30">
        <v>3216</v>
      </c>
      <c r="B119" s="31" t="s">
        <v>64</v>
      </c>
      <c r="C119" s="33">
        <v>85035043</v>
      </c>
      <c r="D119" s="66">
        <v>19493</v>
      </c>
      <c r="E119" s="34">
        <f t="shared" si="11"/>
        <v>4362.3374031703688</v>
      </c>
      <c r="F119" s="35">
        <f t="shared" si="12"/>
        <v>0.90100619923149883</v>
      </c>
      <c r="G119" s="36">
        <f t="shared" si="13"/>
        <v>287.57473154530851</v>
      </c>
      <c r="H119" s="36">
        <f t="shared" si="14"/>
        <v>0</v>
      </c>
      <c r="I119" s="59">
        <f t="shared" si="15"/>
        <v>287.57473154530851</v>
      </c>
      <c r="J119" s="67">
        <f t="shared" si="16"/>
        <v>-53.672148578505066</v>
      </c>
      <c r="K119" s="34">
        <f t="shared" si="17"/>
        <v>233.90258296680344</v>
      </c>
      <c r="L119" s="34">
        <f t="shared" si="18"/>
        <v>5605694.2420126991</v>
      </c>
      <c r="M119" s="34">
        <f t="shared" si="19"/>
        <v>4559463.0497718994</v>
      </c>
      <c r="N119" s="38">
        <f>jan!M119</f>
        <v>2640984.1614077594</v>
      </c>
      <c r="O119" s="38">
        <f t="shared" si="20"/>
        <v>1918478.8883641399</v>
      </c>
    </row>
    <row r="120" spans="1:15" s="31" customFormat="1" x14ac:dyDescent="0.2">
      <c r="A120" s="30">
        <v>3218</v>
      </c>
      <c r="B120" s="31" t="s">
        <v>65</v>
      </c>
      <c r="C120" s="33">
        <v>97364338</v>
      </c>
      <c r="D120" s="66">
        <v>22005</v>
      </c>
      <c r="E120" s="34">
        <f t="shared" si="11"/>
        <v>4424.646125880482</v>
      </c>
      <c r="F120" s="35">
        <f t="shared" si="12"/>
        <v>0.91387557182684365</v>
      </c>
      <c r="G120" s="36">
        <f t="shared" si="13"/>
        <v>250.18949791924058</v>
      </c>
      <c r="H120" s="36">
        <f t="shared" si="14"/>
        <v>0</v>
      </c>
      <c r="I120" s="59">
        <f t="shared" si="15"/>
        <v>250.18949791924058</v>
      </c>
      <c r="J120" s="67">
        <f t="shared" si="16"/>
        <v>-53.672148578505066</v>
      </c>
      <c r="K120" s="34">
        <f t="shared" si="17"/>
        <v>196.51734934073551</v>
      </c>
      <c r="L120" s="34">
        <f t="shared" si="18"/>
        <v>5505419.9017128889</v>
      </c>
      <c r="M120" s="34">
        <f t="shared" si="19"/>
        <v>4324364.2722428851</v>
      </c>
      <c r="N120" s="38">
        <f>jan!M120</f>
        <v>2886804.3241665033</v>
      </c>
      <c r="O120" s="38">
        <f t="shared" si="20"/>
        <v>1437559.9480763818</v>
      </c>
    </row>
    <row r="121" spans="1:15" s="31" customFormat="1" x14ac:dyDescent="0.2">
      <c r="A121" s="30">
        <v>3220</v>
      </c>
      <c r="B121" s="31" t="s">
        <v>72</v>
      </c>
      <c r="C121" s="33">
        <v>46603355</v>
      </c>
      <c r="D121" s="66">
        <v>11482</v>
      </c>
      <c r="E121" s="34">
        <f t="shared" si="11"/>
        <v>4058.8185856122627</v>
      </c>
      <c r="F121" s="35">
        <f t="shared" si="12"/>
        <v>0.838316794233958</v>
      </c>
      <c r="G121" s="36">
        <f t="shared" si="13"/>
        <v>469.68602208017217</v>
      </c>
      <c r="H121" s="36">
        <f t="shared" si="14"/>
        <v>104.52651109566136</v>
      </c>
      <c r="I121" s="59">
        <f t="shared" si="15"/>
        <v>574.21253317583353</v>
      </c>
      <c r="J121" s="67">
        <f t="shared" si="16"/>
        <v>-53.672148578505066</v>
      </c>
      <c r="K121" s="34">
        <f t="shared" si="17"/>
        <v>520.54038459732851</v>
      </c>
      <c r="L121" s="34">
        <f t="shared" si="18"/>
        <v>6593108.3059249204</v>
      </c>
      <c r="M121" s="34">
        <f t="shared" si="19"/>
        <v>5976844.6959465258</v>
      </c>
      <c r="N121" s="38">
        <f>jan!M121</f>
        <v>4666488.1971005145</v>
      </c>
      <c r="O121" s="38">
        <f t="shared" si="20"/>
        <v>1310356.4988460112</v>
      </c>
    </row>
    <row r="122" spans="1:15" s="31" customFormat="1" x14ac:dyDescent="0.2">
      <c r="A122" s="30">
        <v>3222</v>
      </c>
      <c r="B122" s="31" t="s">
        <v>73</v>
      </c>
      <c r="C122" s="33">
        <v>225133793</v>
      </c>
      <c r="D122" s="66">
        <v>48188</v>
      </c>
      <c r="E122" s="34">
        <f t="shared" si="11"/>
        <v>4671.988731634432</v>
      </c>
      <c r="F122" s="35">
        <f t="shared" si="12"/>
        <v>0.96496222572858403</v>
      </c>
      <c r="G122" s="36">
        <f t="shared" si="13"/>
        <v>101.78393446687059</v>
      </c>
      <c r="H122" s="36">
        <f t="shared" si="14"/>
        <v>0</v>
      </c>
      <c r="I122" s="59">
        <f t="shared" si="15"/>
        <v>101.78393446687059</v>
      </c>
      <c r="J122" s="67">
        <f t="shared" si="16"/>
        <v>-53.672148578505066</v>
      </c>
      <c r="K122" s="34">
        <f t="shared" si="17"/>
        <v>48.111785888365524</v>
      </c>
      <c r="L122" s="34">
        <f t="shared" si="18"/>
        <v>4904764.2340895599</v>
      </c>
      <c r="M122" s="34">
        <f t="shared" si="19"/>
        <v>2318410.7383885579</v>
      </c>
      <c r="N122" s="38">
        <f>jan!M122</f>
        <v>-1511887.9070786017</v>
      </c>
      <c r="O122" s="38">
        <f t="shared" si="20"/>
        <v>3830298.6454671593</v>
      </c>
    </row>
    <row r="123" spans="1:15" s="31" customFormat="1" x14ac:dyDescent="0.2">
      <c r="A123" s="30">
        <v>3224</v>
      </c>
      <c r="B123" s="31" t="s">
        <v>71</v>
      </c>
      <c r="C123" s="33">
        <v>93191072</v>
      </c>
      <c r="D123" s="66">
        <v>20099</v>
      </c>
      <c r="E123" s="34">
        <f t="shared" si="11"/>
        <v>4636.6024180307477</v>
      </c>
      <c r="F123" s="35">
        <f t="shared" si="12"/>
        <v>0.95765346325145462</v>
      </c>
      <c r="G123" s="36">
        <f t="shared" si="13"/>
        <v>123.01572262908121</v>
      </c>
      <c r="H123" s="36">
        <f t="shared" si="14"/>
        <v>0</v>
      </c>
      <c r="I123" s="59">
        <f t="shared" si="15"/>
        <v>123.01572262908121</v>
      </c>
      <c r="J123" s="67">
        <f t="shared" si="16"/>
        <v>-53.672148578505066</v>
      </c>
      <c r="K123" s="34">
        <f t="shared" si="17"/>
        <v>69.343574050576137</v>
      </c>
      <c r="L123" s="34">
        <f t="shared" si="18"/>
        <v>2472493.0091219032</v>
      </c>
      <c r="M123" s="34">
        <f t="shared" si="19"/>
        <v>1393736.4948425298</v>
      </c>
      <c r="N123" s="38">
        <f>jan!M123</f>
        <v>283810.24207328114</v>
      </c>
      <c r="O123" s="38">
        <f t="shared" si="20"/>
        <v>1109926.2527692486</v>
      </c>
    </row>
    <row r="124" spans="1:15" s="31" customFormat="1" x14ac:dyDescent="0.2">
      <c r="A124" s="30">
        <v>3226</v>
      </c>
      <c r="B124" s="31" t="s">
        <v>70</v>
      </c>
      <c r="C124" s="33">
        <v>65598491</v>
      </c>
      <c r="D124" s="66">
        <v>18058</v>
      </c>
      <c r="E124" s="34">
        <f t="shared" si="11"/>
        <v>3632.6553881935984</v>
      </c>
      <c r="F124" s="35">
        <f t="shared" si="12"/>
        <v>0.75029616509154551</v>
      </c>
      <c r="G124" s="36">
        <f t="shared" si="13"/>
        <v>725.38394053137074</v>
      </c>
      <c r="H124" s="36">
        <f t="shared" si="14"/>
        <v>253.68363019219387</v>
      </c>
      <c r="I124" s="59">
        <f t="shared" si="15"/>
        <v>979.06757072356459</v>
      </c>
      <c r="J124" s="67">
        <f t="shared" si="16"/>
        <v>-53.672148578505066</v>
      </c>
      <c r="K124" s="34">
        <f t="shared" si="17"/>
        <v>925.39542214505957</v>
      </c>
      <c r="L124" s="34">
        <f t="shared" si="18"/>
        <v>17680002.192126129</v>
      </c>
      <c r="M124" s="34">
        <f t="shared" si="19"/>
        <v>16710790.533095486</v>
      </c>
      <c r="N124" s="38">
        <f>jan!M124</f>
        <v>14375655.937514467</v>
      </c>
      <c r="O124" s="38">
        <f t="shared" si="20"/>
        <v>2335134.5955810193</v>
      </c>
    </row>
    <row r="125" spans="1:15" s="31" customFormat="1" x14ac:dyDescent="0.2">
      <c r="A125" s="30">
        <v>3228</v>
      </c>
      <c r="B125" s="31" t="s">
        <v>77</v>
      </c>
      <c r="C125" s="33">
        <v>97512966</v>
      </c>
      <c r="D125" s="66">
        <v>24645</v>
      </c>
      <c r="E125" s="34">
        <f t="shared" si="11"/>
        <v>3956.7038344491784</v>
      </c>
      <c r="F125" s="35">
        <f t="shared" si="12"/>
        <v>0.81722580210573448</v>
      </c>
      <c r="G125" s="36">
        <f t="shared" si="13"/>
        <v>530.95487277802272</v>
      </c>
      <c r="H125" s="36">
        <f t="shared" si="14"/>
        <v>140.26667400274084</v>
      </c>
      <c r="I125" s="59">
        <f t="shared" si="15"/>
        <v>671.22154678076356</v>
      </c>
      <c r="J125" s="67">
        <f t="shared" si="16"/>
        <v>-53.672148578505066</v>
      </c>
      <c r="K125" s="34">
        <f t="shared" si="17"/>
        <v>617.54939820225854</v>
      </c>
      <c r="L125" s="34">
        <f t="shared" si="18"/>
        <v>16542255.020411918</v>
      </c>
      <c r="M125" s="34">
        <f t="shared" si="19"/>
        <v>15219504.918694662</v>
      </c>
      <c r="N125" s="38">
        <f>jan!M125</f>
        <v>15411405.084557766</v>
      </c>
      <c r="O125" s="38">
        <f t="shared" si="20"/>
        <v>-191900.16586310416</v>
      </c>
    </row>
    <row r="126" spans="1:15" s="31" customFormat="1" x14ac:dyDescent="0.2">
      <c r="A126" s="30">
        <v>3230</v>
      </c>
      <c r="B126" s="31" t="s">
        <v>75</v>
      </c>
      <c r="C126" s="33">
        <v>35857815</v>
      </c>
      <c r="D126" s="66">
        <v>7398</v>
      </c>
      <c r="E126" s="34">
        <f t="shared" si="11"/>
        <v>4846.9606650446067</v>
      </c>
      <c r="F126" s="35">
        <f t="shared" si="12"/>
        <v>1.0011012911249273</v>
      </c>
      <c r="G126" s="36">
        <f t="shared" si="13"/>
        <v>-3.1992255792341893</v>
      </c>
      <c r="H126" s="36">
        <f t="shared" si="14"/>
        <v>0</v>
      </c>
      <c r="I126" s="59">
        <f t="shared" si="15"/>
        <v>-3.1992255792341893</v>
      </c>
      <c r="J126" s="67">
        <f t="shared" si="16"/>
        <v>-53.672148578505066</v>
      </c>
      <c r="K126" s="34">
        <f t="shared" si="17"/>
        <v>-56.871374157739254</v>
      </c>
      <c r="L126" s="34">
        <f t="shared" si="18"/>
        <v>-23667.870835174534</v>
      </c>
      <c r="M126" s="34">
        <f t="shared" si="19"/>
        <v>-420734.42601895501</v>
      </c>
      <c r="N126" s="38">
        <f>jan!M126</f>
        <v>-996767.75187530997</v>
      </c>
      <c r="O126" s="38">
        <f t="shared" si="20"/>
        <v>576033.32585635502</v>
      </c>
    </row>
    <row r="127" spans="1:15" s="31" customFormat="1" x14ac:dyDescent="0.2">
      <c r="A127" s="30">
        <v>3232</v>
      </c>
      <c r="B127" s="31" t="s">
        <v>74</v>
      </c>
      <c r="C127" s="33">
        <v>126881745</v>
      </c>
      <c r="D127" s="66">
        <v>25882</v>
      </c>
      <c r="E127" s="34">
        <f t="shared" si="11"/>
        <v>4902.3160884012059</v>
      </c>
      <c r="F127" s="35">
        <f t="shared" si="12"/>
        <v>1.0125345148753719</v>
      </c>
      <c r="G127" s="36">
        <f t="shared" si="13"/>
        <v>-36.412479593193709</v>
      </c>
      <c r="H127" s="36">
        <f t="shared" si="14"/>
        <v>0</v>
      </c>
      <c r="I127" s="59">
        <f t="shared" si="15"/>
        <v>-36.412479593193709</v>
      </c>
      <c r="J127" s="67">
        <f t="shared" si="16"/>
        <v>-53.672148578505066</v>
      </c>
      <c r="K127" s="34">
        <f t="shared" si="17"/>
        <v>-90.084628171698768</v>
      </c>
      <c r="L127" s="34">
        <f t="shared" si="18"/>
        <v>-942427.7968310396</v>
      </c>
      <c r="M127" s="34">
        <f t="shared" si="19"/>
        <v>-2331570.3463399075</v>
      </c>
      <c r="N127" s="38">
        <f>jan!M127</f>
        <v>-3938153.2115756664</v>
      </c>
      <c r="O127" s="38">
        <f t="shared" si="20"/>
        <v>1606582.8652357589</v>
      </c>
    </row>
    <row r="128" spans="1:15" s="31" customFormat="1" x14ac:dyDescent="0.2">
      <c r="A128" s="30">
        <v>3234</v>
      </c>
      <c r="B128" s="31" t="s">
        <v>119</v>
      </c>
      <c r="C128" s="33">
        <v>38157875</v>
      </c>
      <c r="D128" s="66">
        <v>9357</v>
      </c>
      <c r="E128" s="34">
        <f t="shared" si="11"/>
        <v>4078.0030992839584</v>
      </c>
      <c r="F128" s="35">
        <f t="shared" si="12"/>
        <v>0.84227920340819484</v>
      </c>
      <c r="G128" s="36">
        <f t="shared" si="13"/>
        <v>458.17531387715479</v>
      </c>
      <c r="H128" s="36">
        <f t="shared" si="14"/>
        <v>97.811931310567886</v>
      </c>
      <c r="I128" s="59">
        <f t="shared" si="15"/>
        <v>555.98724518772269</v>
      </c>
      <c r="J128" s="67">
        <f t="shared" si="16"/>
        <v>-53.672148578505066</v>
      </c>
      <c r="K128" s="34">
        <f t="shared" si="17"/>
        <v>502.31509660921762</v>
      </c>
      <c r="L128" s="34">
        <f t="shared" si="18"/>
        <v>5202372.6532215215</v>
      </c>
      <c r="M128" s="34">
        <f t="shared" si="19"/>
        <v>4700162.3589724489</v>
      </c>
      <c r="N128" s="38">
        <f>jan!M128</f>
        <v>3477523.1437048865</v>
      </c>
      <c r="O128" s="38">
        <f t="shared" si="20"/>
        <v>1222639.2152675623</v>
      </c>
    </row>
    <row r="129" spans="1:15" s="31" customFormat="1" x14ac:dyDescent="0.2">
      <c r="A129" s="30">
        <v>3236</v>
      </c>
      <c r="B129" s="31" t="s">
        <v>118</v>
      </c>
      <c r="C129" s="33">
        <v>26771918</v>
      </c>
      <c r="D129" s="66">
        <v>7037</v>
      </c>
      <c r="E129" s="34">
        <f t="shared" si="11"/>
        <v>3804.4504760551372</v>
      </c>
      <c r="F129" s="35">
        <f t="shared" si="12"/>
        <v>0.78577907823078885</v>
      </c>
      <c r="G129" s="36">
        <f t="shared" si="13"/>
        <v>622.30688781444746</v>
      </c>
      <c r="H129" s="36">
        <f t="shared" si="14"/>
        <v>193.55534944065528</v>
      </c>
      <c r="I129" s="59">
        <f t="shared" si="15"/>
        <v>815.86223725510274</v>
      </c>
      <c r="J129" s="67">
        <f t="shared" si="16"/>
        <v>-53.672148578505066</v>
      </c>
      <c r="K129" s="34">
        <f t="shared" si="17"/>
        <v>762.19008867659772</v>
      </c>
      <c r="L129" s="34">
        <f t="shared" si="18"/>
        <v>5741222.563564158</v>
      </c>
      <c r="M129" s="34">
        <f t="shared" si="19"/>
        <v>5363531.6540172184</v>
      </c>
      <c r="N129" s="38">
        <f>jan!M129</f>
        <v>4448004.2318800148</v>
      </c>
      <c r="O129" s="38">
        <f t="shared" si="20"/>
        <v>915527.42213720363</v>
      </c>
    </row>
    <row r="130" spans="1:15" s="31" customFormat="1" x14ac:dyDescent="0.2">
      <c r="A130" s="30">
        <v>3238</v>
      </c>
      <c r="B130" s="31" t="s">
        <v>79</v>
      </c>
      <c r="C130" s="33">
        <v>61555964</v>
      </c>
      <c r="D130" s="66">
        <v>16126</v>
      </c>
      <c r="E130" s="34">
        <f t="shared" si="11"/>
        <v>3817.1873992310552</v>
      </c>
      <c r="F130" s="35">
        <f t="shared" si="12"/>
        <v>0.78840978871464484</v>
      </c>
      <c r="G130" s="36">
        <f t="shared" si="13"/>
        <v>614.66473390889666</v>
      </c>
      <c r="H130" s="36">
        <f t="shared" si="14"/>
        <v>189.09742632908399</v>
      </c>
      <c r="I130" s="59">
        <f t="shared" si="15"/>
        <v>803.76216023798065</v>
      </c>
      <c r="J130" s="67">
        <f t="shared" si="16"/>
        <v>-53.672148578505066</v>
      </c>
      <c r="K130" s="34">
        <f t="shared" si="17"/>
        <v>750.09001165947564</v>
      </c>
      <c r="L130" s="34">
        <f t="shared" si="18"/>
        <v>12961468.595997676</v>
      </c>
      <c r="M130" s="34">
        <f t="shared" si="19"/>
        <v>12095951.528020704</v>
      </c>
      <c r="N130" s="38">
        <f>jan!M130</f>
        <v>10232762.818615476</v>
      </c>
      <c r="O130" s="38">
        <f t="shared" si="20"/>
        <v>1863188.7094052285</v>
      </c>
    </row>
    <row r="131" spans="1:15" s="31" customFormat="1" x14ac:dyDescent="0.2">
      <c r="A131" s="30">
        <v>3240</v>
      </c>
      <c r="B131" s="31" t="s">
        <v>78</v>
      </c>
      <c r="C131" s="33">
        <v>106431330</v>
      </c>
      <c r="D131" s="66">
        <v>27916</v>
      </c>
      <c r="E131" s="34">
        <f t="shared" si="11"/>
        <v>3812.5565983665283</v>
      </c>
      <c r="F131" s="35">
        <f t="shared" si="12"/>
        <v>0.7874533335162659</v>
      </c>
      <c r="G131" s="36">
        <f t="shared" si="13"/>
        <v>617.44321442761282</v>
      </c>
      <c r="H131" s="36">
        <f t="shared" si="14"/>
        <v>190.71820663166841</v>
      </c>
      <c r="I131" s="59">
        <f t="shared" si="15"/>
        <v>808.16142105928122</v>
      </c>
      <c r="J131" s="67">
        <f t="shared" si="16"/>
        <v>-53.672148578505066</v>
      </c>
      <c r="K131" s="34">
        <f t="shared" si="17"/>
        <v>754.48927248077621</v>
      </c>
      <c r="L131" s="34">
        <f t="shared" si="18"/>
        <v>22560634.230290893</v>
      </c>
      <c r="M131" s="34">
        <f t="shared" si="19"/>
        <v>21062322.530573349</v>
      </c>
      <c r="N131" s="38">
        <f>jan!M131</f>
        <v>17303278.601337574</v>
      </c>
      <c r="O131" s="38">
        <f t="shared" si="20"/>
        <v>3759043.929235775</v>
      </c>
    </row>
    <row r="132" spans="1:15" s="31" customFormat="1" x14ac:dyDescent="0.2">
      <c r="A132" s="30">
        <v>3242</v>
      </c>
      <c r="B132" s="31" t="s">
        <v>80</v>
      </c>
      <c r="C132" s="33">
        <v>10602267</v>
      </c>
      <c r="D132" s="66">
        <v>3041</v>
      </c>
      <c r="E132" s="34">
        <f t="shared" si="11"/>
        <v>3486.440973364025</v>
      </c>
      <c r="F132" s="35">
        <f t="shared" si="12"/>
        <v>0.72009673712370692</v>
      </c>
      <c r="G132" s="36">
        <f t="shared" si="13"/>
        <v>813.11258942911479</v>
      </c>
      <c r="H132" s="36">
        <f t="shared" si="14"/>
        <v>304.85867538254456</v>
      </c>
      <c r="I132" s="59">
        <f t="shared" si="15"/>
        <v>1117.9712648116592</v>
      </c>
      <c r="J132" s="67">
        <f t="shared" si="16"/>
        <v>-53.672148578505066</v>
      </c>
      <c r="K132" s="34">
        <f t="shared" si="17"/>
        <v>1064.2991162331541</v>
      </c>
      <c r="L132" s="34">
        <f t="shared" si="18"/>
        <v>3399750.6162922559</v>
      </c>
      <c r="M132" s="34">
        <f t="shared" si="19"/>
        <v>3236533.6124650217</v>
      </c>
      <c r="N132" s="38">
        <f>jan!M132</f>
        <v>2806398.9645299306</v>
      </c>
      <c r="O132" s="38">
        <f t="shared" si="20"/>
        <v>430134.64793509105</v>
      </c>
    </row>
    <row r="133" spans="1:15" s="31" customFormat="1" x14ac:dyDescent="0.2">
      <c r="A133" s="30">
        <v>3301</v>
      </c>
      <c r="B133" s="31" t="s">
        <v>129</v>
      </c>
      <c r="C133" s="33">
        <v>453267382</v>
      </c>
      <c r="D133" s="66">
        <v>104487</v>
      </c>
      <c r="E133" s="34">
        <f t="shared" si="11"/>
        <v>4338.0265678983988</v>
      </c>
      <c r="F133" s="35">
        <f t="shared" si="12"/>
        <v>0.89598498898017309</v>
      </c>
      <c r="G133" s="36">
        <f t="shared" si="13"/>
        <v>302.16123270849056</v>
      </c>
      <c r="H133" s="36">
        <f t="shared" si="14"/>
        <v>6.8037172955137519</v>
      </c>
      <c r="I133" s="59">
        <f t="shared" si="15"/>
        <v>308.96495000400432</v>
      </c>
      <c r="J133" s="67">
        <f t="shared" si="16"/>
        <v>-53.672148578505066</v>
      </c>
      <c r="K133" s="34">
        <f t="shared" si="17"/>
        <v>255.29280142549925</v>
      </c>
      <c r="L133" s="34">
        <f t="shared" si="18"/>
        <v>32282820.731068399</v>
      </c>
      <c r="M133" s="34">
        <f t="shared" si="19"/>
        <v>26674778.94254614</v>
      </c>
      <c r="N133" s="38">
        <f>jan!M133</f>
        <v>17917056.774750553</v>
      </c>
      <c r="O133" s="38">
        <f t="shared" si="20"/>
        <v>8757722.1677955873</v>
      </c>
    </row>
    <row r="134" spans="1:15" s="31" customFormat="1" x14ac:dyDescent="0.2">
      <c r="A134" s="30">
        <v>3303</v>
      </c>
      <c r="B134" s="31" t="s">
        <v>130</v>
      </c>
      <c r="C134" s="33">
        <v>138776759</v>
      </c>
      <c r="D134" s="66">
        <v>28848</v>
      </c>
      <c r="E134" s="34">
        <f t="shared" si="11"/>
        <v>4810.6197656683307</v>
      </c>
      <c r="F134" s="35">
        <f t="shared" si="12"/>
        <v>0.9935953665259093</v>
      </c>
      <c r="G134" s="36">
        <f t="shared" si="13"/>
        <v>18.605314046531383</v>
      </c>
      <c r="H134" s="36">
        <f t="shared" si="14"/>
        <v>0</v>
      </c>
      <c r="I134" s="59">
        <f t="shared" si="15"/>
        <v>18.605314046531383</v>
      </c>
      <c r="J134" s="67">
        <f t="shared" si="16"/>
        <v>-53.672148578505066</v>
      </c>
      <c r="K134" s="34">
        <f t="shared" si="17"/>
        <v>-35.066834531973683</v>
      </c>
      <c r="L134" s="34">
        <f t="shared" si="18"/>
        <v>536726.09961433732</v>
      </c>
      <c r="M134" s="34">
        <f t="shared" si="19"/>
        <v>-1011608.0425783768</v>
      </c>
      <c r="N134" s="38">
        <f>jan!M134</f>
        <v>-2928581.1283183256</v>
      </c>
      <c r="O134" s="38">
        <f t="shared" si="20"/>
        <v>1916973.0857399488</v>
      </c>
    </row>
    <row r="135" spans="1:15" s="31" customFormat="1" x14ac:dyDescent="0.2">
      <c r="A135" s="30">
        <v>3305</v>
      </c>
      <c r="B135" s="31" t="s">
        <v>131</v>
      </c>
      <c r="C135" s="33">
        <v>129141930</v>
      </c>
      <c r="D135" s="66">
        <v>31581</v>
      </c>
      <c r="E135" s="34">
        <f t="shared" si="11"/>
        <v>4089.2286501377412</v>
      </c>
      <c r="F135" s="35">
        <f t="shared" si="12"/>
        <v>0.84459775192342346</v>
      </c>
      <c r="G135" s="36">
        <f t="shared" si="13"/>
        <v>451.43998336488511</v>
      </c>
      <c r="H135" s="36">
        <f t="shared" si="14"/>
        <v>93.882988511743903</v>
      </c>
      <c r="I135" s="59">
        <f t="shared" si="15"/>
        <v>545.32297187662903</v>
      </c>
      <c r="J135" s="67">
        <f t="shared" si="16"/>
        <v>-53.672148578505066</v>
      </c>
      <c r="K135" s="34">
        <f t="shared" si="17"/>
        <v>491.65082329812395</v>
      </c>
      <c r="L135" s="34">
        <f t="shared" si="18"/>
        <v>17221844.774835821</v>
      </c>
      <c r="M135" s="34">
        <f t="shared" si="19"/>
        <v>15526824.650578052</v>
      </c>
      <c r="N135" s="38">
        <f>jan!M135</f>
        <v>13922789.982841088</v>
      </c>
      <c r="O135" s="38">
        <f t="shared" si="20"/>
        <v>1604034.6677369643</v>
      </c>
    </row>
    <row r="136" spans="1:15" s="31" customFormat="1" x14ac:dyDescent="0.2">
      <c r="A136" s="30">
        <v>3310</v>
      </c>
      <c r="B136" s="31" t="s">
        <v>132</v>
      </c>
      <c r="C136" s="33">
        <v>34427824</v>
      </c>
      <c r="D136" s="66">
        <v>6989</v>
      </c>
      <c r="E136" s="34">
        <f t="shared" si="11"/>
        <v>4926.0014308198597</v>
      </c>
      <c r="F136" s="35">
        <f t="shared" si="12"/>
        <v>1.0174265345377249</v>
      </c>
      <c r="G136" s="36">
        <f t="shared" si="13"/>
        <v>-50.623685044386001</v>
      </c>
      <c r="H136" s="36">
        <f t="shared" si="14"/>
        <v>0</v>
      </c>
      <c r="I136" s="59">
        <f t="shared" si="15"/>
        <v>-50.623685044386001</v>
      </c>
      <c r="J136" s="67">
        <f t="shared" si="16"/>
        <v>-53.672148578505066</v>
      </c>
      <c r="K136" s="34">
        <f t="shared" si="17"/>
        <v>-104.29583362289107</v>
      </c>
      <c r="L136" s="34">
        <f t="shared" si="18"/>
        <v>-353808.93477521377</v>
      </c>
      <c r="M136" s="34">
        <f t="shared" si="19"/>
        <v>-728923.58119038562</v>
      </c>
      <c r="N136" s="38">
        <f>jan!M136</f>
        <v>-910834.77232448477</v>
      </c>
      <c r="O136" s="38">
        <f t="shared" si="20"/>
        <v>181911.19113409915</v>
      </c>
    </row>
    <row r="137" spans="1:15" s="31" customFormat="1" x14ac:dyDescent="0.2">
      <c r="A137" s="30">
        <v>3312</v>
      </c>
      <c r="B137" s="31" t="s">
        <v>142</v>
      </c>
      <c r="C137" s="33">
        <v>142099003</v>
      </c>
      <c r="D137" s="66">
        <v>28470</v>
      </c>
      <c r="E137" s="34">
        <f t="shared" ref="E137:E200" si="21">IF(ISNUMBER(C137),(C137)/D137,"")</f>
        <v>4991.1838075166843</v>
      </c>
      <c r="F137" s="35">
        <f t="shared" ref="F137:F200" si="22">IF(ISNUMBER(C137),E137/E$366,"")</f>
        <v>1.0308894375772284</v>
      </c>
      <c r="G137" s="36">
        <f t="shared" ref="G137:G200" si="23">IF(ISNUMBER(D137),(E$366-E137)*0.6,"")</f>
        <v>-89.733111062480745</v>
      </c>
      <c r="H137" s="36">
        <f t="shared" ref="H137:H200" si="24">IF(ISNUMBER(D137),(IF(E137&gt;=E$366*0.9,0,IF(E137&lt;0.9*E$366,(E$366*0.9-E137)*0.35))),"")</f>
        <v>0</v>
      </c>
      <c r="I137" s="59">
        <f t="shared" ref="I137:I200" si="25">IF(ISNUMBER(C137),G137+H137,"")</f>
        <v>-89.733111062480745</v>
      </c>
      <c r="J137" s="67">
        <f t="shared" ref="J137:J200" si="26">IF(ISNUMBER(D137),I$368,"")</f>
        <v>-53.672148578505066</v>
      </c>
      <c r="K137" s="34">
        <f t="shared" ref="K137:K200" si="27">IF(ISNUMBER(I137),I137+J137,"")</f>
        <v>-143.4052596409858</v>
      </c>
      <c r="L137" s="34">
        <f t="shared" ref="L137:L200" si="28">IF(ISNUMBER(I137),(I137*D137),"")</f>
        <v>-2554701.6719488269</v>
      </c>
      <c r="M137" s="34">
        <f t="shared" ref="M137:M200" si="29">IF(ISNUMBER(K137),(K137*D137),"")</f>
        <v>-4082747.741978866</v>
      </c>
      <c r="N137" s="38">
        <f>jan!M137</f>
        <v>-5563081.1687334524</v>
      </c>
      <c r="O137" s="38">
        <f t="shared" ref="O137:O200" si="30">IF(ISNUMBER(M137),(M137-N137),"")</f>
        <v>1480333.4267545864</v>
      </c>
    </row>
    <row r="138" spans="1:15" s="31" customFormat="1" x14ac:dyDescent="0.2">
      <c r="A138" s="30">
        <v>3314</v>
      </c>
      <c r="B138" s="31" t="s">
        <v>141</v>
      </c>
      <c r="C138" s="33">
        <v>91492130</v>
      </c>
      <c r="D138" s="66">
        <v>20779</v>
      </c>
      <c r="E138" s="34">
        <f t="shared" si="21"/>
        <v>4403.1055392463541</v>
      </c>
      <c r="F138" s="35">
        <f t="shared" si="22"/>
        <v>0.90942653446482591</v>
      </c>
      <c r="G138" s="36">
        <f t="shared" si="23"/>
        <v>263.11384989971737</v>
      </c>
      <c r="H138" s="36">
        <f t="shared" si="24"/>
        <v>0</v>
      </c>
      <c r="I138" s="59">
        <f t="shared" si="25"/>
        <v>263.11384989971737</v>
      </c>
      <c r="J138" s="67">
        <f t="shared" si="26"/>
        <v>-53.672148578505066</v>
      </c>
      <c r="K138" s="34">
        <f t="shared" si="27"/>
        <v>209.44170132121229</v>
      </c>
      <c r="L138" s="34">
        <f t="shared" si="28"/>
        <v>5467242.6870662272</v>
      </c>
      <c r="M138" s="34">
        <f t="shared" si="29"/>
        <v>4351989.1117534703</v>
      </c>
      <c r="N138" s="38">
        <f>jan!M138</f>
        <v>2739784.4428200764</v>
      </c>
      <c r="O138" s="38">
        <f t="shared" si="30"/>
        <v>1612204.6689333939</v>
      </c>
    </row>
    <row r="139" spans="1:15" s="31" customFormat="1" x14ac:dyDescent="0.2">
      <c r="A139" s="30">
        <v>3316</v>
      </c>
      <c r="B139" s="31" t="s">
        <v>140</v>
      </c>
      <c r="C139" s="33">
        <v>56685371</v>
      </c>
      <c r="D139" s="66">
        <v>14665</v>
      </c>
      <c r="E139" s="34">
        <f t="shared" si="21"/>
        <v>3865.3509035117627</v>
      </c>
      <c r="F139" s="35">
        <f t="shared" si="22"/>
        <v>0.79835757860868006</v>
      </c>
      <c r="G139" s="36">
        <f t="shared" si="23"/>
        <v>585.76663134047214</v>
      </c>
      <c r="H139" s="36">
        <f t="shared" si="24"/>
        <v>172.24019983083636</v>
      </c>
      <c r="I139" s="59">
        <f t="shared" si="25"/>
        <v>758.00683117130848</v>
      </c>
      <c r="J139" s="67">
        <f t="shared" si="26"/>
        <v>-53.672148578505066</v>
      </c>
      <c r="K139" s="34">
        <f t="shared" si="27"/>
        <v>704.33468259280346</v>
      </c>
      <c r="L139" s="34">
        <f t="shared" si="28"/>
        <v>11116170.179127239</v>
      </c>
      <c r="M139" s="34">
        <f t="shared" si="29"/>
        <v>10329068.120223463</v>
      </c>
      <c r="N139" s="38">
        <f>jan!M139</f>
        <v>9489733.4608455915</v>
      </c>
      <c r="O139" s="38">
        <f t="shared" si="30"/>
        <v>839334.65937787108</v>
      </c>
    </row>
    <row r="140" spans="1:15" s="31" customFormat="1" x14ac:dyDescent="0.2">
      <c r="A140" s="30">
        <v>3318</v>
      </c>
      <c r="B140" s="31" t="s">
        <v>139</v>
      </c>
      <c r="C140" s="33">
        <v>10560645</v>
      </c>
      <c r="D140" s="66">
        <v>2241</v>
      </c>
      <c r="E140" s="34">
        <f t="shared" si="21"/>
        <v>4712.469879518072</v>
      </c>
      <c r="F140" s="35">
        <f t="shared" si="22"/>
        <v>0.97332328582647076</v>
      </c>
      <c r="G140" s="36">
        <f t="shared" si="23"/>
        <v>77.495245736686584</v>
      </c>
      <c r="H140" s="36">
        <f t="shared" si="24"/>
        <v>0</v>
      </c>
      <c r="I140" s="59">
        <f t="shared" si="25"/>
        <v>77.495245736686584</v>
      </c>
      <c r="J140" s="67">
        <f t="shared" si="26"/>
        <v>-53.672148578505066</v>
      </c>
      <c r="K140" s="34">
        <f t="shared" si="27"/>
        <v>23.823097158181518</v>
      </c>
      <c r="L140" s="34">
        <f t="shared" si="28"/>
        <v>173666.84569591464</v>
      </c>
      <c r="M140" s="34">
        <f t="shared" si="29"/>
        <v>53387.56073148478</v>
      </c>
      <c r="N140" s="38">
        <f>jan!M140</f>
        <v>897.18246112857275</v>
      </c>
      <c r="O140" s="38">
        <f t="shared" si="30"/>
        <v>52490.37827035621</v>
      </c>
    </row>
    <row r="141" spans="1:15" s="31" customFormat="1" x14ac:dyDescent="0.2">
      <c r="A141" s="30">
        <v>3320</v>
      </c>
      <c r="B141" s="31" t="s">
        <v>133</v>
      </c>
      <c r="C141" s="33">
        <v>5638953</v>
      </c>
      <c r="D141" s="66">
        <v>1115</v>
      </c>
      <c r="E141" s="34">
        <f t="shared" si="21"/>
        <v>5057.3569506726453</v>
      </c>
      <c r="F141" s="35">
        <f t="shared" si="22"/>
        <v>1.0445569755725295</v>
      </c>
      <c r="G141" s="36">
        <f t="shared" si="23"/>
        <v>-129.43699695605736</v>
      </c>
      <c r="H141" s="36">
        <f t="shared" si="24"/>
        <v>0</v>
      </c>
      <c r="I141" s="59">
        <f t="shared" si="25"/>
        <v>-129.43699695605736</v>
      </c>
      <c r="J141" s="67">
        <f t="shared" si="26"/>
        <v>-53.672148578505066</v>
      </c>
      <c r="K141" s="34">
        <f t="shared" si="27"/>
        <v>-183.10914553456243</v>
      </c>
      <c r="L141" s="34">
        <f t="shared" si="28"/>
        <v>-144322.25160600396</v>
      </c>
      <c r="M141" s="34">
        <f t="shared" si="29"/>
        <v>-204166.69727103712</v>
      </c>
      <c r="N141" s="38">
        <f>jan!M141</f>
        <v>-293161.29877547582</v>
      </c>
      <c r="O141" s="38">
        <f t="shared" si="30"/>
        <v>88994.601504438702</v>
      </c>
    </row>
    <row r="142" spans="1:15" s="31" customFormat="1" x14ac:dyDescent="0.2">
      <c r="A142" s="30">
        <v>3322</v>
      </c>
      <c r="B142" s="31" t="s">
        <v>385</v>
      </c>
      <c r="C142" s="33">
        <v>19498808</v>
      </c>
      <c r="D142" s="66">
        <v>3301</v>
      </c>
      <c r="E142" s="34">
        <f t="shared" si="21"/>
        <v>5906.9397152378069</v>
      </c>
      <c r="F142" s="35">
        <f t="shared" si="22"/>
        <v>1.2200315587804047</v>
      </c>
      <c r="G142" s="36">
        <f t="shared" si="23"/>
        <v>-639.18665569515429</v>
      </c>
      <c r="H142" s="36">
        <f t="shared" si="24"/>
        <v>0</v>
      </c>
      <c r="I142" s="59">
        <f t="shared" si="25"/>
        <v>-639.18665569515429</v>
      </c>
      <c r="J142" s="67">
        <f t="shared" si="26"/>
        <v>-53.672148578505066</v>
      </c>
      <c r="K142" s="34">
        <f t="shared" si="27"/>
        <v>-692.8588042736593</v>
      </c>
      <c r="L142" s="34">
        <f t="shared" si="28"/>
        <v>-2109955.1504497044</v>
      </c>
      <c r="M142" s="34">
        <f t="shared" si="29"/>
        <v>-2287126.9129073494</v>
      </c>
      <c r="N142" s="38">
        <f>jan!M142</f>
        <v>-603255.01637475088</v>
      </c>
      <c r="O142" s="38">
        <f t="shared" si="30"/>
        <v>-1683871.8965325984</v>
      </c>
    </row>
    <row r="143" spans="1:15" s="31" customFormat="1" x14ac:dyDescent="0.2">
      <c r="A143" s="30">
        <v>3324</v>
      </c>
      <c r="B143" s="31" t="s">
        <v>134</v>
      </c>
      <c r="C143" s="33">
        <v>25510357</v>
      </c>
      <c r="D143" s="66">
        <v>4986</v>
      </c>
      <c r="E143" s="34">
        <f t="shared" si="21"/>
        <v>5116.39731247493</v>
      </c>
      <c r="F143" s="35">
        <f t="shared" si="22"/>
        <v>1.0567512941390091</v>
      </c>
      <c r="G143" s="36">
        <f t="shared" si="23"/>
        <v>-164.86121403742817</v>
      </c>
      <c r="H143" s="36">
        <f t="shared" si="24"/>
        <v>0</v>
      </c>
      <c r="I143" s="59">
        <f t="shared" si="25"/>
        <v>-164.86121403742817</v>
      </c>
      <c r="J143" s="67">
        <f t="shared" si="26"/>
        <v>-53.672148578505066</v>
      </c>
      <c r="K143" s="34">
        <f t="shared" si="27"/>
        <v>-218.53336261593324</v>
      </c>
      <c r="L143" s="34">
        <f t="shared" si="28"/>
        <v>-821998.01319061685</v>
      </c>
      <c r="M143" s="34">
        <f t="shared" si="29"/>
        <v>-1089607.3460030432</v>
      </c>
      <c r="N143" s="38">
        <f>jan!M143</f>
        <v>948946.08547576272</v>
      </c>
      <c r="O143" s="38">
        <f t="shared" si="30"/>
        <v>-2038553.4314788058</v>
      </c>
    </row>
    <row r="144" spans="1:15" s="31" customFormat="1" x14ac:dyDescent="0.2">
      <c r="A144" s="30">
        <v>3326</v>
      </c>
      <c r="B144" s="31" t="s">
        <v>135</v>
      </c>
      <c r="C144" s="33">
        <v>16231715</v>
      </c>
      <c r="D144" s="66">
        <v>2666</v>
      </c>
      <c r="E144" s="34">
        <f t="shared" si="21"/>
        <v>6088.4152288072019</v>
      </c>
      <c r="F144" s="35">
        <f t="shared" si="22"/>
        <v>1.2575138870881399</v>
      </c>
      <c r="G144" s="36">
        <f t="shared" si="23"/>
        <v>-748.07196383679127</v>
      </c>
      <c r="H144" s="36">
        <f t="shared" si="24"/>
        <v>0</v>
      </c>
      <c r="I144" s="59">
        <f t="shared" si="25"/>
        <v>-748.07196383679127</v>
      </c>
      <c r="J144" s="67">
        <f t="shared" si="26"/>
        <v>-53.672148578505066</v>
      </c>
      <c r="K144" s="34">
        <f t="shared" si="27"/>
        <v>-801.74411241529629</v>
      </c>
      <c r="L144" s="34">
        <f t="shared" si="28"/>
        <v>-1994359.8555888855</v>
      </c>
      <c r="M144" s="34">
        <f t="shared" si="29"/>
        <v>-2137449.80369918</v>
      </c>
      <c r="N144" s="38">
        <f>jan!M144</f>
        <v>-712352.31707212504</v>
      </c>
      <c r="O144" s="38">
        <f t="shared" si="30"/>
        <v>-1425097.4866270549</v>
      </c>
    </row>
    <row r="145" spans="1:15" s="31" customFormat="1" x14ac:dyDescent="0.2">
      <c r="A145" s="30">
        <v>3328</v>
      </c>
      <c r="B145" s="31" t="s">
        <v>136</v>
      </c>
      <c r="C145" s="33">
        <v>27910273</v>
      </c>
      <c r="D145" s="66">
        <v>5007</v>
      </c>
      <c r="E145" s="34">
        <f t="shared" si="21"/>
        <v>5574.250649091272</v>
      </c>
      <c r="F145" s="35">
        <f t="shared" si="22"/>
        <v>1.1513172702440075</v>
      </c>
      <c r="G145" s="36">
        <f t="shared" si="23"/>
        <v>-439.57321600723333</v>
      </c>
      <c r="H145" s="36">
        <f t="shared" si="24"/>
        <v>0</v>
      </c>
      <c r="I145" s="59">
        <f t="shared" si="25"/>
        <v>-439.57321600723333</v>
      </c>
      <c r="J145" s="67">
        <f t="shared" si="26"/>
        <v>-53.672148578505066</v>
      </c>
      <c r="K145" s="34">
        <f t="shared" si="27"/>
        <v>-493.2453645857384</v>
      </c>
      <c r="L145" s="34">
        <f t="shared" si="28"/>
        <v>-2200943.0925482172</v>
      </c>
      <c r="M145" s="34">
        <f t="shared" si="29"/>
        <v>-2469679.5404807921</v>
      </c>
      <c r="N145" s="38">
        <f>jan!M145</f>
        <v>1099929.665498826</v>
      </c>
      <c r="O145" s="38">
        <f t="shared" si="30"/>
        <v>-3569609.2059796182</v>
      </c>
    </row>
    <row r="146" spans="1:15" s="31" customFormat="1" x14ac:dyDescent="0.2">
      <c r="A146" s="30">
        <v>3330</v>
      </c>
      <c r="B146" s="31" t="s">
        <v>137</v>
      </c>
      <c r="C146" s="33">
        <v>35919689</v>
      </c>
      <c r="D146" s="66">
        <v>4496</v>
      </c>
      <c r="E146" s="34">
        <f t="shared" si="21"/>
        <v>7989.2546708185055</v>
      </c>
      <c r="F146" s="35">
        <f t="shared" si="22"/>
        <v>1.6501172010251204</v>
      </c>
      <c r="G146" s="36">
        <f t="shared" si="23"/>
        <v>-1888.5756290435734</v>
      </c>
      <c r="H146" s="36">
        <f t="shared" si="24"/>
        <v>0</v>
      </c>
      <c r="I146" s="59">
        <f t="shared" si="25"/>
        <v>-1888.5756290435734</v>
      </c>
      <c r="J146" s="67">
        <f t="shared" si="26"/>
        <v>-53.672148578505066</v>
      </c>
      <c r="K146" s="34">
        <f t="shared" si="27"/>
        <v>-1942.2477776220785</v>
      </c>
      <c r="L146" s="34">
        <f t="shared" si="28"/>
        <v>-8491036.0281799063</v>
      </c>
      <c r="M146" s="34">
        <f t="shared" si="29"/>
        <v>-8732346.0081888642</v>
      </c>
      <c r="N146" s="38">
        <f>jan!M146</f>
        <v>-2397961.7150623668</v>
      </c>
      <c r="O146" s="38">
        <f t="shared" si="30"/>
        <v>-6334384.2931264974</v>
      </c>
    </row>
    <row r="147" spans="1:15" s="31" customFormat="1" x14ac:dyDescent="0.2">
      <c r="A147" s="30">
        <v>3332</v>
      </c>
      <c r="B147" s="31" t="s">
        <v>138</v>
      </c>
      <c r="C147" s="33">
        <v>15688423</v>
      </c>
      <c r="D147" s="66">
        <v>3526</v>
      </c>
      <c r="E147" s="34">
        <f t="shared" si="21"/>
        <v>4449.3542257515601</v>
      </c>
      <c r="F147" s="35">
        <f t="shared" si="22"/>
        <v>0.91897883393098379</v>
      </c>
      <c r="G147" s="36">
        <f t="shared" si="23"/>
        <v>235.36463799659376</v>
      </c>
      <c r="H147" s="36">
        <f t="shared" si="24"/>
        <v>0</v>
      </c>
      <c r="I147" s="59">
        <f t="shared" si="25"/>
        <v>235.36463799659376</v>
      </c>
      <c r="J147" s="67">
        <f t="shared" si="26"/>
        <v>-53.672148578505066</v>
      </c>
      <c r="K147" s="34">
        <f t="shared" si="27"/>
        <v>181.69248941808868</v>
      </c>
      <c r="L147" s="34">
        <f t="shared" si="28"/>
        <v>829895.71357598959</v>
      </c>
      <c r="M147" s="34">
        <f t="shared" si="29"/>
        <v>640647.71768818074</v>
      </c>
      <c r="N147" s="38">
        <f>jan!M147</f>
        <v>357618.28387235058</v>
      </c>
      <c r="O147" s="38">
        <f t="shared" si="30"/>
        <v>283029.43381583015</v>
      </c>
    </row>
    <row r="148" spans="1:15" s="31" customFormat="1" x14ac:dyDescent="0.2">
      <c r="A148" s="30">
        <v>3334</v>
      </c>
      <c r="B148" s="31" t="s">
        <v>143</v>
      </c>
      <c r="C148" s="33">
        <v>12067083</v>
      </c>
      <c r="D148" s="66">
        <v>2781</v>
      </c>
      <c r="E148" s="34">
        <f t="shared" si="21"/>
        <v>4339.1165048543689</v>
      </c>
      <c r="F148" s="35">
        <f t="shared" si="22"/>
        <v>0.89621010681571389</v>
      </c>
      <c r="G148" s="36">
        <f t="shared" si="23"/>
        <v>301.50727053490846</v>
      </c>
      <c r="H148" s="36">
        <f t="shared" si="24"/>
        <v>6.4222393609241859</v>
      </c>
      <c r="I148" s="59">
        <f t="shared" si="25"/>
        <v>307.92950989583267</v>
      </c>
      <c r="J148" s="67">
        <f t="shared" si="26"/>
        <v>-53.672148578505066</v>
      </c>
      <c r="K148" s="34">
        <f t="shared" si="27"/>
        <v>254.25736131732759</v>
      </c>
      <c r="L148" s="34">
        <f t="shared" si="28"/>
        <v>856351.96702031069</v>
      </c>
      <c r="M148" s="34">
        <f t="shared" si="29"/>
        <v>707089.72182348801</v>
      </c>
      <c r="N148" s="38">
        <f>jan!M148</f>
        <v>855969.10329093714</v>
      </c>
      <c r="O148" s="38">
        <f t="shared" si="30"/>
        <v>-148879.38146744913</v>
      </c>
    </row>
    <row r="149" spans="1:15" s="31" customFormat="1" x14ac:dyDescent="0.2">
      <c r="A149" s="30">
        <v>3336</v>
      </c>
      <c r="B149" s="31" t="s">
        <v>144</v>
      </c>
      <c r="C149" s="33">
        <v>5133971</v>
      </c>
      <c r="D149" s="66">
        <v>1395</v>
      </c>
      <c r="E149" s="34">
        <f t="shared" si="21"/>
        <v>3680.2659498207886</v>
      </c>
      <c r="F149" s="35">
        <f t="shared" si="22"/>
        <v>0.76012974906508579</v>
      </c>
      <c r="G149" s="36">
        <f t="shared" si="23"/>
        <v>696.81760355505662</v>
      </c>
      <c r="H149" s="36">
        <f t="shared" si="24"/>
        <v>237.01993362267729</v>
      </c>
      <c r="I149" s="59">
        <f t="shared" si="25"/>
        <v>933.83753717773391</v>
      </c>
      <c r="J149" s="67">
        <f t="shared" si="26"/>
        <v>-53.672148578505066</v>
      </c>
      <c r="K149" s="34">
        <f t="shared" si="27"/>
        <v>880.16538859922889</v>
      </c>
      <c r="L149" s="34">
        <f t="shared" si="28"/>
        <v>1302703.3643629388</v>
      </c>
      <c r="M149" s="34">
        <f t="shared" si="29"/>
        <v>1227830.7170959243</v>
      </c>
      <c r="N149" s="38">
        <f>jan!M149</f>
        <v>1160809.7679938353</v>
      </c>
      <c r="O149" s="38">
        <f t="shared" si="30"/>
        <v>67020.949102089042</v>
      </c>
    </row>
    <row r="150" spans="1:15" s="31" customFormat="1" x14ac:dyDescent="0.2">
      <c r="A150" s="30">
        <v>3338</v>
      </c>
      <c r="B150" s="31" t="s">
        <v>145</v>
      </c>
      <c r="C150" s="33">
        <v>21226868</v>
      </c>
      <c r="D150" s="66">
        <v>2486</v>
      </c>
      <c r="E150" s="34">
        <f t="shared" si="21"/>
        <v>8538.5631536604997</v>
      </c>
      <c r="F150" s="35">
        <f t="shared" si="22"/>
        <v>1.7635725123844368</v>
      </c>
      <c r="G150" s="36">
        <f t="shared" si="23"/>
        <v>-2218.1607187487698</v>
      </c>
      <c r="H150" s="36">
        <f t="shared" si="24"/>
        <v>0</v>
      </c>
      <c r="I150" s="59">
        <f t="shared" si="25"/>
        <v>-2218.1607187487698</v>
      </c>
      <c r="J150" s="67">
        <f t="shared" si="26"/>
        <v>-53.672148578505066</v>
      </c>
      <c r="K150" s="34">
        <f t="shared" si="27"/>
        <v>-2271.8328673272749</v>
      </c>
      <c r="L150" s="34">
        <f t="shared" si="28"/>
        <v>-5514347.5468094414</v>
      </c>
      <c r="M150" s="34">
        <f t="shared" si="29"/>
        <v>-5647776.5081756059</v>
      </c>
      <c r="N150" s="38">
        <f>jan!M150</f>
        <v>1189740.2982313088</v>
      </c>
      <c r="O150" s="38">
        <f t="shared" si="30"/>
        <v>-6837516.8064069152</v>
      </c>
    </row>
    <row r="151" spans="1:15" s="31" customFormat="1" x14ac:dyDescent="0.2">
      <c r="A151" s="30">
        <v>3401</v>
      </c>
      <c r="B151" s="31" t="s">
        <v>82</v>
      </c>
      <c r="C151" s="33">
        <v>68102341</v>
      </c>
      <c r="D151" s="66">
        <v>18058</v>
      </c>
      <c r="E151" s="34">
        <f t="shared" si="21"/>
        <v>3771.3113855354968</v>
      </c>
      <c r="F151" s="35">
        <f t="shared" si="22"/>
        <v>0.77893446186219018</v>
      </c>
      <c r="G151" s="36">
        <f t="shared" si="23"/>
        <v>642.19034212623171</v>
      </c>
      <c r="H151" s="36">
        <f t="shared" si="24"/>
        <v>205.15403112252943</v>
      </c>
      <c r="I151" s="59">
        <f t="shared" si="25"/>
        <v>847.34437324876114</v>
      </c>
      <c r="J151" s="67">
        <f t="shared" si="26"/>
        <v>-53.672148578505066</v>
      </c>
      <c r="K151" s="34">
        <f t="shared" si="27"/>
        <v>793.67222467025613</v>
      </c>
      <c r="L151" s="34">
        <f t="shared" si="28"/>
        <v>15301344.692126129</v>
      </c>
      <c r="M151" s="34">
        <f t="shared" si="29"/>
        <v>14332133.033095485</v>
      </c>
      <c r="N151" s="38">
        <f>jan!M151</f>
        <v>12570313.937514467</v>
      </c>
      <c r="O151" s="38">
        <f t="shared" si="30"/>
        <v>1761819.0955810174</v>
      </c>
    </row>
    <row r="152" spans="1:15" s="31" customFormat="1" x14ac:dyDescent="0.2">
      <c r="A152" s="30">
        <v>3403</v>
      </c>
      <c r="B152" s="31" t="s">
        <v>83</v>
      </c>
      <c r="C152" s="33">
        <v>142654262</v>
      </c>
      <c r="D152" s="66">
        <v>32879</v>
      </c>
      <c r="E152" s="34">
        <f t="shared" si="21"/>
        <v>4338.7652300860727</v>
      </c>
      <c r="F152" s="35">
        <f t="shared" si="22"/>
        <v>0.89613755379777482</v>
      </c>
      <c r="G152" s="36">
        <f t="shared" si="23"/>
        <v>301.71803539588615</v>
      </c>
      <c r="H152" s="36">
        <f t="shared" si="24"/>
        <v>6.5451855298278581</v>
      </c>
      <c r="I152" s="59">
        <f t="shared" si="25"/>
        <v>308.26322092571399</v>
      </c>
      <c r="J152" s="67">
        <f t="shared" si="26"/>
        <v>-53.672148578505066</v>
      </c>
      <c r="K152" s="34">
        <f t="shared" si="27"/>
        <v>254.59107234720892</v>
      </c>
      <c r="L152" s="34">
        <f t="shared" si="28"/>
        <v>10135386.44081655</v>
      </c>
      <c r="M152" s="34">
        <f t="shared" si="29"/>
        <v>8370699.867703882</v>
      </c>
      <c r="N152" s="38">
        <f>jan!M152</f>
        <v>5182318.256108623</v>
      </c>
      <c r="O152" s="38">
        <f t="shared" si="30"/>
        <v>3188381.611595259</v>
      </c>
    </row>
    <row r="153" spans="1:15" s="31" customFormat="1" x14ac:dyDescent="0.2">
      <c r="A153" s="30">
        <v>3405</v>
      </c>
      <c r="B153" s="31" t="s">
        <v>103</v>
      </c>
      <c r="C153" s="33">
        <v>127878599</v>
      </c>
      <c r="D153" s="66">
        <v>28768</v>
      </c>
      <c r="E153" s="34">
        <f t="shared" si="21"/>
        <v>4445.1682077308124</v>
      </c>
      <c r="F153" s="35">
        <f t="shared" si="22"/>
        <v>0.91811424510205741</v>
      </c>
      <c r="G153" s="36">
        <f t="shared" si="23"/>
        <v>237.87624880904241</v>
      </c>
      <c r="H153" s="36">
        <f t="shared" si="24"/>
        <v>0</v>
      </c>
      <c r="I153" s="59">
        <f t="shared" si="25"/>
        <v>237.87624880904241</v>
      </c>
      <c r="J153" s="67">
        <f t="shared" si="26"/>
        <v>-53.672148578505066</v>
      </c>
      <c r="K153" s="34">
        <f t="shared" si="27"/>
        <v>184.20410023053734</v>
      </c>
      <c r="L153" s="34">
        <f t="shared" si="28"/>
        <v>6843223.9257385321</v>
      </c>
      <c r="M153" s="34">
        <f t="shared" si="29"/>
        <v>5299183.555432098</v>
      </c>
      <c r="N153" s="38">
        <f>jan!M153</f>
        <v>4506856.2715938129</v>
      </c>
      <c r="O153" s="38">
        <f t="shared" si="30"/>
        <v>792327.28383828513</v>
      </c>
    </row>
    <row r="154" spans="1:15" s="31" customFormat="1" x14ac:dyDescent="0.2">
      <c r="A154" s="30">
        <v>3407</v>
      </c>
      <c r="B154" s="31" t="s">
        <v>104</v>
      </c>
      <c r="C154" s="33">
        <v>121761912</v>
      </c>
      <c r="D154" s="66">
        <v>30903</v>
      </c>
      <c r="E154" s="34">
        <f t="shared" si="21"/>
        <v>3940.1324143287061</v>
      </c>
      <c r="F154" s="35">
        <f t="shared" si="22"/>
        <v>0.81380310668383438</v>
      </c>
      <c r="G154" s="36">
        <f t="shared" si="23"/>
        <v>540.89772485030619</v>
      </c>
      <c r="H154" s="36">
        <f t="shared" si="24"/>
        <v>146.06667104490617</v>
      </c>
      <c r="I154" s="59">
        <f t="shared" si="25"/>
        <v>686.96439589521242</v>
      </c>
      <c r="J154" s="67">
        <f t="shared" si="26"/>
        <v>-53.672148578505066</v>
      </c>
      <c r="K154" s="34">
        <f t="shared" si="27"/>
        <v>633.2922473167074</v>
      </c>
      <c r="L154" s="34">
        <f t="shared" si="28"/>
        <v>21229260.726349749</v>
      </c>
      <c r="M154" s="34">
        <f t="shared" si="29"/>
        <v>19570630.31882821</v>
      </c>
      <c r="N154" s="38">
        <f>jan!M154</f>
        <v>15930993.719687093</v>
      </c>
      <c r="O154" s="38">
        <f t="shared" si="30"/>
        <v>3639636.5991411172</v>
      </c>
    </row>
    <row r="155" spans="1:15" s="31" customFormat="1" x14ac:dyDescent="0.2">
      <c r="A155" s="30">
        <v>3411</v>
      </c>
      <c r="B155" s="31" t="s">
        <v>84</v>
      </c>
      <c r="C155" s="33">
        <v>133702259</v>
      </c>
      <c r="D155" s="66">
        <v>35612</v>
      </c>
      <c r="E155" s="34">
        <f t="shared" si="21"/>
        <v>3754.4158991351228</v>
      </c>
      <c r="F155" s="35">
        <f t="shared" si="22"/>
        <v>0.77544483311987766</v>
      </c>
      <c r="G155" s="36">
        <f t="shared" si="23"/>
        <v>652.32763396645612</v>
      </c>
      <c r="H155" s="36">
        <f t="shared" si="24"/>
        <v>211.06745136266034</v>
      </c>
      <c r="I155" s="59">
        <f t="shared" si="25"/>
        <v>863.39508532911645</v>
      </c>
      <c r="J155" s="67">
        <f t="shared" si="26"/>
        <v>-53.672148578505066</v>
      </c>
      <c r="K155" s="34">
        <f t="shared" si="27"/>
        <v>809.72293675061144</v>
      </c>
      <c r="L155" s="34">
        <f t="shared" si="28"/>
        <v>30747225.778740495</v>
      </c>
      <c r="M155" s="34">
        <f t="shared" si="29"/>
        <v>28835853.223562773</v>
      </c>
      <c r="N155" s="38">
        <f>jan!M155</f>
        <v>24329128.344011802</v>
      </c>
      <c r="O155" s="38">
        <f t="shared" si="30"/>
        <v>4506724.8795509711</v>
      </c>
    </row>
    <row r="156" spans="1:15" s="31" customFormat="1" x14ac:dyDescent="0.2">
      <c r="A156" s="30">
        <v>3412</v>
      </c>
      <c r="B156" s="31" t="s">
        <v>85</v>
      </c>
      <c r="C156" s="33">
        <v>26702806</v>
      </c>
      <c r="D156" s="66">
        <v>7929</v>
      </c>
      <c r="E156" s="34">
        <f t="shared" si="21"/>
        <v>3367.7394375078825</v>
      </c>
      <c r="F156" s="35">
        <f t="shared" si="22"/>
        <v>0.69557987614294992</v>
      </c>
      <c r="G156" s="36">
        <f t="shared" si="23"/>
        <v>884.33351094280033</v>
      </c>
      <c r="H156" s="36">
        <f t="shared" si="24"/>
        <v>346.40421293219441</v>
      </c>
      <c r="I156" s="59">
        <f t="shared" si="25"/>
        <v>1230.7377238749948</v>
      </c>
      <c r="J156" s="67">
        <f t="shared" si="26"/>
        <v>-53.672148578505066</v>
      </c>
      <c r="K156" s="34">
        <f t="shared" si="27"/>
        <v>1177.0655752964897</v>
      </c>
      <c r="L156" s="34">
        <f t="shared" si="28"/>
        <v>9758519.412604833</v>
      </c>
      <c r="M156" s="34">
        <f t="shared" si="29"/>
        <v>9332952.9465258662</v>
      </c>
      <c r="N156" s="38">
        <f>jan!M156</f>
        <v>8316927.5558230272</v>
      </c>
      <c r="O156" s="38">
        <f t="shared" si="30"/>
        <v>1016025.390702839</v>
      </c>
    </row>
    <row r="157" spans="1:15" s="31" customFormat="1" x14ac:dyDescent="0.2">
      <c r="A157" s="30">
        <v>3413</v>
      </c>
      <c r="B157" s="31" t="s">
        <v>86</v>
      </c>
      <c r="C157" s="33">
        <v>77541487</v>
      </c>
      <c r="D157" s="66">
        <v>21605</v>
      </c>
      <c r="E157" s="34">
        <f t="shared" si="21"/>
        <v>3589.0528581346912</v>
      </c>
      <c r="F157" s="35">
        <f t="shared" si="22"/>
        <v>0.74129040825652814</v>
      </c>
      <c r="G157" s="36">
        <f t="shared" si="23"/>
        <v>751.54545856671507</v>
      </c>
      <c r="H157" s="36">
        <f t="shared" si="24"/>
        <v>268.94451571281138</v>
      </c>
      <c r="I157" s="59">
        <f t="shared" si="25"/>
        <v>1020.4899742795265</v>
      </c>
      <c r="J157" s="67">
        <f t="shared" si="26"/>
        <v>-53.672148578505066</v>
      </c>
      <c r="K157" s="34">
        <f t="shared" si="27"/>
        <v>966.81782570102143</v>
      </c>
      <c r="L157" s="34">
        <f t="shared" si="28"/>
        <v>22047685.894309171</v>
      </c>
      <c r="M157" s="34">
        <f t="shared" si="29"/>
        <v>20888099.12427057</v>
      </c>
      <c r="N157" s="38">
        <f>jan!M157</f>
        <v>17610643.40699413</v>
      </c>
      <c r="O157" s="38">
        <f t="shared" si="30"/>
        <v>3277455.7172764391</v>
      </c>
    </row>
    <row r="158" spans="1:15" s="31" customFormat="1" x14ac:dyDescent="0.2">
      <c r="A158" s="30">
        <v>3414</v>
      </c>
      <c r="B158" s="31" t="s">
        <v>87</v>
      </c>
      <c r="C158" s="33">
        <v>16414802</v>
      </c>
      <c r="D158" s="66">
        <v>4992</v>
      </c>
      <c r="E158" s="34">
        <f t="shared" si="21"/>
        <v>3288.2215544871797</v>
      </c>
      <c r="F158" s="35">
        <f t="shared" si="22"/>
        <v>0.6791560879464319</v>
      </c>
      <c r="G158" s="36">
        <f t="shared" si="23"/>
        <v>932.04424075522195</v>
      </c>
      <c r="H158" s="36">
        <f t="shared" si="24"/>
        <v>374.23547198944038</v>
      </c>
      <c r="I158" s="59">
        <f t="shared" si="25"/>
        <v>1306.2797127446624</v>
      </c>
      <c r="J158" s="67">
        <f t="shared" si="26"/>
        <v>-53.672148578505066</v>
      </c>
      <c r="K158" s="34">
        <f t="shared" si="27"/>
        <v>1252.6075641661573</v>
      </c>
      <c r="L158" s="34">
        <f t="shared" si="28"/>
        <v>6520948.3260213546</v>
      </c>
      <c r="M158" s="34">
        <f t="shared" si="29"/>
        <v>6253016.9603174571</v>
      </c>
      <c r="N158" s="38">
        <f>jan!M158</f>
        <v>5536986.6857886938</v>
      </c>
      <c r="O158" s="38">
        <f t="shared" si="30"/>
        <v>716030.27452876326</v>
      </c>
    </row>
    <row r="159" spans="1:15" s="31" customFormat="1" x14ac:dyDescent="0.2">
      <c r="A159" s="30">
        <v>3415</v>
      </c>
      <c r="B159" s="31" t="s">
        <v>88</v>
      </c>
      <c r="C159" s="33">
        <v>30014894</v>
      </c>
      <c r="D159" s="66">
        <v>8112</v>
      </c>
      <c r="E159" s="34">
        <f t="shared" si="21"/>
        <v>3700.0608974358975</v>
      </c>
      <c r="F159" s="35">
        <f t="shared" si="22"/>
        <v>0.76421823852986537</v>
      </c>
      <c r="G159" s="36">
        <f t="shared" si="23"/>
        <v>684.94063498599132</v>
      </c>
      <c r="H159" s="36">
        <f t="shared" si="24"/>
        <v>230.09170195738918</v>
      </c>
      <c r="I159" s="59">
        <f t="shared" si="25"/>
        <v>915.03233694338053</v>
      </c>
      <c r="J159" s="67">
        <f t="shared" si="26"/>
        <v>-53.672148578505066</v>
      </c>
      <c r="K159" s="34">
        <f t="shared" si="27"/>
        <v>861.36018836487551</v>
      </c>
      <c r="L159" s="34">
        <f t="shared" si="28"/>
        <v>7422742.3172847033</v>
      </c>
      <c r="M159" s="34">
        <f t="shared" si="29"/>
        <v>6987353.84801587</v>
      </c>
      <c r="N159" s="38">
        <f>jan!M159</f>
        <v>6479820.6206566254</v>
      </c>
      <c r="O159" s="38">
        <f t="shared" si="30"/>
        <v>507533.2273592446</v>
      </c>
    </row>
    <row r="160" spans="1:15" s="31" customFormat="1" x14ac:dyDescent="0.2">
      <c r="A160" s="30">
        <v>3416</v>
      </c>
      <c r="B160" s="31" t="s">
        <v>89</v>
      </c>
      <c r="C160" s="33">
        <v>19185868</v>
      </c>
      <c r="D160" s="66">
        <v>6040</v>
      </c>
      <c r="E160" s="34">
        <f t="shared" si="21"/>
        <v>3176.4682119205299</v>
      </c>
      <c r="F160" s="35">
        <f t="shared" si="22"/>
        <v>0.65607432119354048</v>
      </c>
      <c r="G160" s="36">
        <f t="shared" si="23"/>
        <v>999.09624629521181</v>
      </c>
      <c r="H160" s="36">
        <f t="shared" si="24"/>
        <v>413.34914188776781</v>
      </c>
      <c r="I160" s="59">
        <f t="shared" si="25"/>
        <v>1412.4453881829795</v>
      </c>
      <c r="J160" s="67">
        <f t="shared" si="26"/>
        <v>-53.672148578505066</v>
      </c>
      <c r="K160" s="34">
        <f t="shared" si="27"/>
        <v>1358.7732396044744</v>
      </c>
      <c r="L160" s="34">
        <f t="shared" si="28"/>
        <v>8531170.1446251962</v>
      </c>
      <c r="M160" s="34">
        <f t="shared" si="29"/>
        <v>8206990.3672110252</v>
      </c>
      <c r="N160" s="38">
        <f>jan!M160</f>
        <v>7347232.8764751023</v>
      </c>
      <c r="O160" s="38">
        <f t="shared" si="30"/>
        <v>859757.49073592294</v>
      </c>
    </row>
    <row r="161" spans="1:15" s="31" customFormat="1" x14ac:dyDescent="0.2">
      <c r="A161" s="30">
        <v>3417</v>
      </c>
      <c r="B161" s="31" t="s">
        <v>90</v>
      </c>
      <c r="C161" s="33">
        <v>16404826</v>
      </c>
      <c r="D161" s="66">
        <v>4532</v>
      </c>
      <c r="E161" s="34">
        <f t="shared" si="21"/>
        <v>3619.7762577228596</v>
      </c>
      <c r="F161" s="35">
        <f t="shared" si="22"/>
        <v>0.74763608281858474</v>
      </c>
      <c r="G161" s="36">
        <f t="shared" si="23"/>
        <v>733.11141881381411</v>
      </c>
      <c r="H161" s="36">
        <f t="shared" si="24"/>
        <v>258.19132585695246</v>
      </c>
      <c r="I161" s="59">
        <f t="shared" si="25"/>
        <v>991.30274467076651</v>
      </c>
      <c r="J161" s="67">
        <f t="shared" si="26"/>
        <v>-53.672148578505066</v>
      </c>
      <c r="K161" s="34">
        <f t="shared" si="27"/>
        <v>937.6305960922615</v>
      </c>
      <c r="L161" s="34">
        <f t="shared" si="28"/>
        <v>4492584.038847914</v>
      </c>
      <c r="M161" s="34">
        <f t="shared" si="29"/>
        <v>4249341.8614901295</v>
      </c>
      <c r="N161" s="38">
        <f>jan!M161</f>
        <v>4073314.781288933</v>
      </c>
      <c r="O161" s="38">
        <f t="shared" si="30"/>
        <v>176027.08020119648</v>
      </c>
    </row>
    <row r="162" spans="1:15" s="31" customFormat="1" x14ac:dyDescent="0.2">
      <c r="A162" s="30">
        <v>3418</v>
      </c>
      <c r="B162" s="31" t="s">
        <v>91</v>
      </c>
      <c r="C162" s="33">
        <v>22324312</v>
      </c>
      <c r="D162" s="66">
        <v>7339</v>
      </c>
      <c r="E162" s="34">
        <f t="shared" si="21"/>
        <v>3041.8738247717674</v>
      </c>
      <c r="F162" s="35">
        <f t="shared" si="22"/>
        <v>0.62827491780152744</v>
      </c>
      <c r="G162" s="36">
        <f t="shared" si="23"/>
        <v>1079.8528785844694</v>
      </c>
      <c r="H162" s="36">
        <f t="shared" si="24"/>
        <v>460.45717738983467</v>
      </c>
      <c r="I162" s="59">
        <f t="shared" si="25"/>
        <v>1540.3100559743041</v>
      </c>
      <c r="J162" s="67">
        <f t="shared" si="26"/>
        <v>-53.672148578505066</v>
      </c>
      <c r="K162" s="34">
        <f t="shared" si="27"/>
        <v>1486.6379073957989</v>
      </c>
      <c r="L162" s="34">
        <f t="shared" si="28"/>
        <v>11304335.500795418</v>
      </c>
      <c r="M162" s="34">
        <f t="shared" si="29"/>
        <v>10910435.602377769</v>
      </c>
      <c r="N162" s="38">
        <f>jan!M162</f>
        <v>9928965.6457037702</v>
      </c>
      <c r="O162" s="38">
        <f t="shared" si="30"/>
        <v>981469.95667399839</v>
      </c>
    </row>
    <row r="163" spans="1:15" s="31" customFormat="1" x14ac:dyDescent="0.2">
      <c r="A163" s="30">
        <v>3419</v>
      </c>
      <c r="B163" s="31" t="s">
        <v>386</v>
      </c>
      <c r="C163" s="33">
        <v>12265844</v>
      </c>
      <c r="D163" s="66">
        <v>3615</v>
      </c>
      <c r="E163" s="34">
        <f t="shared" si="21"/>
        <v>3393.0412171507605</v>
      </c>
      <c r="F163" s="35">
        <f t="shared" si="22"/>
        <v>0.70080575809633905</v>
      </c>
      <c r="G163" s="36">
        <f t="shared" si="23"/>
        <v>869.15244315707344</v>
      </c>
      <c r="H163" s="36">
        <f t="shared" si="24"/>
        <v>337.54859005718708</v>
      </c>
      <c r="I163" s="59">
        <f t="shared" si="25"/>
        <v>1206.7010332142604</v>
      </c>
      <c r="J163" s="67">
        <f t="shared" si="26"/>
        <v>-53.672148578505066</v>
      </c>
      <c r="K163" s="34">
        <f t="shared" si="27"/>
        <v>1153.0288846357553</v>
      </c>
      <c r="L163" s="34">
        <f t="shared" si="28"/>
        <v>4362224.2350695515</v>
      </c>
      <c r="M163" s="34">
        <f t="shared" si="29"/>
        <v>4168199.4179582554</v>
      </c>
      <c r="N163" s="38">
        <f>jan!M163</f>
        <v>4277391.9831883274</v>
      </c>
      <c r="O163" s="38">
        <f t="shared" si="30"/>
        <v>-109192.56523007201</v>
      </c>
    </row>
    <row r="164" spans="1:15" s="31" customFormat="1" x14ac:dyDescent="0.2">
      <c r="A164" s="30">
        <v>3420</v>
      </c>
      <c r="B164" s="31" t="s">
        <v>92</v>
      </c>
      <c r="C164" s="33">
        <v>83335170</v>
      </c>
      <c r="D164" s="66">
        <v>21761</v>
      </c>
      <c r="E164" s="34">
        <f t="shared" si="21"/>
        <v>3829.5652773310048</v>
      </c>
      <c r="F164" s="35">
        <f t="shared" si="22"/>
        <v>0.79096634128512711</v>
      </c>
      <c r="G164" s="36">
        <f t="shared" si="23"/>
        <v>607.23800704892687</v>
      </c>
      <c r="H164" s="36">
        <f t="shared" si="24"/>
        <v>184.7651689941016</v>
      </c>
      <c r="I164" s="59">
        <f t="shared" si="25"/>
        <v>792.00317604302847</v>
      </c>
      <c r="J164" s="67">
        <f t="shared" si="26"/>
        <v>-53.672148578505066</v>
      </c>
      <c r="K164" s="34">
        <f t="shared" si="27"/>
        <v>738.33102746452346</v>
      </c>
      <c r="L164" s="34">
        <f t="shared" si="28"/>
        <v>17234781.113872342</v>
      </c>
      <c r="M164" s="34">
        <f t="shared" si="29"/>
        <v>16066821.488655495</v>
      </c>
      <c r="N164" s="38">
        <f>jan!M164</f>
        <v>14253950.873737525</v>
      </c>
      <c r="O164" s="38">
        <f t="shared" si="30"/>
        <v>1812870.6149179693</v>
      </c>
    </row>
    <row r="165" spans="1:15" s="31" customFormat="1" x14ac:dyDescent="0.2">
      <c r="A165" s="30">
        <v>3421</v>
      </c>
      <c r="B165" s="31" t="s">
        <v>93</v>
      </c>
      <c r="C165" s="33">
        <v>24399429</v>
      </c>
      <c r="D165" s="66">
        <v>6566</v>
      </c>
      <c r="E165" s="34">
        <f t="shared" si="21"/>
        <v>3716.026347852574</v>
      </c>
      <c r="F165" s="35">
        <f t="shared" si="22"/>
        <v>0.76751577571451646</v>
      </c>
      <c r="G165" s="36">
        <f t="shared" si="23"/>
        <v>675.36136473598538</v>
      </c>
      <c r="H165" s="36">
        <f t="shared" si="24"/>
        <v>224.50379431155241</v>
      </c>
      <c r="I165" s="59">
        <f t="shared" si="25"/>
        <v>899.86515904753776</v>
      </c>
      <c r="J165" s="67">
        <f t="shared" si="26"/>
        <v>-53.672148578505066</v>
      </c>
      <c r="K165" s="34">
        <f t="shared" si="27"/>
        <v>846.19301046903274</v>
      </c>
      <c r="L165" s="34">
        <f t="shared" si="28"/>
        <v>5908514.6343061328</v>
      </c>
      <c r="M165" s="34">
        <f t="shared" si="29"/>
        <v>5556103.3067396693</v>
      </c>
      <c r="N165" s="38">
        <f>jan!M165</f>
        <v>5312205.0207509138</v>
      </c>
      <c r="O165" s="38">
        <f t="shared" si="30"/>
        <v>243898.28598875552</v>
      </c>
    </row>
    <row r="166" spans="1:15" s="31" customFormat="1" x14ac:dyDescent="0.2">
      <c r="A166" s="30">
        <v>3422</v>
      </c>
      <c r="B166" s="31" t="s">
        <v>94</v>
      </c>
      <c r="C166" s="33">
        <v>19026239</v>
      </c>
      <c r="D166" s="66">
        <v>4289</v>
      </c>
      <c r="E166" s="34">
        <f t="shared" si="21"/>
        <v>4436.0547913266491</v>
      </c>
      <c r="F166" s="35">
        <f t="shared" si="22"/>
        <v>0.916231941209112</v>
      </c>
      <c r="G166" s="36">
        <f t="shared" si="23"/>
        <v>243.34429865154033</v>
      </c>
      <c r="H166" s="36">
        <f t="shared" si="24"/>
        <v>0</v>
      </c>
      <c r="I166" s="59">
        <f t="shared" si="25"/>
        <v>243.34429865154033</v>
      </c>
      <c r="J166" s="67">
        <f t="shared" si="26"/>
        <v>-53.672148578505066</v>
      </c>
      <c r="K166" s="34">
        <f t="shared" si="27"/>
        <v>189.67215007303525</v>
      </c>
      <c r="L166" s="34">
        <f t="shared" si="28"/>
        <v>1043703.6969164565</v>
      </c>
      <c r="M166" s="34">
        <f t="shared" si="29"/>
        <v>813503.85166324826</v>
      </c>
      <c r="N166" s="38">
        <f>jan!M166</f>
        <v>2499172.2984771049</v>
      </c>
      <c r="O166" s="38">
        <f t="shared" si="30"/>
        <v>-1685668.4468138567</v>
      </c>
    </row>
    <row r="167" spans="1:15" s="31" customFormat="1" x14ac:dyDescent="0.2">
      <c r="A167" s="30">
        <v>3423</v>
      </c>
      <c r="B167" s="31" t="s">
        <v>95</v>
      </c>
      <c r="C167" s="33">
        <v>7845653</v>
      </c>
      <c r="D167" s="66">
        <v>2276</v>
      </c>
      <c r="E167" s="34">
        <f t="shared" si="21"/>
        <v>3447.1234622144111</v>
      </c>
      <c r="F167" s="35">
        <f t="shared" si="22"/>
        <v>0.71197601696611201</v>
      </c>
      <c r="G167" s="36">
        <f t="shared" si="23"/>
        <v>836.70309611888308</v>
      </c>
      <c r="H167" s="36">
        <f t="shared" si="24"/>
        <v>318.61980428490938</v>
      </c>
      <c r="I167" s="59">
        <f t="shared" si="25"/>
        <v>1155.3229004037926</v>
      </c>
      <c r="J167" s="67">
        <f t="shared" si="26"/>
        <v>-53.672148578505066</v>
      </c>
      <c r="K167" s="34">
        <f t="shared" si="27"/>
        <v>1101.6507518252874</v>
      </c>
      <c r="L167" s="34">
        <f t="shared" si="28"/>
        <v>2629514.9213190321</v>
      </c>
      <c r="M167" s="34">
        <f t="shared" si="29"/>
        <v>2507357.1111543542</v>
      </c>
      <c r="N167" s="38">
        <f>jan!M167</f>
        <v>2794812.7853075056</v>
      </c>
      <c r="O167" s="38">
        <f t="shared" si="30"/>
        <v>-287455.67415315146</v>
      </c>
    </row>
    <row r="168" spans="1:15" s="31" customFormat="1" x14ac:dyDescent="0.2">
      <c r="A168" s="30">
        <v>3424</v>
      </c>
      <c r="B168" s="31" t="s">
        <v>96</v>
      </c>
      <c r="C168" s="33">
        <v>8262592</v>
      </c>
      <c r="D168" s="66">
        <v>1837</v>
      </c>
      <c r="E168" s="34">
        <f t="shared" si="21"/>
        <v>4497.8726183995641</v>
      </c>
      <c r="F168" s="35">
        <f t="shared" si="22"/>
        <v>0.92899992320317737</v>
      </c>
      <c r="G168" s="36">
        <f t="shared" si="23"/>
        <v>206.25360240779136</v>
      </c>
      <c r="H168" s="36">
        <f t="shared" si="24"/>
        <v>0</v>
      </c>
      <c r="I168" s="59">
        <f t="shared" si="25"/>
        <v>206.25360240779136</v>
      </c>
      <c r="J168" s="67">
        <f t="shared" si="26"/>
        <v>-53.672148578505066</v>
      </c>
      <c r="K168" s="34">
        <f t="shared" si="27"/>
        <v>152.58145382928629</v>
      </c>
      <c r="L168" s="34">
        <f t="shared" si="28"/>
        <v>378887.86762311275</v>
      </c>
      <c r="M168" s="34">
        <f t="shared" si="29"/>
        <v>280292.13068439893</v>
      </c>
      <c r="N168" s="38">
        <f>jan!M168</f>
        <v>2504871.1071001259</v>
      </c>
      <c r="O168" s="38">
        <f t="shared" si="30"/>
        <v>-2224578.9764157268</v>
      </c>
    </row>
    <row r="169" spans="1:15" s="31" customFormat="1" x14ac:dyDescent="0.2">
      <c r="A169" s="30">
        <v>3425</v>
      </c>
      <c r="B169" s="31" t="s">
        <v>97</v>
      </c>
      <c r="C169" s="33">
        <v>4218122</v>
      </c>
      <c r="D169" s="66">
        <v>1361</v>
      </c>
      <c r="E169" s="34">
        <f t="shared" si="21"/>
        <v>3099.2814107274062</v>
      </c>
      <c r="F169" s="35">
        <f t="shared" si="22"/>
        <v>0.64013199946406796</v>
      </c>
      <c r="G169" s="36">
        <f t="shared" si="23"/>
        <v>1045.4083270110862</v>
      </c>
      <c r="H169" s="36">
        <f t="shared" si="24"/>
        <v>440.36452230536111</v>
      </c>
      <c r="I169" s="59">
        <f t="shared" si="25"/>
        <v>1485.7728493164473</v>
      </c>
      <c r="J169" s="67">
        <f t="shared" si="26"/>
        <v>-53.672148578505066</v>
      </c>
      <c r="K169" s="34">
        <f t="shared" si="27"/>
        <v>1432.1007007379421</v>
      </c>
      <c r="L169" s="34">
        <f t="shared" si="28"/>
        <v>2022136.8479196848</v>
      </c>
      <c r="M169" s="34">
        <f t="shared" si="29"/>
        <v>1949089.0537043393</v>
      </c>
      <c r="N169" s="38">
        <f>jan!M169</f>
        <v>1852814.5111395055</v>
      </c>
      <c r="O169" s="38">
        <f t="shared" si="30"/>
        <v>96274.54256483377</v>
      </c>
    </row>
    <row r="170" spans="1:15" s="31" customFormat="1" x14ac:dyDescent="0.2">
      <c r="A170" s="30">
        <v>3426</v>
      </c>
      <c r="B170" s="31" t="s">
        <v>98</v>
      </c>
      <c r="C170" s="33">
        <v>5039524</v>
      </c>
      <c r="D170" s="66">
        <v>1604</v>
      </c>
      <c r="E170" s="34">
        <f t="shared" si="21"/>
        <v>3141.8478802992518</v>
      </c>
      <c r="F170" s="35">
        <f t="shared" si="22"/>
        <v>0.64892376622098102</v>
      </c>
      <c r="G170" s="36">
        <f t="shared" si="23"/>
        <v>1019.8684452679787</v>
      </c>
      <c r="H170" s="36">
        <f t="shared" si="24"/>
        <v>425.46625795521516</v>
      </c>
      <c r="I170" s="59">
        <f t="shared" si="25"/>
        <v>1445.3347032231939</v>
      </c>
      <c r="J170" s="67">
        <f t="shared" si="26"/>
        <v>-53.672148578505066</v>
      </c>
      <c r="K170" s="34">
        <f t="shared" si="27"/>
        <v>1391.6625546446887</v>
      </c>
      <c r="L170" s="34">
        <f t="shared" si="28"/>
        <v>2318316.8639700031</v>
      </c>
      <c r="M170" s="34">
        <f t="shared" si="29"/>
        <v>2232226.7376500806</v>
      </c>
      <c r="N170" s="38">
        <f>jan!M170</f>
        <v>2294482.8939513345</v>
      </c>
      <c r="O170" s="38">
        <f t="shared" si="30"/>
        <v>-62256.156301253941</v>
      </c>
    </row>
    <row r="171" spans="1:15" s="31" customFormat="1" x14ac:dyDescent="0.2">
      <c r="A171" s="30">
        <v>3427</v>
      </c>
      <c r="B171" s="31" t="s">
        <v>99</v>
      </c>
      <c r="C171" s="33">
        <v>22750569</v>
      </c>
      <c r="D171" s="66">
        <v>5692</v>
      </c>
      <c r="E171" s="34">
        <f t="shared" si="21"/>
        <v>3996.9376317638789</v>
      </c>
      <c r="F171" s="35">
        <f t="shared" si="22"/>
        <v>0.82553577390498667</v>
      </c>
      <c r="G171" s="36">
        <f t="shared" si="23"/>
        <v>506.81459438920245</v>
      </c>
      <c r="H171" s="36">
        <f t="shared" si="24"/>
        <v>126.18484494259569</v>
      </c>
      <c r="I171" s="59">
        <f t="shared" si="25"/>
        <v>632.99943933179816</v>
      </c>
      <c r="J171" s="67">
        <f t="shared" si="26"/>
        <v>-53.672148578505066</v>
      </c>
      <c r="K171" s="34">
        <f t="shared" si="27"/>
        <v>579.32729075329314</v>
      </c>
      <c r="L171" s="34">
        <f t="shared" si="28"/>
        <v>3603032.8086765953</v>
      </c>
      <c r="M171" s="34">
        <f t="shared" si="29"/>
        <v>3297530.9389677444</v>
      </c>
      <c r="N171" s="38">
        <f>jan!M171</f>
        <v>4557864.1622013701</v>
      </c>
      <c r="O171" s="38">
        <f t="shared" si="30"/>
        <v>-1260333.2232336258</v>
      </c>
    </row>
    <row r="172" spans="1:15" s="31" customFormat="1" x14ac:dyDescent="0.2">
      <c r="A172" s="30">
        <v>3428</v>
      </c>
      <c r="B172" s="31" t="s">
        <v>100</v>
      </c>
      <c r="C172" s="33">
        <v>10293100</v>
      </c>
      <c r="D172" s="66">
        <v>2526</v>
      </c>
      <c r="E172" s="34">
        <f t="shared" si="21"/>
        <v>4074.8614410134601</v>
      </c>
      <c r="F172" s="35">
        <f t="shared" si="22"/>
        <v>0.84163031880437478</v>
      </c>
      <c r="G172" s="36">
        <f t="shared" si="23"/>
        <v>460.06030883945374</v>
      </c>
      <c r="H172" s="36">
        <f t="shared" si="24"/>
        <v>98.911511705242276</v>
      </c>
      <c r="I172" s="59">
        <f t="shared" si="25"/>
        <v>558.97182054469602</v>
      </c>
      <c r="J172" s="67">
        <f t="shared" si="26"/>
        <v>-53.672148578505066</v>
      </c>
      <c r="K172" s="34">
        <f t="shared" si="27"/>
        <v>505.29967196619094</v>
      </c>
      <c r="L172" s="34">
        <f t="shared" si="28"/>
        <v>1411962.8186959021</v>
      </c>
      <c r="M172" s="34">
        <f t="shared" si="29"/>
        <v>1276386.9713865984</v>
      </c>
      <c r="N172" s="38">
        <f>jan!M172</f>
        <v>2542111.1268834607</v>
      </c>
      <c r="O172" s="38">
        <f t="shared" si="30"/>
        <v>-1265724.1554968623</v>
      </c>
    </row>
    <row r="173" spans="1:15" s="31" customFormat="1" x14ac:dyDescent="0.2">
      <c r="A173" s="30">
        <v>3429</v>
      </c>
      <c r="B173" s="31" t="s">
        <v>101</v>
      </c>
      <c r="C173" s="33">
        <v>5113355</v>
      </c>
      <c r="D173" s="66">
        <v>1532</v>
      </c>
      <c r="E173" s="34">
        <f t="shared" si="21"/>
        <v>3337.6990861618797</v>
      </c>
      <c r="F173" s="35">
        <f t="shared" si="22"/>
        <v>0.68937527977904423</v>
      </c>
      <c r="G173" s="36">
        <f t="shared" si="23"/>
        <v>902.35772175040199</v>
      </c>
      <c r="H173" s="36">
        <f t="shared" si="24"/>
        <v>356.91833590329543</v>
      </c>
      <c r="I173" s="59">
        <f t="shared" si="25"/>
        <v>1259.2760576536975</v>
      </c>
      <c r="J173" s="67">
        <f t="shared" si="26"/>
        <v>-53.672148578505066</v>
      </c>
      <c r="K173" s="34">
        <f t="shared" si="27"/>
        <v>1205.6039090751924</v>
      </c>
      <c r="L173" s="34">
        <f t="shared" si="28"/>
        <v>1929210.9203254646</v>
      </c>
      <c r="M173" s="34">
        <f t="shared" si="29"/>
        <v>1846985.1887031947</v>
      </c>
      <c r="N173" s="38">
        <f>jan!M173</f>
        <v>1996543.4823774598</v>
      </c>
      <c r="O173" s="38">
        <f t="shared" si="30"/>
        <v>-149558.29367426503</v>
      </c>
    </row>
    <row r="174" spans="1:15" s="31" customFormat="1" x14ac:dyDescent="0.2">
      <c r="A174" s="30">
        <v>3430</v>
      </c>
      <c r="B174" s="31" t="s">
        <v>102</v>
      </c>
      <c r="C174" s="33">
        <v>6233454</v>
      </c>
      <c r="D174" s="66">
        <v>1891</v>
      </c>
      <c r="E174" s="34">
        <f t="shared" si="21"/>
        <v>3296.3796932839768</v>
      </c>
      <c r="F174" s="35">
        <f t="shared" si="22"/>
        <v>0.68084108682450206</v>
      </c>
      <c r="G174" s="36">
        <f t="shared" si="23"/>
        <v>927.14935747714367</v>
      </c>
      <c r="H174" s="36">
        <f t="shared" si="24"/>
        <v>371.3801234105614</v>
      </c>
      <c r="I174" s="59">
        <f t="shared" si="25"/>
        <v>1298.5294808877052</v>
      </c>
      <c r="J174" s="67">
        <f t="shared" si="26"/>
        <v>-53.672148578505066</v>
      </c>
      <c r="K174" s="34">
        <f t="shared" si="27"/>
        <v>1244.8573323092</v>
      </c>
      <c r="L174" s="34">
        <f t="shared" si="28"/>
        <v>2455519.2483586506</v>
      </c>
      <c r="M174" s="34">
        <f t="shared" si="29"/>
        <v>2354025.2153966972</v>
      </c>
      <c r="N174" s="38">
        <f>jan!M174</f>
        <v>1888660.8032805324</v>
      </c>
      <c r="O174" s="38">
        <f t="shared" si="30"/>
        <v>465364.41211616481</v>
      </c>
    </row>
    <row r="175" spans="1:15" s="31" customFormat="1" x14ac:dyDescent="0.2">
      <c r="A175" s="30">
        <v>3431</v>
      </c>
      <c r="B175" s="31" t="s">
        <v>105</v>
      </c>
      <c r="C175" s="33">
        <v>8390078</v>
      </c>
      <c r="D175" s="66">
        <v>2503</v>
      </c>
      <c r="E175" s="34">
        <f t="shared" si="21"/>
        <v>3352.0087894526569</v>
      </c>
      <c r="F175" s="35">
        <f t="shared" si="22"/>
        <v>0.69233083552417829</v>
      </c>
      <c r="G175" s="36">
        <f t="shared" si="23"/>
        <v>893.77189977593571</v>
      </c>
      <c r="H175" s="36">
        <f t="shared" si="24"/>
        <v>351.90993975152338</v>
      </c>
      <c r="I175" s="59">
        <f t="shared" si="25"/>
        <v>1245.681839527459</v>
      </c>
      <c r="J175" s="67">
        <f t="shared" si="26"/>
        <v>-53.672148578505066</v>
      </c>
      <c r="K175" s="34">
        <f t="shared" si="27"/>
        <v>1192.0096909489539</v>
      </c>
      <c r="L175" s="34">
        <f t="shared" si="28"/>
        <v>3117941.6443372299</v>
      </c>
      <c r="M175" s="34">
        <f t="shared" si="29"/>
        <v>2983600.2564452318</v>
      </c>
      <c r="N175" s="38">
        <f>jan!M175</f>
        <v>2676685.9766584728</v>
      </c>
      <c r="O175" s="38">
        <f t="shared" si="30"/>
        <v>306914.27978675906</v>
      </c>
    </row>
    <row r="176" spans="1:15" s="31" customFormat="1" x14ac:dyDescent="0.2">
      <c r="A176" s="30">
        <v>3432</v>
      </c>
      <c r="B176" s="31" t="s">
        <v>106</v>
      </c>
      <c r="C176" s="33">
        <v>7884161</v>
      </c>
      <c r="D176" s="66">
        <v>1983</v>
      </c>
      <c r="E176" s="34">
        <f t="shared" si="21"/>
        <v>3975.8754412506305</v>
      </c>
      <c r="F176" s="35">
        <f t="shared" si="22"/>
        <v>0.82118554546826839</v>
      </c>
      <c r="G176" s="36">
        <f t="shared" si="23"/>
        <v>519.45190869715145</v>
      </c>
      <c r="H176" s="36">
        <f t="shared" si="24"/>
        <v>133.55661162223262</v>
      </c>
      <c r="I176" s="59">
        <f t="shared" si="25"/>
        <v>653.00852031938405</v>
      </c>
      <c r="J176" s="67">
        <f t="shared" si="26"/>
        <v>-53.672148578505066</v>
      </c>
      <c r="K176" s="34">
        <f t="shared" si="27"/>
        <v>599.33637174087903</v>
      </c>
      <c r="L176" s="34">
        <f t="shared" si="28"/>
        <v>1294915.8957933385</v>
      </c>
      <c r="M176" s="34">
        <f t="shared" si="29"/>
        <v>1188484.0251621632</v>
      </c>
      <c r="N176" s="38">
        <f>jan!M176</f>
        <v>1649939.1541804846</v>
      </c>
      <c r="O176" s="38">
        <f t="shared" si="30"/>
        <v>-461455.1290183214</v>
      </c>
    </row>
    <row r="177" spans="1:15" s="31" customFormat="1" x14ac:dyDescent="0.2">
      <c r="A177" s="30">
        <v>3433</v>
      </c>
      <c r="B177" s="31" t="s">
        <v>107</v>
      </c>
      <c r="C177" s="33">
        <v>13598364</v>
      </c>
      <c r="D177" s="66">
        <v>2141</v>
      </c>
      <c r="E177" s="34">
        <f t="shared" si="21"/>
        <v>6351.4077533862683</v>
      </c>
      <c r="F177" s="35">
        <f t="shared" si="22"/>
        <v>1.3118329076263198</v>
      </c>
      <c r="G177" s="36">
        <f t="shared" si="23"/>
        <v>-905.86747858423109</v>
      </c>
      <c r="H177" s="36">
        <f t="shared" si="24"/>
        <v>0</v>
      </c>
      <c r="I177" s="59">
        <f t="shared" si="25"/>
        <v>-905.86747858423109</v>
      </c>
      <c r="J177" s="67">
        <f t="shared" si="26"/>
        <v>-53.672148578505066</v>
      </c>
      <c r="K177" s="34">
        <f t="shared" si="27"/>
        <v>-959.53962716273611</v>
      </c>
      <c r="L177" s="34">
        <f t="shared" si="28"/>
        <v>-1939462.2716488389</v>
      </c>
      <c r="M177" s="34">
        <f t="shared" si="29"/>
        <v>-2054374.3417554181</v>
      </c>
      <c r="N177" s="38">
        <f>jan!M177</f>
        <v>2007524.0948564888</v>
      </c>
      <c r="O177" s="38">
        <f t="shared" si="30"/>
        <v>-4061898.4366119066</v>
      </c>
    </row>
    <row r="178" spans="1:15" s="31" customFormat="1" x14ac:dyDescent="0.2">
      <c r="A178" s="30">
        <v>3434</v>
      </c>
      <c r="B178" s="31" t="s">
        <v>108</v>
      </c>
      <c r="C178" s="33">
        <v>9153031</v>
      </c>
      <c r="D178" s="66">
        <v>2212</v>
      </c>
      <c r="E178" s="34">
        <f t="shared" si="21"/>
        <v>4137.8982820976489</v>
      </c>
      <c r="F178" s="35">
        <f t="shared" si="22"/>
        <v>0.85465007847623042</v>
      </c>
      <c r="G178" s="36">
        <f t="shared" si="23"/>
        <v>422.23820418894047</v>
      </c>
      <c r="H178" s="36">
        <f t="shared" si="24"/>
        <v>76.848617325776189</v>
      </c>
      <c r="I178" s="59">
        <f t="shared" si="25"/>
        <v>499.08682151471669</v>
      </c>
      <c r="J178" s="67">
        <f t="shared" si="26"/>
        <v>-53.672148578505066</v>
      </c>
      <c r="K178" s="34">
        <f t="shared" si="27"/>
        <v>445.41467293621162</v>
      </c>
      <c r="L178" s="34">
        <f t="shared" si="28"/>
        <v>1103980.0491905534</v>
      </c>
      <c r="M178" s="34">
        <f t="shared" si="29"/>
        <v>985257.25653490005</v>
      </c>
      <c r="N178" s="38">
        <f>jan!M178</f>
        <v>1769047.0694640607</v>
      </c>
      <c r="O178" s="38">
        <f t="shared" si="30"/>
        <v>-783789.81292916066</v>
      </c>
    </row>
    <row r="179" spans="1:15" s="31" customFormat="1" x14ac:dyDescent="0.2">
      <c r="A179" s="30">
        <v>3435</v>
      </c>
      <c r="B179" s="31" t="s">
        <v>109</v>
      </c>
      <c r="C179" s="33">
        <v>13742904</v>
      </c>
      <c r="D179" s="66">
        <v>3531</v>
      </c>
      <c r="E179" s="34">
        <f t="shared" si="21"/>
        <v>3892.0713678844518</v>
      </c>
      <c r="F179" s="35">
        <f t="shared" si="22"/>
        <v>0.80387647864347345</v>
      </c>
      <c r="G179" s="36">
        <f t="shared" si="23"/>
        <v>569.73435271685878</v>
      </c>
      <c r="H179" s="36">
        <f t="shared" si="24"/>
        <v>162.88803730039518</v>
      </c>
      <c r="I179" s="59">
        <f t="shared" si="25"/>
        <v>732.62239001725402</v>
      </c>
      <c r="J179" s="67">
        <f t="shared" si="26"/>
        <v>-53.672148578505066</v>
      </c>
      <c r="K179" s="34">
        <f t="shared" si="27"/>
        <v>678.950241438749</v>
      </c>
      <c r="L179" s="34">
        <f t="shared" si="28"/>
        <v>2586889.6591509241</v>
      </c>
      <c r="M179" s="34">
        <f t="shared" si="29"/>
        <v>2397373.302520223</v>
      </c>
      <c r="N179" s="38">
        <f>jan!M179</f>
        <v>3650319.7780188052</v>
      </c>
      <c r="O179" s="38">
        <f t="shared" si="30"/>
        <v>-1252946.4754985822</v>
      </c>
    </row>
    <row r="180" spans="1:15" s="31" customFormat="1" x14ac:dyDescent="0.2">
      <c r="A180" s="30">
        <v>3436</v>
      </c>
      <c r="B180" s="31" t="s">
        <v>110</v>
      </c>
      <c r="C180" s="33">
        <v>29863815</v>
      </c>
      <c r="D180" s="66">
        <v>5586</v>
      </c>
      <c r="E180" s="34">
        <f t="shared" si="21"/>
        <v>5346.1895810955957</v>
      </c>
      <c r="F180" s="35">
        <f t="shared" si="22"/>
        <v>1.104213065072229</v>
      </c>
      <c r="G180" s="36">
        <f t="shared" si="23"/>
        <v>-302.73657520982761</v>
      </c>
      <c r="H180" s="36">
        <f t="shared" si="24"/>
        <v>0</v>
      </c>
      <c r="I180" s="59">
        <f t="shared" si="25"/>
        <v>-302.73657520982761</v>
      </c>
      <c r="J180" s="67">
        <f t="shared" si="26"/>
        <v>-53.672148578505066</v>
      </c>
      <c r="K180" s="34">
        <f t="shared" si="27"/>
        <v>-356.40872378833268</v>
      </c>
      <c r="L180" s="34">
        <f t="shared" si="28"/>
        <v>-1691086.5091220969</v>
      </c>
      <c r="M180" s="34">
        <f t="shared" si="29"/>
        <v>-1990899.1310816263</v>
      </c>
      <c r="N180" s="38">
        <f>jan!M180</f>
        <v>3330997.6937731653</v>
      </c>
      <c r="O180" s="38">
        <f t="shared" si="30"/>
        <v>-5321896.8248547912</v>
      </c>
    </row>
    <row r="181" spans="1:15" s="31" customFormat="1" x14ac:dyDescent="0.2">
      <c r="A181" s="30">
        <v>3437</v>
      </c>
      <c r="B181" s="31" t="s">
        <v>111</v>
      </c>
      <c r="C181" s="33">
        <v>19339183</v>
      </c>
      <c r="D181" s="66">
        <v>5756</v>
      </c>
      <c r="E181" s="34">
        <f t="shared" si="21"/>
        <v>3359.8302640722723</v>
      </c>
      <c r="F181" s="35">
        <f t="shared" si="22"/>
        <v>0.69394629908604855</v>
      </c>
      <c r="G181" s="36">
        <f t="shared" si="23"/>
        <v>889.07901500416642</v>
      </c>
      <c r="H181" s="36">
        <f t="shared" si="24"/>
        <v>349.172423634658</v>
      </c>
      <c r="I181" s="59">
        <f t="shared" si="25"/>
        <v>1238.2514386388243</v>
      </c>
      <c r="J181" s="67">
        <f t="shared" si="26"/>
        <v>-53.672148578505066</v>
      </c>
      <c r="K181" s="34">
        <f t="shared" si="27"/>
        <v>1184.5792900603192</v>
      </c>
      <c r="L181" s="34">
        <f t="shared" si="28"/>
        <v>7127375.2808050727</v>
      </c>
      <c r="M181" s="34">
        <f t="shared" si="29"/>
        <v>6818438.3935871972</v>
      </c>
      <c r="N181" s="38">
        <f>jan!M181</f>
        <v>6969926.8780448157</v>
      </c>
      <c r="O181" s="38">
        <f t="shared" si="30"/>
        <v>-151488.48445761856</v>
      </c>
    </row>
    <row r="182" spans="1:15" s="31" customFormat="1" x14ac:dyDescent="0.2">
      <c r="A182" s="30">
        <v>3438</v>
      </c>
      <c r="B182" s="31" t="s">
        <v>112</v>
      </c>
      <c r="C182" s="33">
        <v>14741055</v>
      </c>
      <c r="D182" s="66">
        <v>3119</v>
      </c>
      <c r="E182" s="34">
        <f t="shared" si="21"/>
        <v>4726.2119268996476</v>
      </c>
      <c r="F182" s="35">
        <f t="shared" si="22"/>
        <v>0.97616159674481795</v>
      </c>
      <c r="G182" s="36">
        <f t="shared" si="23"/>
        <v>69.250017307741288</v>
      </c>
      <c r="H182" s="36">
        <f t="shared" si="24"/>
        <v>0</v>
      </c>
      <c r="I182" s="59">
        <f t="shared" si="25"/>
        <v>69.250017307741288</v>
      </c>
      <c r="J182" s="67">
        <f t="shared" si="26"/>
        <v>-53.672148578505066</v>
      </c>
      <c r="K182" s="34">
        <f t="shared" si="27"/>
        <v>15.577868729236222</v>
      </c>
      <c r="L182" s="34">
        <f t="shared" si="28"/>
        <v>215990.80398284507</v>
      </c>
      <c r="M182" s="34">
        <f t="shared" si="29"/>
        <v>48587.372566487778</v>
      </c>
      <c r="N182" s="38">
        <f>jan!M182</f>
        <v>1872595.247901629</v>
      </c>
      <c r="O182" s="38">
        <f t="shared" si="30"/>
        <v>-1824007.8753351411</v>
      </c>
    </row>
    <row r="183" spans="1:15" s="31" customFormat="1" x14ac:dyDescent="0.2">
      <c r="A183" s="30">
        <v>3439</v>
      </c>
      <c r="B183" s="31" t="s">
        <v>113</v>
      </c>
      <c r="C183" s="33">
        <v>16638625</v>
      </c>
      <c r="D183" s="66">
        <v>4413</v>
      </c>
      <c r="E183" s="34">
        <f t="shared" si="21"/>
        <v>3770.3659641966915</v>
      </c>
      <c r="F183" s="35">
        <f t="shared" si="22"/>
        <v>0.77873919258143032</v>
      </c>
      <c r="G183" s="36">
        <f t="shared" si="23"/>
        <v>642.75759492951488</v>
      </c>
      <c r="H183" s="36">
        <f t="shared" si="24"/>
        <v>205.48492859111127</v>
      </c>
      <c r="I183" s="59">
        <f t="shared" si="25"/>
        <v>848.24252352062615</v>
      </c>
      <c r="J183" s="67">
        <f t="shared" si="26"/>
        <v>-53.672148578505066</v>
      </c>
      <c r="K183" s="34">
        <f t="shared" si="27"/>
        <v>794.57037494212113</v>
      </c>
      <c r="L183" s="34">
        <f t="shared" si="28"/>
        <v>3743294.2562965234</v>
      </c>
      <c r="M183" s="34">
        <f t="shared" si="29"/>
        <v>3506439.0646195807</v>
      </c>
      <c r="N183" s="38">
        <f>jan!M183</f>
        <v>3143521.4322987776</v>
      </c>
      <c r="O183" s="38">
        <f t="shared" si="30"/>
        <v>362917.63232080312</v>
      </c>
    </row>
    <row r="184" spans="1:15" s="31" customFormat="1" x14ac:dyDescent="0.2">
      <c r="A184" s="30">
        <v>3440</v>
      </c>
      <c r="B184" s="31" t="s">
        <v>114</v>
      </c>
      <c r="C184" s="33">
        <v>23369309</v>
      </c>
      <c r="D184" s="66">
        <v>5124</v>
      </c>
      <c r="E184" s="34">
        <f t="shared" si="21"/>
        <v>4560.755074160812</v>
      </c>
      <c r="F184" s="35">
        <f t="shared" si="22"/>
        <v>0.9419877958107864</v>
      </c>
      <c r="G184" s="36">
        <f t="shared" si="23"/>
        <v>168.52412895104263</v>
      </c>
      <c r="H184" s="36">
        <f t="shared" si="24"/>
        <v>0</v>
      </c>
      <c r="I184" s="59">
        <f t="shared" si="25"/>
        <v>168.52412895104263</v>
      </c>
      <c r="J184" s="67">
        <f t="shared" si="26"/>
        <v>-53.672148578505066</v>
      </c>
      <c r="K184" s="34">
        <f t="shared" si="27"/>
        <v>114.85198037253755</v>
      </c>
      <c r="L184" s="34">
        <f t="shared" si="28"/>
        <v>863517.6367451424</v>
      </c>
      <c r="M184" s="34">
        <f t="shared" si="29"/>
        <v>588501.54742888245</v>
      </c>
      <c r="N184" s="38">
        <f>jan!M184</f>
        <v>1285748.3653407968</v>
      </c>
      <c r="O184" s="38">
        <f t="shared" si="30"/>
        <v>-697246.81791191432</v>
      </c>
    </row>
    <row r="185" spans="1:15" s="31" customFormat="1" x14ac:dyDescent="0.2">
      <c r="A185" s="30">
        <v>3441</v>
      </c>
      <c r="B185" s="31" t="s">
        <v>115</v>
      </c>
      <c r="C185" s="33">
        <v>23932784</v>
      </c>
      <c r="D185" s="66">
        <v>6177</v>
      </c>
      <c r="E185" s="34">
        <f t="shared" si="21"/>
        <v>3874.4995952727863</v>
      </c>
      <c r="F185" s="35">
        <f t="shared" si="22"/>
        <v>0.80024716834686715</v>
      </c>
      <c r="G185" s="36">
        <f t="shared" si="23"/>
        <v>580.27741628385797</v>
      </c>
      <c r="H185" s="36">
        <f t="shared" si="24"/>
        <v>169.03815771447807</v>
      </c>
      <c r="I185" s="59">
        <f t="shared" si="25"/>
        <v>749.31557399833605</v>
      </c>
      <c r="J185" s="67">
        <f t="shared" si="26"/>
        <v>-53.672148578505066</v>
      </c>
      <c r="K185" s="34">
        <f t="shared" si="27"/>
        <v>695.64342541983103</v>
      </c>
      <c r="L185" s="34">
        <f t="shared" si="28"/>
        <v>4628522.3005877221</v>
      </c>
      <c r="M185" s="34">
        <f t="shared" si="29"/>
        <v>4296989.4388182964</v>
      </c>
      <c r="N185" s="38">
        <f>jan!M185</f>
        <v>4220592.5908587258</v>
      </c>
      <c r="O185" s="38">
        <f t="shared" si="30"/>
        <v>76396.847959570587</v>
      </c>
    </row>
    <row r="186" spans="1:15" s="31" customFormat="1" x14ac:dyDescent="0.2">
      <c r="A186" s="30">
        <v>3442</v>
      </c>
      <c r="B186" s="31" t="s">
        <v>116</v>
      </c>
      <c r="C186" s="33">
        <v>54461711</v>
      </c>
      <c r="D186" s="66">
        <v>14840</v>
      </c>
      <c r="E186" s="34">
        <f t="shared" si="21"/>
        <v>3669.9266172506736</v>
      </c>
      <c r="F186" s="35">
        <f t="shared" si="22"/>
        <v>0.75799424190903242</v>
      </c>
      <c r="G186" s="36">
        <f t="shared" si="23"/>
        <v>703.02120309712564</v>
      </c>
      <c r="H186" s="36">
        <f t="shared" si="24"/>
        <v>240.63870002221753</v>
      </c>
      <c r="I186" s="59">
        <f t="shared" si="25"/>
        <v>943.6599031193432</v>
      </c>
      <c r="J186" s="67">
        <f t="shared" si="26"/>
        <v>-53.672148578505066</v>
      </c>
      <c r="K186" s="34">
        <f t="shared" si="27"/>
        <v>889.98775454083818</v>
      </c>
      <c r="L186" s="34">
        <f t="shared" si="28"/>
        <v>14003912.962291053</v>
      </c>
      <c r="M186" s="34">
        <f t="shared" si="29"/>
        <v>13207418.277386039</v>
      </c>
      <c r="N186" s="38">
        <f>jan!M186</f>
        <v>11532553.77994876</v>
      </c>
      <c r="O186" s="38">
        <f t="shared" si="30"/>
        <v>1674864.4974372797</v>
      </c>
    </row>
    <row r="187" spans="1:15" s="31" customFormat="1" x14ac:dyDescent="0.2">
      <c r="A187" s="30">
        <v>3443</v>
      </c>
      <c r="B187" s="31" t="s">
        <v>117</v>
      </c>
      <c r="C187" s="33">
        <v>49112190</v>
      </c>
      <c r="D187" s="66">
        <v>13691</v>
      </c>
      <c r="E187" s="34">
        <f t="shared" si="21"/>
        <v>3587.1879336790594</v>
      </c>
      <c r="F187" s="35">
        <f t="shared" si="22"/>
        <v>0.74090522289823801</v>
      </c>
      <c r="G187" s="36">
        <f t="shared" si="23"/>
        <v>752.66441324009418</v>
      </c>
      <c r="H187" s="36">
        <f t="shared" si="24"/>
        <v>269.59723927228254</v>
      </c>
      <c r="I187" s="59">
        <f t="shared" si="25"/>
        <v>1022.2616525123767</v>
      </c>
      <c r="J187" s="67">
        <f t="shared" si="26"/>
        <v>-53.672148578505066</v>
      </c>
      <c r="K187" s="34">
        <f t="shared" si="27"/>
        <v>968.5895039338717</v>
      </c>
      <c r="L187" s="34">
        <f t="shared" si="28"/>
        <v>13995784.284546949</v>
      </c>
      <c r="M187" s="34">
        <f t="shared" si="29"/>
        <v>13260958.898358637</v>
      </c>
      <c r="N187" s="38">
        <f>jan!M187</f>
        <v>11154280.605665665</v>
      </c>
      <c r="O187" s="38">
        <f t="shared" si="30"/>
        <v>2106678.2926929723</v>
      </c>
    </row>
    <row r="188" spans="1:15" s="31" customFormat="1" x14ac:dyDescent="0.2">
      <c r="A188" s="30">
        <v>3446</v>
      </c>
      <c r="B188" s="31" t="s">
        <v>120</v>
      </c>
      <c r="C188" s="33">
        <v>52831199</v>
      </c>
      <c r="D188" s="66">
        <v>13593</v>
      </c>
      <c r="E188" s="34">
        <f t="shared" si="21"/>
        <v>3886.6474656072978</v>
      </c>
      <c r="F188" s="35">
        <f t="shared" si="22"/>
        <v>0.80275621463725744</v>
      </c>
      <c r="G188" s="36">
        <f t="shared" si="23"/>
        <v>572.98869408315113</v>
      </c>
      <c r="H188" s="36">
        <f t="shared" si="24"/>
        <v>164.78640309739907</v>
      </c>
      <c r="I188" s="59">
        <f t="shared" si="25"/>
        <v>737.77509718055023</v>
      </c>
      <c r="J188" s="67">
        <f t="shared" si="26"/>
        <v>-53.672148578505066</v>
      </c>
      <c r="K188" s="34">
        <f t="shared" si="27"/>
        <v>684.10294860204522</v>
      </c>
      <c r="L188" s="34">
        <f t="shared" si="28"/>
        <v>10028576.895975219</v>
      </c>
      <c r="M188" s="34">
        <f t="shared" si="29"/>
        <v>9299011.3803476002</v>
      </c>
      <c r="N188" s="38">
        <f>jan!M188</f>
        <v>7753779.0329678906</v>
      </c>
      <c r="O188" s="38">
        <f t="shared" si="30"/>
        <v>1545232.3473797096</v>
      </c>
    </row>
    <row r="189" spans="1:15" s="31" customFormat="1" x14ac:dyDescent="0.2">
      <c r="A189" s="30">
        <v>3447</v>
      </c>
      <c r="B189" s="31" t="s">
        <v>121</v>
      </c>
      <c r="C189" s="33">
        <v>17810852</v>
      </c>
      <c r="D189" s="66">
        <v>5587</v>
      </c>
      <c r="E189" s="34">
        <f t="shared" si="21"/>
        <v>3187.9097905852873</v>
      </c>
      <c r="F189" s="35">
        <f t="shared" si="22"/>
        <v>0.65843748854012152</v>
      </c>
      <c r="G189" s="36">
        <f t="shared" si="23"/>
        <v>992.23129909635736</v>
      </c>
      <c r="H189" s="36">
        <f t="shared" si="24"/>
        <v>409.34458935510276</v>
      </c>
      <c r="I189" s="59">
        <f t="shared" si="25"/>
        <v>1401.5758884514601</v>
      </c>
      <c r="J189" s="67">
        <f t="shared" si="26"/>
        <v>-53.672148578505066</v>
      </c>
      <c r="K189" s="34">
        <f t="shared" si="27"/>
        <v>1347.9037398729549</v>
      </c>
      <c r="L189" s="34">
        <f t="shared" si="28"/>
        <v>7830604.4887783071</v>
      </c>
      <c r="M189" s="34">
        <f t="shared" si="29"/>
        <v>7530738.1946701994</v>
      </c>
      <c r="N189" s="38">
        <f>jan!M189</f>
        <v>6771735.13073947</v>
      </c>
      <c r="O189" s="38">
        <f t="shared" si="30"/>
        <v>759003.0639307294</v>
      </c>
    </row>
    <row r="190" spans="1:15" s="31" customFormat="1" x14ac:dyDescent="0.2">
      <c r="A190" s="30">
        <v>3448</v>
      </c>
      <c r="B190" s="31" t="s">
        <v>122</v>
      </c>
      <c r="C190" s="33">
        <v>24567879</v>
      </c>
      <c r="D190" s="66">
        <v>6510</v>
      </c>
      <c r="E190" s="34">
        <f t="shared" si="21"/>
        <v>3773.867741935484</v>
      </c>
      <c r="F190" s="35">
        <f t="shared" si="22"/>
        <v>0.77946245700583949</v>
      </c>
      <c r="G190" s="36">
        <f t="shared" si="23"/>
        <v>640.65652828623945</v>
      </c>
      <c r="H190" s="36">
        <f t="shared" si="24"/>
        <v>204.25930638253391</v>
      </c>
      <c r="I190" s="59">
        <f t="shared" si="25"/>
        <v>844.91583466877341</v>
      </c>
      <c r="J190" s="67">
        <f t="shared" si="26"/>
        <v>-53.672148578505066</v>
      </c>
      <c r="K190" s="34">
        <f t="shared" si="27"/>
        <v>791.2436860902684</v>
      </c>
      <c r="L190" s="34">
        <f t="shared" si="28"/>
        <v>5500402.0836937148</v>
      </c>
      <c r="M190" s="34">
        <f t="shared" si="29"/>
        <v>5150996.3964476474</v>
      </c>
      <c r="N190" s="38">
        <f>jan!M190</f>
        <v>7660668.3506378997</v>
      </c>
      <c r="O190" s="38">
        <f t="shared" si="30"/>
        <v>-2509671.9541902523</v>
      </c>
    </row>
    <row r="191" spans="1:15" s="31" customFormat="1" x14ac:dyDescent="0.2">
      <c r="A191" s="30">
        <v>3449</v>
      </c>
      <c r="B191" s="31" t="s">
        <v>123</v>
      </c>
      <c r="C191" s="33">
        <v>12254426</v>
      </c>
      <c r="D191" s="66">
        <v>2836</v>
      </c>
      <c r="E191" s="34">
        <f t="shared" si="21"/>
        <v>4321.0246826516222</v>
      </c>
      <c r="F191" s="35">
        <f t="shared" si="22"/>
        <v>0.89247338439983148</v>
      </c>
      <c r="G191" s="36">
        <f t="shared" si="23"/>
        <v>312.36236385655644</v>
      </c>
      <c r="H191" s="36">
        <f t="shared" si="24"/>
        <v>12.75437713188553</v>
      </c>
      <c r="I191" s="59">
        <f t="shared" si="25"/>
        <v>325.11674098844196</v>
      </c>
      <c r="J191" s="67">
        <f t="shared" si="26"/>
        <v>-53.672148578505066</v>
      </c>
      <c r="K191" s="34">
        <f t="shared" si="27"/>
        <v>271.44459240993689</v>
      </c>
      <c r="L191" s="34">
        <f t="shared" si="28"/>
        <v>922031.07744322135</v>
      </c>
      <c r="M191" s="34">
        <f t="shared" si="29"/>
        <v>769816.86407458107</v>
      </c>
      <c r="N191" s="38">
        <f>jan!M191</f>
        <v>2573486.8864376466</v>
      </c>
      <c r="O191" s="38">
        <f t="shared" si="30"/>
        <v>-1803670.0223630655</v>
      </c>
    </row>
    <row r="192" spans="1:15" s="31" customFormat="1" x14ac:dyDescent="0.2">
      <c r="A192" s="30">
        <v>3450</v>
      </c>
      <c r="B192" s="31" t="s">
        <v>124</v>
      </c>
      <c r="C192" s="33">
        <v>4111957</v>
      </c>
      <c r="D192" s="66">
        <v>1366</v>
      </c>
      <c r="E192" s="34">
        <f t="shared" si="21"/>
        <v>3010.2174231332356</v>
      </c>
      <c r="F192" s="35">
        <f t="shared" si="22"/>
        <v>0.62173653906425919</v>
      </c>
      <c r="G192" s="36">
        <f t="shared" si="23"/>
        <v>1098.8467195675885</v>
      </c>
      <c r="H192" s="36">
        <f t="shared" si="24"/>
        <v>471.53691796332083</v>
      </c>
      <c r="I192" s="59">
        <f t="shared" si="25"/>
        <v>1570.3836375309093</v>
      </c>
      <c r="J192" s="67">
        <f t="shared" si="26"/>
        <v>-53.672148578505066</v>
      </c>
      <c r="K192" s="34">
        <f t="shared" si="27"/>
        <v>1516.7114889524041</v>
      </c>
      <c r="L192" s="34">
        <f t="shared" si="28"/>
        <v>2145144.0488672219</v>
      </c>
      <c r="M192" s="34">
        <f t="shared" si="29"/>
        <v>2071827.893908984</v>
      </c>
      <c r="N192" s="38">
        <f>jan!M192</f>
        <v>1882336.1459710246</v>
      </c>
      <c r="O192" s="38">
        <f t="shared" si="30"/>
        <v>189491.74793795939</v>
      </c>
    </row>
    <row r="193" spans="1:15" s="31" customFormat="1" x14ac:dyDescent="0.2">
      <c r="A193" s="30">
        <v>3451</v>
      </c>
      <c r="B193" s="31" t="s">
        <v>125</v>
      </c>
      <c r="C193" s="33">
        <v>28182303</v>
      </c>
      <c r="D193" s="66">
        <v>6562</v>
      </c>
      <c r="E193" s="34">
        <f t="shared" si="21"/>
        <v>4294.7733922584575</v>
      </c>
      <c r="F193" s="35">
        <f t="shared" si="22"/>
        <v>0.88705138853016818</v>
      </c>
      <c r="G193" s="36">
        <f t="shared" si="23"/>
        <v>328.1131380924553</v>
      </c>
      <c r="H193" s="36">
        <f t="shared" si="24"/>
        <v>21.942328769493177</v>
      </c>
      <c r="I193" s="59">
        <f t="shared" si="25"/>
        <v>350.0554668619485</v>
      </c>
      <c r="J193" s="67">
        <f t="shared" si="26"/>
        <v>-53.672148578505066</v>
      </c>
      <c r="K193" s="34">
        <f t="shared" si="27"/>
        <v>296.38331828344343</v>
      </c>
      <c r="L193" s="34">
        <f t="shared" si="28"/>
        <v>2297063.9735481059</v>
      </c>
      <c r="M193" s="34">
        <f t="shared" si="29"/>
        <v>1944867.3345759558</v>
      </c>
      <c r="N193" s="38">
        <f>jan!M193</f>
        <v>4747600.522885697</v>
      </c>
      <c r="O193" s="38">
        <f t="shared" si="30"/>
        <v>-2802733.1883097412</v>
      </c>
    </row>
    <row r="194" spans="1:15" s="31" customFormat="1" x14ac:dyDescent="0.2">
      <c r="A194" s="30">
        <v>3452</v>
      </c>
      <c r="B194" s="31" t="s">
        <v>126</v>
      </c>
      <c r="C194" s="33">
        <v>9200671</v>
      </c>
      <c r="D194" s="66">
        <v>2112</v>
      </c>
      <c r="E194" s="34">
        <f t="shared" si="21"/>
        <v>4356.378314393939</v>
      </c>
      <c r="F194" s="35">
        <f t="shared" si="22"/>
        <v>0.89977539669764806</v>
      </c>
      <c r="G194" s="36">
        <f t="shared" si="23"/>
        <v>291.15018481116641</v>
      </c>
      <c r="H194" s="36">
        <f t="shared" si="24"/>
        <v>0.38060602207465305</v>
      </c>
      <c r="I194" s="59">
        <f t="shared" si="25"/>
        <v>291.53079083324104</v>
      </c>
      <c r="J194" s="67">
        <f t="shared" si="26"/>
        <v>-53.672148578505066</v>
      </c>
      <c r="K194" s="34">
        <f t="shared" si="27"/>
        <v>237.85864225473597</v>
      </c>
      <c r="L194" s="34">
        <f t="shared" si="28"/>
        <v>615713.03023980511</v>
      </c>
      <c r="M194" s="34">
        <f t="shared" si="29"/>
        <v>502357.45244200237</v>
      </c>
      <c r="N194" s="38">
        <f>jan!M194</f>
        <v>833781.47283367766</v>
      </c>
      <c r="O194" s="38">
        <f t="shared" si="30"/>
        <v>-331424.02039167529</v>
      </c>
    </row>
    <row r="195" spans="1:15" s="31" customFormat="1" x14ac:dyDescent="0.2">
      <c r="A195" s="30">
        <v>3453</v>
      </c>
      <c r="B195" s="31" t="s">
        <v>127</v>
      </c>
      <c r="C195" s="33">
        <v>14621938</v>
      </c>
      <c r="D195" s="66">
        <v>3298</v>
      </c>
      <c r="E195" s="34">
        <f t="shared" si="21"/>
        <v>4433.5773195876291</v>
      </c>
      <c r="F195" s="35">
        <f t="shared" si="22"/>
        <v>0.91572023906666522</v>
      </c>
      <c r="G195" s="36">
        <f t="shared" si="23"/>
        <v>244.83078169495238</v>
      </c>
      <c r="H195" s="36">
        <f t="shared" si="24"/>
        <v>0</v>
      </c>
      <c r="I195" s="59">
        <f t="shared" si="25"/>
        <v>244.83078169495238</v>
      </c>
      <c r="J195" s="67">
        <f t="shared" si="26"/>
        <v>-53.672148578505066</v>
      </c>
      <c r="K195" s="34">
        <f t="shared" si="27"/>
        <v>191.15863311644731</v>
      </c>
      <c r="L195" s="34">
        <f t="shared" si="28"/>
        <v>807451.91802995291</v>
      </c>
      <c r="M195" s="34">
        <f t="shared" si="29"/>
        <v>630441.17201804323</v>
      </c>
      <c r="N195" s="38">
        <f>jan!M195</f>
        <v>765519.11487001425</v>
      </c>
      <c r="O195" s="38">
        <f t="shared" si="30"/>
        <v>-135077.94285197102</v>
      </c>
    </row>
    <row r="196" spans="1:15" s="31" customFormat="1" x14ac:dyDescent="0.2">
      <c r="A196" s="30">
        <v>3454</v>
      </c>
      <c r="B196" s="31" t="s">
        <v>128</v>
      </c>
      <c r="C196" s="33">
        <v>9328398</v>
      </c>
      <c r="D196" s="66">
        <v>1645</v>
      </c>
      <c r="E196" s="34">
        <f t="shared" si="21"/>
        <v>5670.7586626139819</v>
      </c>
      <c r="F196" s="35">
        <f t="shared" si="22"/>
        <v>1.1712502351715448</v>
      </c>
      <c r="G196" s="36">
        <f t="shared" si="23"/>
        <v>-497.47802412085929</v>
      </c>
      <c r="H196" s="36">
        <f t="shared" si="24"/>
        <v>0</v>
      </c>
      <c r="I196" s="59">
        <f t="shared" si="25"/>
        <v>-497.47802412085929</v>
      </c>
      <c r="J196" s="67">
        <f t="shared" si="26"/>
        <v>-53.672148578505066</v>
      </c>
      <c r="K196" s="34">
        <f t="shared" si="27"/>
        <v>-551.15017269936436</v>
      </c>
      <c r="L196" s="34">
        <f t="shared" si="28"/>
        <v>-818351.34967881348</v>
      </c>
      <c r="M196" s="34">
        <f t="shared" si="29"/>
        <v>-906642.03409045434</v>
      </c>
      <c r="N196" s="38">
        <f>jan!M196</f>
        <v>1130413.8095697921</v>
      </c>
      <c r="O196" s="38">
        <f t="shared" si="30"/>
        <v>-2037055.8436602466</v>
      </c>
    </row>
    <row r="197" spans="1:15" s="31" customFormat="1" x14ac:dyDescent="0.2">
      <c r="A197" s="30">
        <v>3901</v>
      </c>
      <c r="B197" s="31" t="s">
        <v>146</v>
      </c>
      <c r="C197" s="33">
        <v>106586332</v>
      </c>
      <c r="D197" s="66">
        <v>27939</v>
      </c>
      <c r="E197" s="34">
        <f t="shared" si="21"/>
        <v>3814.9658899745873</v>
      </c>
      <c r="F197" s="35">
        <f t="shared" si="22"/>
        <v>0.7879509535933007</v>
      </c>
      <c r="G197" s="36">
        <f t="shared" si="23"/>
        <v>615.99763946277744</v>
      </c>
      <c r="H197" s="36">
        <f t="shared" si="24"/>
        <v>189.87495456884776</v>
      </c>
      <c r="I197" s="59">
        <f t="shared" si="25"/>
        <v>805.87259403162523</v>
      </c>
      <c r="J197" s="67">
        <f t="shared" si="26"/>
        <v>-53.672148578505066</v>
      </c>
      <c r="K197" s="34">
        <f t="shared" si="27"/>
        <v>752.20044545312021</v>
      </c>
      <c r="L197" s="34">
        <f t="shared" si="28"/>
        <v>22515274.404649578</v>
      </c>
      <c r="M197" s="34">
        <f t="shared" si="29"/>
        <v>21015728.245514724</v>
      </c>
      <c r="N197" s="38">
        <f>jan!M197</f>
        <v>16454247.701562554</v>
      </c>
      <c r="O197" s="38">
        <f t="shared" si="30"/>
        <v>4561480.5439521708</v>
      </c>
    </row>
    <row r="198" spans="1:15" s="31" customFormat="1" x14ac:dyDescent="0.2">
      <c r="A198" s="30">
        <v>3903</v>
      </c>
      <c r="B198" s="31" t="s">
        <v>150</v>
      </c>
      <c r="C198" s="33">
        <v>112122479</v>
      </c>
      <c r="D198" s="66">
        <v>26872</v>
      </c>
      <c r="E198" s="34">
        <f t="shared" si="21"/>
        <v>4172.4649821375406</v>
      </c>
      <c r="F198" s="35">
        <f t="shared" si="22"/>
        <v>0.86178955627092901</v>
      </c>
      <c r="G198" s="36">
        <f t="shared" si="23"/>
        <v>401.49818416500545</v>
      </c>
      <c r="H198" s="36">
        <f t="shared" si="24"/>
        <v>64.750272311814115</v>
      </c>
      <c r="I198" s="59">
        <f t="shared" si="25"/>
        <v>466.24845647681957</v>
      </c>
      <c r="J198" s="67">
        <f t="shared" si="26"/>
        <v>-53.672148578505066</v>
      </c>
      <c r="K198" s="34">
        <f t="shared" si="27"/>
        <v>412.5763078983145</v>
      </c>
      <c r="L198" s="34">
        <f t="shared" si="28"/>
        <v>12529028.522445096</v>
      </c>
      <c r="M198" s="34">
        <f t="shared" si="29"/>
        <v>11086750.545843506</v>
      </c>
      <c r="N198" s="38">
        <f>jan!M198</f>
        <v>8103072.2085163854</v>
      </c>
      <c r="O198" s="38">
        <f t="shared" si="30"/>
        <v>2983678.3373271208</v>
      </c>
    </row>
    <row r="199" spans="1:15" s="31" customFormat="1" x14ac:dyDescent="0.2">
      <c r="A199" s="30">
        <v>3905</v>
      </c>
      <c r="B199" s="31" t="s">
        <v>147</v>
      </c>
      <c r="C199" s="33">
        <v>266646011</v>
      </c>
      <c r="D199" s="66">
        <v>59174</v>
      </c>
      <c r="E199" s="34">
        <f t="shared" si="21"/>
        <v>4506.1346368337445</v>
      </c>
      <c r="F199" s="35">
        <f t="shared" si="22"/>
        <v>0.93070637759662966</v>
      </c>
      <c r="G199" s="36">
        <f t="shared" si="23"/>
        <v>201.29639134728313</v>
      </c>
      <c r="H199" s="36">
        <f t="shared" si="24"/>
        <v>0</v>
      </c>
      <c r="I199" s="59">
        <f t="shared" si="25"/>
        <v>201.29639134728313</v>
      </c>
      <c r="J199" s="67">
        <f t="shared" si="26"/>
        <v>-53.672148578505066</v>
      </c>
      <c r="K199" s="34">
        <f t="shared" si="27"/>
        <v>147.62424276877806</v>
      </c>
      <c r="L199" s="34">
        <f t="shared" si="28"/>
        <v>11911512.661584131</v>
      </c>
      <c r="M199" s="34">
        <f t="shared" si="29"/>
        <v>8735516.9415996727</v>
      </c>
      <c r="N199" s="38">
        <f>jan!M199</f>
        <v>3437409.3849865263</v>
      </c>
      <c r="O199" s="38">
        <f t="shared" si="30"/>
        <v>5298107.5566131463</v>
      </c>
    </row>
    <row r="200" spans="1:15" s="31" customFormat="1" x14ac:dyDescent="0.2">
      <c r="A200" s="30">
        <v>3907</v>
      </c>
      <c r="B200" s="31" t="s">
        <v>148</v>
      </c>
      <c r="C200" s="33">
        <v>271437169</v>
      </c>
      <c r="D200" s="66">
        <v>66231</v>
      </c>
      <c r="E200" s="34">
        <f t="shared" si="21"/>
        <v>4098.3401881294258</v>
      </c>
      <c r="F200" s="35">
        <f t="shared" si="22"/>
        <v>0.84647966784516637</v>
      </c>
      <c r="G200" s="36">
        <f t="shared" si="23"/>
        <v>445.97306056987435</v>
      </c>
      <c r="H200" s="36">
        <f t="shared" si="24"/>
        <v>90.693950214654294</v>
      </c>
      <c r="I200" s="59">
        <f t="shared" si="25"/>
        <v>536.66701078452866</v>
      </c>
      <c r="J200" s="67">
        <f t="shared" si="26"/>
        <v>-53.672148578505066</v>
      </c>
      <c r="K200" s="34">
        <f t="shared" si="27"/>
        <v>482.99486220602358</v>
      </c>
      <c r="L200" s="34">
        <f t="shared" si="28"/>
        <v>35543992.791270114</v>
      </c>
      <c r="M200" s="34">
        <f t="shared" si="29"/>
        <v>31989232.718767148</v>
      </c>
      <c r="N200" s="38">
        <f>jan!M200</f>
        <v>25353142.715268619</v>
      </c>
      <c r="O200" s="38">
        <f t="shared" si="30"/>
        <v>6636090.0034985282</v>
      </c>
    </row>
    <row r="201" spans="1:15" s="31" customFormat="1" x14ac:dyDescent="0.2">
      <c r="A201" s="30">
        <v>3909</v>
      </c>
      <c r="B201" s="31" t="s">
        <v>149</v>
      </c>
      <c r="C201" s="33">
        <v>201747580</v>
      </c>
      <c r="D201" s="66">
        <v>48715</v>
      </c>
      <c r="E201" s="34">
        <f t="shared" ref="E201:E264" si="31">IF(ISNUMBER(C201),(C201)/D201,"")</f>
        <v>4141.3851996305038</v>
      </c>
      <c r="F201" s="35">
        <f t="shared" ref="F201:F264" si="32">IF(ISNUMBER(C201),E201/E$366,"")</f>
        <v>0.85537027364293805</v>
      </c>
      <c r="G201" s="36">
        <f t="shared" ref="G201:G264" si="33">IF(ISNUMBER(D201),(E$366-E201)*0.6,"")</f>
        <v>420.14605366922751</v>
      </c>
      <c r="H201" s="36">
        <f t="shared" ref="H201:H264" si="34">IF(ISNUMBER(D201),(IF(E201&gt;=E$366*0.9,0,IF(E201&lt;0.9*E$366,(E$366*0.9-E201)*0.35))),"")</f>
        <v>75.628196189276963</v>
      </c>
      <c r="I201" s="59">
        <f t="shared" ref="I201:I264" si="35">IF(ISNUMBER(C201),G201+H201,"")</f>
        <v>495.7742498585045</v>
      </c>
      <c r="J201" s="67">
        <f t="shared" ref="J201:J264" si="36">IF(ISNUMBER(D201),I$368,"")</f>
        <v>-53.672148578505066</v>
      </c>
      <c r="K201" s="34">
        <f t="shared" ref="K201:K264" si="37">IF(ISNUMBER(I201),I201+J201,"")</f>
        <v>442.10210127999943</v>
      </c>
      <c r="L201" s="34">
        <f t="shared" ref="L201:L264" si="38">IF(ISNUMBER(I201),(I201*D201),"")</f>
        <v>24151642.581857048</v>
      </c>
      <c r="M201" s="34">
        <f t="shared" ref="M201:M264" si="39">IF(ISNUMBER(K201),(K201*D201),"")</f>
        <v>21537003.863855172</v>
      </c>
      <c r="N201" s="38">
        <f>jan!M201</f>
        <v>14913075.063490817</v>
      </c>
      <c r="O201" s="38">
        <f t="shared" ref="O201:O264" si="40">IF(ISNUMBER(M201),(M201-N201),"")</f>
        <v>6623928.8003643546</v>
      </c>
    </row>
    <row r="202" spans="1:15" s="31" customFormat="1" x14ac:dyDescent="0.2">
      <c r="A202" s="30">
        <v>3911</v>
      </c>
      <c r="B202" s="31" t="s">
        <v>151</v>
      </c>
      <c r="C202" s="33">
        <v>121948347</v>
      </c>
      <c r="D202" s="66">
        <v>27501</v>
      </c>
      <c r="E202" s="34">
        <f t="shared" si="31"/>
        <v>4434.3240973055526</v>
      </c>
      <c r="F202" s="35">
        <f t="shared" si="32"/>
        <v>0.91587448008268757</v>
      </c>
      <c r="G202" s="36">
        <f t="shared" si="33"/>
        <v>244.38271506419824</v>
      </c>
      <c r="H202" s="36">
        <f t="shared" si="34"/>
        <v>0</v>
      </c>
      <c r="I202" s="59">
        <f t="shared" si="35"/>
        <v>244.38271506419824</v>
      </c>
      <c r="J202" s="67">
        <f t="shared" si="36"/>
        <v>-53.672148578505066</v>
      </c>
      <c r="K202" s="34">
        <f t="shared" si="37"/>
        <v>190.71056648569316</v>
      </c>
      <c r="L202" s="34">
        <f t="shared" si="38"/>
        <v>6720769.0469805161</v>
      </c>
      <c r="M202" s="34">
        <f t="shared" si="39"/>
        <v>5244731.2889230475</v>
      </c>
      <c r="N202" s="38">
        <f>jan!M202</f>
        <v>2822543.0102023552</v>
      </c>
      <c r="O202" s="38">
        <f t="shared" si="40"/>
        <v>2422188.2787206923</v>
      </c>
    </row>
    <row r="203" spans="1:15" s="31" customFormat="1" x14ac:dyDescent="0.2">
      <c r="A203" s="30">
        <v>4001</v>
      </c>
      <c r="B203" s="31" t="s">
        <v>152</v>
      </c>
      <c r="C203" s="33">
        <v>157106944</v>
      </c>
      <c r="D203" s="66">
        <v>37193</v>
      </c>
      <c r="E203" s="34">
        <f t="shared" si="31"/>
        <v>4224.0998037265081</v>
      </c>
      <c r="F203" s="35">
        <f t="shared" si="32"/>
        <v>0.87245431922898475</v>
      </c>
      <c r="G203" s="36">
        <f t="shared" si="33"/>
        <v>370.51729121162498</v>
      </c>
      <c r="H203" s="36">
        <f t="shared" si="34"/>
        <v>46.678084755675485</v>
      </c>
      <c r="I203" s="59">
        <f t="shared" si="35"/>
        <v>417.19537596730049</v>
      </c>
      <c r="J203" s="67">
        <f t="shared" si="36"/>
        <v>-53.672148578505066</v>
      </c>
      <c r="K203" s="34">
        <f t="shared" si="37"/>
        <v>363.52322738879542</v>
      </c>
      <c r="L203" s="34">
        <f t="shared" si="38"/>
        <v>15516747.618351808</v>
      </c>
      <c r="M203" s="34">
        <f t="shared" si="39"/>
        <v>13520519.396271467</v>
      </c>
      <c r="N203" s="38">
        <f>jan!M203</f>
        <v>8285188.9808463771</v>
      </c>
      <c r="O203" s="38">
        <f t="shared" si="40"/>
        <v>5235330.4154250901</v>
      </c>
    </row>
    <row r="204" spans="1:15" s="31" customFormat="1" x14ac:dyDescent="0.2">
      <c r="A204" s="30">
        <v>4003</v>
      </c>
      <c r="B204" s="31" t="s">
        <v>153</v>
      </c>
      <c r="C204" s="33">
        <v>219928848</v>
      </c>
      <c r="D204" s="66">
        <v>56619</v>
      </c>
      <c r="E204" s="34">
        <f t="shared" si="31"/>
        <v>3884.3647538812061</v>
      </c>
      <c r="F204" s="35">
        <f t="shared" si="32"/>
        <v>0.80228473863112082</v>
      </c>
      <c r="G204" s="36">
        <f t="shared" si="33"/>
        <v>574.3583211188062</v>
      </c>
      <c r="H204" s="36">
        <f t="shared" si="34"/>
        <v>165.58535220153118</v>
      </c>
      <c r="I204" s="59">
        <f t="shared" si="35"/>
        <v>739.94367332033744</v>
      </c>
      <c r="J204" s="67">
        <f t="shared" si="36"/>
        <v>-53.672148578505066</v>
      </c>
      <c r="K204" s="34">
        <f t="shared" si="37"/>
        <v>686.27152474183242</v>
      </c>
      <c r="L204" s="34">
        <f t="shared" si="38"/>
        <v>41894870.839724183</v>
      </c>
      <c r="M204" s="34">
        <f t="shared" si="39"/>
        <v>38856007.459357813</v>
      </c>
      <c r="N204" s="38">
        <f>jan!M204</f>
        <v>31709710.195156243</v>
      </c>
      <c r="O204" s="38">
        <f t="shared" si="40"/>
        <v>7146297.2642015703</v>
      </c>
    </row>
    <row r="205" spans="1:15" s="31" customFormat="1" x14ac:dyDescent="0.2">
      <c r="A205" s="30">
        <v>4005</v>
      </c>
      <c r="B205" s="31" t="s">
        <v>154</v>
      </c>
      <c r="C205" s="33">
        <v>54880935</v>
      </c>
      <c r="D205" s="66">
        <v>13266</v>
      </c>
      <c r="E205" s="34">
        <f t="shared" si="31"/>
        <v>4136.9617819990954</v>
      </c>
      <c r="F205" s="35">
        <f t="shared" si="32"/>
        <v>0.854456651806903</v>
      </c>
      <c r="G205" s="36">
        <f t="shared" si="33"/>
        <v>422.80010424807261</v>
      </c>
      <c r="H205" s="36">
        <f t="shared" si="34"/>
        <v>77.176392360269929</v>
      </c>
      <c r="I205" s="59">
        <f t="shared" si="35"/>
        <v>499.97649660834253</v>
      </c>
      <c r="J205" s="67">
        <f t="shared" si="36"/>
        <v>-53.672148578505066</v>
      </c>
      <c r="K205" s="34">
        <f t="shared" si="37"/>
        <v>446.30434802983746</v>
      </c>
      <c r="L205" s="34">
        <f t="shared" si="38"/>
        <v>6632688.2040062724</v>
      </c>
      <c r="M205" s="34">
        <f t="shared" si="39"/>
        <v>5920673.4809638234</v>
      </c>
      <c r="N205" s="38">
        <f>jan!M205</f>
        <v>7983895.5449865367</v>
      </c>
      <c r="O205" s="38">
        <f t="shared" si="40"/>
        <v>-2063222.0640227133</v>
      </c>
    </row>
    <row r="206" spans="1:15" s="31" customFormat="1" x14ac:dyDescent="0.2">
      <c r="A206" s="30">
        <v>4010</v>
      </c>
      <c r="B206" s="31" t="s">
        <v>155</v>
      </c>
      <c r="C206" s="33">
        <v>8967602</v>
      </c>
      <c r="D206" s="66">
        <v>2382</v>
      </c>
      <c r="E206" s="34">
        <f t="shared" si="31"/>
        <v>3764.7363560033587</v>
      </c>
      <c r="F206" s="35">
        <f t="shared" si="32"/>
        <v>0.77757644164938389</v>
      </c>
      <c r="G206" s="36">
        <f t="shared" si="33"/>
        <v>646.13535984551459</v>
      </c>
      <c r="H206" s="36">
        <f t="shared" si="34"/>
        <v>207.45529145877777</v>
      </c>
      <c r="I206" s="59">
        <f t="shared" si="35"/>
        <v>853.59065130429235</v>
      </c>
      <c r="J206" s="67">
        <f t="shared" si="36"/>
        <v>-53.672148578505066</v>
      </c>
      <c r="K206" s="34">
        <f t="shared" si="37"/>
        <v>799.91850272578733</v>
      </c>
      <c r="L206" s="34">
        <f t="shared" si="38"/>
        <v>2033252.9314068244</v>
      </c>
      <c r="M206" s="34">
        <f t="shared" si="39"/>
        <v>1905405.8734928255</v>
      </c>
      <c r="N206" s="38">
        <f>jan!M206</f>
        <v>1392204.6537357103</v>
      </c>
      <c r="O206" s="38">
        <f t="shared" si="40"/>
        <v>513201.21975711524</v>
      </c>
    </row>
    <row r="207" spans="1:15" s="31" customFormat="1" x14ac:dyDescent="0.2">
      <c r="A207" s="30">
        <v>4012</v>
      </c>
      <c r="B207" s="31" t="s">
        <v>156</v>
      </c>
      <c r="C207" s="33">
        <v>60180883</v>
      </c>
      <c r="D207" s="66">
        <v>14269</v>
      </c>
      <c r="E207" s="34">
        <f t="shared" si="31"/>
        <v>4217.596397785409</v>
      </c>
      <c r="F207" s="35">
        <f t="shared" si="32"/>
        <v>0.87111109230096428</v>
      </c>
      <c r="G207" s="36">
        <f t="shared" si="33"/>
        <v>374.41933477628442</v>
      </c>
      <c r="H207" s="36">
        <f t="shared" si="34"/>
        <v>48.954276835060178</v>
      </c>
      <c r="I207" s="59">
        <f t="shared" si="35"/>
        <v>423.37361161134459</v>
      </c>
      <c r="J207" s="67">
        <f t="shared" si="36"/>
        <v>-53.672148578505066</v>
      </c>
      <c r="K207" s="34">
        <f t="shared" si="37"/>
        <v>369.70146303283951</v>
      </c>
      <c r="L207" s="34">
        <f t="shared" si="38"/>
        <v>6041118.0640822761</v>
      </c>
      <c r="M207" s="34">
        <f t="shared" si="39"/>
        <v>5275270.1760155866</v>
      </c>
      <c r="N207" s="38">
        <f>jan!M207</f>
        <v>3208835.6356706102</v>
      </c>
      <c r="O207" s="38">
        <f t="shared" si="40"/>
        <v>2066434.5403449764</v>
      </c>
    </row>
    <row r="208" spans="1:15" s="31" customFormat="1" x14ac:dyDescent="0.2">
      <c r="A208" s="30">
        <v>4014</v>
      </c>
      <c r="B208" s="31" t="s">
        <v>157</v>
      </c>
      <c r="C208" s="33">
        <v>40480959</v>
      </c>
      <c r="D208" s="66">
        <v>10445</v>
      </c>
      <c r="E208" s="34">
        <f t="shared" si="31"/>
        <v>3875.6303494494973</v>
      </c>
      <c r="F208" s="35">
        <f t="shared" si="32"/>
        <v>0.80048071665568965</v>
      </c>
      <c r="G208" s="36">
        <f t="shared" si="33"/>
        <v>579.59896377783139</v>
      </c>
      <c r="H208" s="36">
        <f t="shared" si="34"/>
        <v>168.64239375262923</v>
      </c>
      <c r="I208" s="59">
        <f t="shared" si="35"/>
        <v>748.24135753046062</v>
      </c>
      <c r="J208" s="67">
        <f t="shared" si="36"/>
        <v>-53.672148578505066</v>
      </c>
      <c r="K208" s="34">
        <f t="shared" si="37"/>
        <v>694.5692089519556</v>
      </c>
      <c r="L208" s="34">
        <f t="shared" si="38"/>
        <v>7815380.9794056611</v>
      </c>
      <c r="M208" s="34">
        <f t="shared" si="39"/>
        <v>7254775.387503176</v>
      </c>
      <c r="N208" s="38">
        <f>jan!M208</f>
        <v>5686280.3130434491</v>
      </c>
      <c r="O208" s="38">
        <f t="shared" si="40"/>
        <v>1568495.0744597269</v>
      </c>
    </row>
    <row r="209" spans="1:15" s="31" customFormat="1" x14ac:dyDescent="0.2">
      <c r="A209" s="30">
        <v>4016</v>
      </c>
      <c r="B209" s="31" t="s">
        <v>158</v>
      </c>
      <c r="C209" s="33">
        <v>14324797</v>
      </c>
      <c r="D209" s="66">
        <v>4086</v>
      </c>
      <c r="E209" s="34">
        <f t="shared" si="31"/>
        <v>3505.8240332843857</v>
      </c>
      <c r="F209" s="35">
        <f t="shared" si="32"/>
        <v>0.72410015445122222</v>
      </c>
      <c r="G209" s="36">
        <f t="shared" si="33"/>
        <v>801.48275347689844</v>
      </c>
      <c r="H209" s="36">
        <f t="shared" si="34"/>
        <v>298.07460441041832</v>
      </c>
      <c r="I209" s="59">
        <f t="shared" si="35"/>
        <v>1099.5573578873168</v>
      </c>
      <c r="J209" s="67">
        <f t="shared" si="36"/>
        <v>-53.672148578505066</v>
      </c>
      <c r="K209" s="34">
        <f t="shared" si="37"/>
        <v>1045.8852093088117</v>
      </c>
      <c r="L209" s="34">
        <f t="shared" si="38"/>
        <v>4492791.3643275769</v>
      </c>
      <c r="M209" s="34">
        <f t="shared" si="39"/>
        <v>4273486.9652358042</v>
      </c>
      <c r="N209" s="38">
        <f>jan!M209</f>
        <v>3746425.5443174266</v>
      </c>
      <c r="O209" s="38">
        <f t="shared" si="40"/>
        <v>527061.42091837758</v>
      </c>
    </row>
    <row r="210" spans="1:15" s="31" customFormat="1" x14ac:dyDescent="0.2">
      <c r="A210" s="30">
        <v>4018</v>
      </c>
      <c r="B210" s="31" t="s">
        <v>159</v>
      </c>
      <c r="C210" s="33">
        <v>27977368</v>
      </c>
      <c r="D210" s="66">
        <v>6539</v>
      </c>
      <c r="E210" s="34">
        <f t="shared" si="31"/>
        <v>4278.5392261813731</v>
      </c>
      <c r="F210" s="35">
        <f t="shared" si="32"/>
        <v>0.88369835025665533</v>
      </c>
      <c r="G210" s="36">
        <f t="shared" si="33"/>
        <v>337.85363773870591</v>
      </c>
      <c r="H210" s="36">
        <f t="shared" si="34"/>
        <v>27.624286896472722</v>
      </c>
      <c r="I210" s="59">
        <f t="shared" si="35"/>
        <v>365.47792463517862</v>
      </c>
      <c r="J210" s="67">
        <f t="shared" si="36"/>
        <v>-53.672148578505066</v>
      </c>
      <c r="K210" s="34">
        <f t="shared" si="37"/>
        <v>311.80577605667355</v>
      </c>
      <c r="L210" s="34">
        <f t="shared" si="38"/>
        <v>2389860.1491894331</v>
      </c>
      <c r="M210" s="34">
        <f t="shared" si="39"/>
        <v>2038897.9696345883</v>
      </c>
      <c r="N210" s="38">
        <f>jan!M210</f>
        <v>2781932.4726607096</v>
      </c>
      <c r="O210" s="38">
        <f t="shared" si="40"/>
        <v>-743034.5030261213</v>
      </c>
    </row>
    <row r="211" spans="1:15" s="31" customFormat="1" x14ac:dyDescent="0.2">
      <c r="A211" s="30">
        <v>4020</v>
      </c>
      <c r="B211" s="31" t="s">
        <v>387</v>
      </c>
      <c r="C211" s="33">
        <v>38162430</v>
      </c>
      <c r="D211" s="66">
        <v>10904</v>
      </c>
      <c r="E211" s="34">
        <f t="shared" si="31"/>
        <v>3499.8560161408659</v>
      </c>
      <c r="F211" s="35">
        <f t="shared" si="32"/>
        <v>0.72286750783394704</v>
      </c>
      <c r="G211" s="36">
        <f t="shared" si="33"/>
        <v>805.06356376301028</v>
      </c>
      <c r="H211" s="36">
        <f t="shared" si="34"/>
        <v>300.16341041065021</v>
      </c>
      <c r="I211" s="59">
        <f t="shared" si="35"/>
        <v>1105.2269741736604</v>
      </c>
      <c r="J211" s="67">
        <f t="shared" si="36"/>
        <v>-53.672148578505066</v>
      </c>
      <c r="K211" s="34">
        <f t="shared" si="37"/>
        <v>1051.5548255951553</v>
      </c>
      <c r="L211" s="34">
        <f t="shared" si="38"/>
        <v>12051394.926389594</v>
      </c>
      <c r="M211" s="34">
        <f t="shared" si="39"/>
        <v>11466153.818289574</v>
      </c>
      <c r="N211" s="38">
        <f>jan!M211</f>
        <v>9362116.6305769049</v>
      </c>
      <c r="O211" s="38">
        <f t="shared" si="40"/>
        <v>2104037.1877126694</v>
      </c>
    </row>
    <row r="212" spans="1:15" s="31" customFormat="1" x14ac:dyDescent="0.2">
      <c r="A212" s="30">
        <v>4022</v>
      </c>
      <c r="B212" s="31" t="s">
        <v>162</v>
      </c>
      <c r="C212" s="33">
        <v>14178117</v>
      </c>
      <c r="D212" s="66">
        <v>2979</v>
      </c>
      <c r="E212" s="34">
        <f t="shared" si="31"/>
        <v>4759.3544813695871</v>
      </c>
      <c r="F212" s="35">
        <f t="shared" si="32"/>
        <v>0.98300692856488325</v>
      </c>
      <c r="G212" s="36">
        <f t="shared" si="33"/>
        <v>49.36448462577755</v>
      </c>
      <c r="H212" s="36">
        <f t="shared" si="34"/>
        <v>0</v>
      </c>
      <c r="I212" s="59">
        <f t="shared" si="35"/>
        <v>49.36448462577755</v>
      </c>
      <c r="J212" s="67">
        <f t="shared" si="36"/>
        <v>-53.672148578505066</v>
      </c>
      <c r="K212" s="34">
        <f t="shared" si="37"/>
        <v>-4.3076639527275162</v>
      </c>
      <c r="L212" s="34">
        <f t="shared" si="38"/>
        <v>147056.79970019133</v>
      </c>
      <c r="M212" s="34">
        <f t="shared" si="39"/>
        <v>-12832.530915175272</v>
      </c>
      <c r="N212" s="38">
        <f>jan!M212</f>
        <v>1274912.8726190943</v>
      </c>
      <c r="O212" s="38">
        <f t="shared" si="40"/>
        <v>-1287745.4035342697</v>
      </c>
    </row>
    <row r="213" spans="1:15" s="31" customFormat="1" x14ac:dyDescent="0.2">
      <c r="A213" s="30">
        <v>4024</v>
      </c>
      <c r="B213" s="31" t="s">
        <v>161</v>
      </c>
      <c r="C213" s="33">
        <v>8568069</v>
      </c>
      <c r="D213" s="66">
        <v>1630</v>
      </c>
      <c r="E213" s="34">
        <f t="shared" si="31"/>
        <v>5256.4840490797542</v>
      </c>
      <c r="F213" s="35">
        <f t="shared" si="32"/>
        <v>1.0856850987592859</v>
      </c>
      <c r="G213" s="36">
        <f t="shared" si="33"/>
        <v>-248.91325600032269</v>
      </c>
      <c r="H213" s="36">
        <f t="shared" si="34"/>
        <v>0</v>
      </c>
      <c r="I213" s="59">
        <f t="shared" si="35"/>
        <v>-248.91325600032269</v>
      </c>
      <c r="J213" s="67">
        <f t="shared" si="36"/>
        <v>-53.672148578505066</v>
      </c>
      <c r="K213" s="34">
        <f t="shared" si="37"/>
        <v>-302.58540457882776</v>
      </c>
      <c r="L213" s="34">
        <f t="shared" si="38"/>
        <v>-405728.60728052596</v>
      </c>
      <c r="M213" s="34">
        <f t="shared" si="39"/>
        <v>-493214.20946348924</v>
      </c>
      <c r="N213" s="38">
        <f>jan!M213</f>
        <v>1185369.2050752344</v>
      </c>
      <c r="O213" s="38">
        <f t="shared" si="40"/>
        <v>-1678583.4145387236</v>
      </c>
    </row>
    <row r="214" spans="1:15" s="31" customFormat="1" x14ac:dyDescent="0.2">
      <c r="A214" s="30">
        <v>4026</v>
      </c>
      <c r="B214" s="31" t="s">
        <v>160</v>
      </c>
      <c r="C214" s="33">
        <v>46586475</v>
      </c>
      <c r="D214" s="66">
        <v>5533</v>
      </c>
      <c r="E214" s="34">
        <f t="shared" si="31"/>
        <v>8419.7496837158869</v>
      </c>
      <c r="F214" s="35">
        <f t="shared" si="32"/>
        <v>1.7390325323052938</v>
      </c>
      <c r="G214" s="36">
        <f t="shared" si="33"/>
        <v>-2146.8726367820022</v>
      </c>
      <c r="H214" s="36">
        <f t="shared" si="34"/>
        <v>0</v>
      </c>
      <c r="I214" s="59">
        <f t="shared" si="35"/>
        <v>-2146.8726367820022</v>
      </c>
      <c r="J214" s="67">
        <f t="shared" si="36"/>
        <v>-53.672148578505066</v>
      </c>
      <c r="K214" s="34">
        <f t="shared" si="37"/>
        <v>-2200.5447853605074</v>
      </c>
      <c r="L214" s="34">
        <f t="shared" si="38"/>
        <v>-11878646.299314819</v>
      </c>
      <c r="M214" s="34">
        <f t="shared" si="39"/>
        <v>-12175614.297399687</v>
      </c>
      <c r="N214" s="38">
        <f>jan!M214</f>
        <v>744516.94607649499</v>
      </c>
      <c r="O214" s="38">
        <f t="shared" si="40"/>
        <v>-12920131.243476182</v>
      </c>
    </row>
    <row r="215" spans="1:15" s="31" customFormat="1" x14ac:dyDescent="0.2">
      <c r="A215" s="30">
        <v>4028</v>
      </c>
      <c r="B215" s="31" t="s">
        <v>163</v>
      </c>
      <c r="C215" s="33">
        <v>11549924</v>
      </c>
      <c r="D215" s="66">
        <v>2458</v>
      </c>
      <c r="E215" s="34">
        <f t="shared" si="31"/>
        <v>4698.9113100081368</v>
      </c>
      <c r="F215" s="35">
        <f t="shared" si="32"/>
        <v>0.97052287080761312</v>
      </c>
      <c r="G215" s="36">
        <f t="shared" si="33"/>
        <v>85.630387442647773</v>
      </c>
      <c r="H215" s="36">
        <f t="shared" si="34"/>
        <v>0</v>
      </c>
      <c r="I215" s="59">
        <f t="shared" si="35"/>
        <v>85.630387442647773</v>
      </c>
      <c r="J215" s="67">
        <f t="shared" si="36"/>
        <v>-53.672148578505066</v>
      </c>
      <c r="K215" s="34">
        <f t="shared" si="37"/>
        <v>31.958238864142707</v>
      </c>
      <c r="L215" s="34">
        <f t="shared" si="38"/>
        <v>210479.49233402824</v>
      </c>
      <c r="M215" s="34">
        <f t="shared" si="39"/>
        <v>78553.351128062772</v>
      </c>
      <c r="N215" s="38">
        <f>jan!M215</f>
        <v>244215.04269944446</v>
      </c>
      <c r="O215" s="38">
        <f t="shared" si="40"/>
        <v>-165661.6915713817</v>
      </c>
    </row>
    <row r="216" spans="1:15" s="31" customFormat="1" x14ac:dyDescent="0.2">
      <c r="A216" s="30">
        <v>4030</v>
      </c>
      <c r="B216" s="31" t="s">
        <v>164</v>
      </c>
      <c r="C216" s="33">
        <v>8009039</v>
      </c>
      <c r="D216" s="66">
        <v>1471</v>
      </c>
      <c r="E216" s="34">
        <f t="shared" si="31"/>
        <v>5444.6220258327667</v>
      </c>
      <c r="F216" s="35">
        <f t="shared" si="32"/>
        <v>1.1245435060072306</v>
      </c>
      <c r="G216" s="36">
        <f t="shared" si="33"/>
        <v>-361.79604205213019</v>
      </c>
      <c r="H216" s="36">
        <f t="shared" si="34"/>
        <v>0</v>
      </c>
      <c r="I216" s="59">
        <f t="shared" si="35"/>
        <v>-361.79604205213019</v>
      </c>
      <c r="J216" s="67">
        <f t="shared" si="36"/>
        <v>-53.672148578505066</v>
      </c>
      <c r="K216" s="34">
        <f t="shared" si="37"/>
        <v>-415.46819063063526</v>
      </c>
      <c r="L216" s="34">
        <f t="shared" si="38"/>
        <v>-532201.97785868356</v>
      </c>
      <c r="M216" s="34">
        <f t="shared" si="39"/>
        <v>-611153.70841766451</v>
      </c>
      <c r="N216" s="38">
        <f>jan!M216</f>
        <v>1269252.227432926</v>
      </c>
      <c r="O216" s="38">
        <f t="shared" si="40"/>
        <v>-1880405.9358505905</v>
      </c>
    </row>
    <row r="217" spans="1:15" s="31" customFormat="1" x14ac:dyDescent="0.2">
      <c r="A217" s="30">
        <v>4032</v>
      </c>
      <c r="B217" s="31" t="s">
        <v>165</v>
      </c>
      <c r="C217" s="33">
        <v>6859432</v>
      </c>
      <c r="D217" s="66">
        <v>1256</v>
      </c>
      <c r="E217" s="34">
        <f t="shared" si="31"/>
        <v>5461.3312101910824</v>
      </c>
      <c r="F217" s="35">
        <f t="shared" si="32"/>
        <v>1.1279946555400482</v>
      </c>
      <c r="G217" s="36">
        <f t="shared" si="33"/>
        <v>-371.82155266711959</v>
      </c>
      <c r="H217" s="36">
        <f t="shared" si="34"/>
        <v>0</v>
      </c>
      <c r="I217" s="59">
        <f t="shared" si="35"/>
        <v>-371.82155266711959</v>
      </c>
      <c r="J217" s="67">
        <f t="shared" si="36"/>
        <v>-53.672148578505066</v>
      </c>
      <c r="K217" s="34">
        <f t="shared" si="37"/>
        <v>-425.49370124562466</v>
      </c>
      <c r="L217" s="34">
        <f t="shared" si="38"/>
        <v>-467007.87014990218</v>
      </c>
      <c r="M217" s="34">
        <f t="shared" si="39"/>
        <v>-534420.08876450453</v>
      </c>
      <c r="N217" s="38">
        <f>jan!M217</f>
        <v>1190535.7796776041</v>
      </c>
      <c r="O217" s="38">
        <f t="shared" si="40"/>
        <v>-1724955.8684421086</v>
      </c>
    </row>
    <row r="218" spans="1:15" s="31" customFormat="1" x14ac:dyDescent="0.2">
      <c r="A218" s="30">
        <v>4034</v>
      </c>
      <c r="B218" s="31" t="s">
        <v>166</v>
      </c>
      <c r="C218" s="33">
        <v>19874410</v>
      </c>
      <c r="D218" s="66">
        <v>2212</v>
      </c>
      <c r="E218" s="34">
        <f t="shared" si="31"/>
        <v>8984.8146473779379</v>
      </c>
      <c r="F218" s="35">
        <f t="shared" si="32"/>
        <v>1.8557422198361153</v>
      </c>
      <c r="G218" s="36">
        <f t="shared" si="33"/>
        <v>-2485.911614979233</v>
      </c>
      <c r="H218" s="36">
        <f t="shared" si="34"/>
        <v>0</v>
      </c>
      <c r="I218" s="59">
        <f t="shared" si="35"/>
        <v>-2485.911614979233</v>
      </c>
      <c r="J218" s="67">
        <f t="shared" si="36"/>
        <v>-53.672148578505066</v>
      </c>
      <c r="K218" s="34">
        <f t="shared" si="37"/>
        <v>-2539.5837635577382</v>
      </c>
      <c r="L218" s="34">
        <f t="shared" si="38"/>
        <v>-5498836.4923340632</v>
      </c>
      <c r="M218" s="34">
        <f t="shared" si="39"/>
        <v>-5617559.2849897165</v>
      </c>
      <c r="N218" s="38">
        <f>jan!M218</f>
        <v>890381.61946406018</v>
      </c>
      <c r="O218" s="38">
        <f t="shared" si="40"/>
        <v>-6507940.9044537768</v>
      </c>
    </row>
    <row r="219" spans="1:15" s="31" customFormat="1" x14ac:dyDescent="0.2">
      <c r="A219" s="30">
        <v>4036</v>
      </c>
      <c r="B219" s="31" t="s">
        <v>167</v>
      </c>
      <c r="C219" s="33">
        <v>36819984</v>
      </c>
      <c r="D219" s="66">
        <v>3851</v>
      </c>
      <c r="E219" s="34">
        <f t="shared" si="31"/>
        <v>9561.1487925214224</v>
      </c>
      <c r="F219" s="35">
        <f t="shared" si="32"/>
        <v>1.9747794674423353</v>
      </c>
      <c r="G219" s="36">
        <f t="shared" si="33"/>
        <v>-2831.7121020653235</v>
      </c>
      <c r="H219" s="36">
        <f t="shared" si="34"/>
        <v>0</v>
      </c>
      <c r="I219" s="59">
        <f t="shared" si="35"/>
        <v>-2831.7121020653235</v>
      </c>
      <c r="J219" s="67">
        <f t="shared" si="36"/>
        <v>-53.672148578505066</v>
      </c>
      <c r="K219" s="34">
        <f t="shared" si="37"/>
        <v>-2885.3842506438286</v>
      </c>
      <c r="L219" s="34">
        <f t="shared" si="38"/>
        <v>-10904923.30505356</v>
      </c>
      <c r="M219" s="34">
        <f t="shared" si="39"/>
        <v>-11111614.749229385</v>
      </c>
      <c r="N219" s="38">
        <f>jan!M219</f>
        <v>-187188.21577072481</v>
      </c>
      <c r="O219" s="38">
        <f t="shared" si="40"/>
        <v>-10924426.533458659</v>
      </c>
    </row>
    <row r="220" spans="1:15" s="31" customFormat="1" x14ac:dyDescent="0.2">
      <c r="A220" s="30">
        <v>4201</v>
      </c>
      <c r="B220" s="31" t="s">
        <v>168</v>
      </c>
      <c r="C220" s="33">
        <v>25589135</v>
      </c>
      <c r="D220" s="66">
        <v>6825</v>
      </c>
      <c r="E220" s="34">
        <f t="shared" si="31"/>
        <v>3749.3238095238094</v>
      </c>
      <c r="F220" s="35">
        <f t="shared" si="32"/>
        <v>0.77439310238866432</v>
      </c>
      <c r="G220" s="36">
        <f t="shared" si="33"/>
        <v>655.38288773324416</v>
      </c>
      <c r="H220" s="36">
        <f t="shared" si="34"/>
        <v>212.84968272662002</v>
      </c>
      <c r="I220" s="59">
        <f t="shared" si="35"/>
        <v>868.23257045986418</v>
      </c>
      <c r="J220" s="67">
        <f t="shared" si="36"/>
        <v>-53.672148578505066</v>
      </c>
      <c r="K220" s="34">
        <f t="shared" si="37"/>
        <v>814.56042188135916</v>
      </c>
      <c r="L220" s="34">
        <f t="shared" si="38"/>
        <v>5925687.2933885735</v>
      </c>
      <c r="M220" s="34">
        <f t="shared" si="39"/>
        <v>5559374.8793402761</v>
      </c>
      <c r="N220" s="38">
        <f>jan!M220</f>
        <v>4702510.395023603</v>
      </c>
      <c r="O220" s="38">
        <f t="shared" si="40"/>
        <v>856864.48431667313</v>
      </c>
    </row>
    <row r="221" spans="1:15" s="31" customFormat="1" x14ac:dyDescent="0.2">
      <c r="A221" s="30">
        <v>4202</v>
      </c>
      <c r="B221" s="31" t="s">
        <v>169</v>
      </c>
      <c r="C221" s="33">
        <v>100912049</v>
      </c>
      <c r="D221" s="66">
        <v>24969</v>
      </c>
      <c r="E221" s="34">
        <f t="shared" si="31"/>
        <v>4041.4934118306701</v>
      </c>
      <c r="F221" s="35">
        <f t="shared" si="32"/>
        <v>0.83473841697028428</v>
      </c>
      <c r="G221" s="36">
        <f t="shared" si="33"/>
        <v>480.08112634912777</v>
      </c>
      <c r="H221" s="36">
        <f t="shared" si="34"/>
        <v>110.59032191921878</v>
      </c>
      <c r="I221" s="59">
        <f t="shared" si="35"/>
        <v>590.67144826834658</v>
      </c>
      <c r="J221" s="67">
        <f t="shared" si="36"/>
        <v>-53.672148578505066</v>
      </c>
      <c r="K221" s="34">
        <f t="shared" si="37"/>
        <v>536.99929968984156</v>
      </c>
      <c r="L221" s="34">
        <f t="shared" si="38"/>
        <v>14748475.391812345</v>
      </c>
      <c r="M221" s="34">
        <f t="shared" si="39"/>
        <v>13408335.513955655</v>
      </c>
      <c r="N221" s="38">
        <f>jan!M221</f>
        <v>10928997.711640207</v>
      </c>
      <c r="O221" s="38">
        <f t="shared" si="40"/>
        <v>2479337.8023154475</v>
      </c>
    </row>
    <row r="222" spans="1:15" s="31" customFormat="1" x14ac:dyDescent="0.2">
      <c r="A222" s="30">
        <v>4203</v>
      </c>
      <c r="B222" s="31" t="s">
        <v>170</v>
      </c>
      <c r="C222" s="33">
        <v>182263356</v>
      </c>
      <c r="D222" s="66">
        <v>46355</v>
      </c>
      <c r="E222" s="34">
        <f t="shared" si="31"/>
        <v>3931.902836802934</v>
      </c>
      <c r="F222" s="35">
        <f t="shared" si="32"/>
        <v>0.81210335270277179</v>
      </c>
      <c r="G222" s="36">
        <f t="shared" si="33"/>
        <v>545.83547136576942</v>
      </c>
      <c r="H222" s="36">
        <f t="shared" si="34"/>
        <v>148.94702317892643</v>
      </c>
      <c r="I222" s="59">
        <f t="shared" si="35"/>
        <v>694.78249454469585</v>
      </c>
      <c r="J222" s="67">
        <f t="shared" si="36"/>
        <v>-53.672148578505066</v>
      </c>
      <c r="K222" s="34">
        <f t="shared" si="37"/>
        <v>641.11034596619083</v>
      </c>
      <c r="L222" s="34">
        <f t="shared" si="38"/>
        <v>32206642.534619376</v>
      </c>
      <c r="M222" s="34">
        <f t="shared" si="39"/>
        <v>29718670.087262776</v>
      </c>
      <c r="N222" s="38">
        <f>jan!M222</f>
        <v>23326299.573013797</v>
      </c>
      <c r="O222" s="38">
        <f t="shared" si="40"/>
        <v>6392370.5142489783</v>
      </c>
    </row>
    <row r="223" spans="1:15" s="31" customFormat="1" x14ac:dyDescent="0.2">
      <c r="A223" s="30">
        <v>4204</v>
      </c>
      <c r="B223" s="31" t="s">
        <v>183</v>
      </c>
      <c r="C223" s="33">
        <v>483616709</v>
      </c>
      <c r="D223" s="66">
        <v>116986</v>
      </c>
      <c r="E223" s="34">
        <f t="shared" si="31"/>
        <v>4133.970808472809</v>
      </c>
      <c r="F223" s="35">
        <f t="shared" si="32"/>
        <v>0.85383888994213697</v>
      </c>
      <c r="G223" s="36">
        <f t="shared" si="33"/>
        <v>424.5946883638444</v>
      </c>
      <c r="H223" s="36">
        <f t="shared" si="34"/>
        <v>78.223233094470146</v>
      </c>
      <c r="I223" s="59">
        <f t="shared" si="35"/>
        <v>502.81792145831457</v>
      </c>
      <c r="J223" s="67">
        <f t="shared" si="36"/>
        <v>-53.672148578505066</v>
      </c>
      <c r="K223" s="34">
        <f t="shared" si="37"/>
        <v>449.1457728798095</v>
      </c>
      <c r="L223" s="34">
        <f t="shared" si="38"/>
        <v>58822657.359722391</v>
      </c>
      <c r="M223" s="34">
        <f t="shared" si="39"/>
        <v>52543767.386117391</v>
      </c>
      <c r="N223" s="38">
        <f>jan!M223</f>
        <v>36366416.740019262</v>
      </c>
      <c r="O223" s="38">
        <f t="shared" si="40"/>
        <v>16177350.646098129</v>
      </c>
    </row>
    <row r="224" spans="1:15" s="31" customFormat="1" x14ac:dyDescent="0.2">
      <c r="A224" s="30">
        <v>4205</v>
      </c>
      <c r="B224" s="31" t="s">
        <v>188</v>
      </c>
      <c r="C224" s="33">
        <v>90177415</v>
      </c>
      <c r="D224" s="66">
        <v>23690</v>
      </c>
      <c r="E224" s="34">
        <f t="shared" si="31"/>
        <v>3806.5603630223723</v>
      </c>
      <c r="F224" s="35">
        <f t="shared" si="32"/>
        <v>0.78621485865340701</v>
      </c>
      <c r="G224" s="36">
        <f t="shared" si="33"/>
        <v>621.04095563410647</v>
      </c>
      <c r="H224" s="36">
        <f t="shared" si="34"/>
        <v>192.81688900212302</v>
      </c>
      <c r="I224" s="59">
        <f t="shared" si="35"/>
        <v>813.85784463622952</v>
      </c>
      <c r="J224" s="67">
        <f t="shared" si="36"/>
        <v>-53.672148578505066</v>
      </c>
      <c r="K224" s="34">
        <f t="shared" si="37"/>
        <v>760.1856960577245</v>
      </c>
      <c r="L224" s="34">
        <f t="shared" si="38"/>
        <v>19280292.339432277</v>
      </c>
      <c r="M224" s="34">
        <f t="shared" si="39"/>
        <v>18008799.139607493</v>
      </c>
      <c r="N224" s="38">
        <f>jan!M224</f>
        <v>16108077.73173761</v>
      </c>
      <c r="O224" s="38">
        <f t="shared" si="40"/>
        <v>1900721.4078698829</v>
      </c>
    </row>
    <row r="225" spans="1:15" s="31" customFormat="1" x14ac:dyDescent="0.2">
      <c r="A225" s="30">
        <v>4206</v>
      </c>
      <c r="B225" s="31" t="s">
        <v>184</v>
      </c>
      <c r="C225" s="33">
        <v>37547070</v>
      </c>
      <c r="D225" s="66">
        <v>9876</v>
      </c>
      <c r="E225" s="34">
        <f t="shared" si="31"/>
        <v>3801.8499392466588</v>
      </c>
      <c r="F225" s="35">
        <f t="shared" si="32"/>
        <v>0.78524195797409668</v>
      </c>
      <c r="G225" s="36">
        <f t="shared" si="33"/>
        <v>623.86720989953449</v>
      </c>
      <c r="H225" s="36">
        <f t="shared" si="34"/>
        <v>194.46553732362273</v>
      </c>
      <c r="I225" s="59">
        <f t="shared" si="35"/>
        <v>818.33274722315718</v>
      </c>
      <c r="J225" s="67">
        <f t="shared" si="36"/>
        <v>-53.672148578505066</v>
      </c>
      <c r="K225" s="34">
        <f t="shared" si="37"/>
        <v>764.66059864465217</v>
      </c>
      <c r="L225" s="34">
        <f t="shared" si="38"/>
        <v>8081854.2115759002</v>
      </c>
      <c r="M225" s="34">
        <f t="shared" si="39"/>
        <v>7551788.0722145848</v>
      </c>
      <c r="N225" s="38">
        <f>jan!M225</f>
        <v>5777545.5792165715</v>
      </c>
      <c r="O225" s="38">
        <f t="shared" si="40"/>
        <v>1774242.4929980133</v>
      </c>
    </row>
    <row r="226" spans="1:15" s="31" customFormat="1" x14ac:dyDescent="0.2">
      <c r="A226" s="30">
        <v>4207</v>
      </c>
      <c r="B226" s="31" t="s">
        <v>185</v>
      </c>
      <c r="C226" s="33">
        <v>38348294</v>
      </c>
      <c r="D226" s="66">
        <v>9279</v>
      </c>
      <c r="E226" s="34">
        <f t="shared" si="31"/>
        <v>4132.8046125660094</v>
      </c>
      <c r="F226" s="35">
        <f t="shared" si="32"/>
        <v>0.85359802142500174</v>
      </c>
      <c r="G226" s="36">
        <f t="shared" si="33"/>
        <v>425.29440590792416</v>
      </c>
      <c r="H226" s="36">
        <f t="shared" si="34"/>
        <v>78.63140166185002</v>
      </c>
      <c r="I226" s="59">
        <f t="shared" si="35"/>
        <v>503.92580756977418</v>
      </c>
      <c r="J226" s="67">
        <f t="shared" si="36"/>
        <v>-53.672148578505066</v>
      </c>
      <c r="K226" s="34">
        <f t="shared" si="37"/>
        <v>450.25365899126911</v>
      </c>
      <c r="L226" s="34">
        <f t="shared" si="38"/>
        <v>4675927.5684399344</v>
      </c>
      <c r="M226" s="34">
        <f t="shared" si="39"/>
        <v>4177903.7017799858</v>
      </c>
      <c r="N226" s="38">
        <f>jan!M226</f>
        <v>4026263.3603331908</v>
      </c>
      <c r="O226" s="38">
        <f t="shared" si="40"/>
        <v>151640.34144679504</v>
      </c>
    </row>
    <row r="227" spans="1:15" s="31" customFormat="1" x14ac:dyDescent="0.2">
      <c r="A227" s="30">
        <v>4211</v>
      </c>
      <c r="B227" s="31" t="s">
        <v>171</v>
      </c>
      <c r="C227" s="33">
        <v>8193030</v>
      </c>
      <c r="D227" s="66">
        <v>2444</v>
      </c>
      <c r="E227" s="34">
        <f t="shared" si="31"/>
        <v>3352.3036006546645</v>
      </c>
      <c r="F227" s="35">
        <f t="shared" si="32"/>
        <v>0.69239172644023139</v>
      </c>
      <c r="G227" s="36">
        <f t="shared" si="33"/>
        <v>893.59501305473111</v>
      </c>
      <c r="H227" s="36">
        <f t="shared" si="34"/>
        <v>351.80675583082075</v>
      </c>
      <c r="I227" s="59">
        <f t="shared" si="35"/>
        <v>1245.401768885552</v>
      </c>
      <c r="J227" s="67">
        <f t="shared" si="36"/>
        <v>-53.672148578505066</v>
      </c>
      <c r="K227" s="34">
        <f t="shared" si="37"/>
        <v>1191.7296203070468</v>
      </c>
      <c r="L227" s="34">
        <f t="shared" si="38"/>
        <v>3043761.9231562889</v>
      </c>
      <c r="M227" s="34">
        <f t="shared" si="39"/>
        <v>2912587.1920304224</v>
      </c>
      <c r="N227" s="38">
        <f>jan!M227</f>
        <v>2642488.8456465472</v>
      </c>
      <c r="O227" s="38">
        <f t="shared" si="40"/>
        <v>270098.34638387524</v>
      </c>
    </row>
    <row r="228" spans="1:15" s="31" customFormat="1" x14ac:dyDescent="0.2">
      <c r="A228" s="30">
        <v>4212</v>
      </c>
      <c r="B228" s="31" t="s">
        <v>172</v>
      </c>
      <c r="C228" s="33">
        <v>7468012</v>
      </c>
      <c r="D228" s="66">
        <v>2268</v>
      </c>
      <c r="E228" s="34">
        <f t="shared" si="31"/>
        <v>3292.7742504409171</v>
      </c>
      <c r="F228" s="35">
        <f t="shared" si="32"/>
        <v>0.68009641119482445</v>
      </c>
      <c r="G228" s="36">
        <f t="shared" si="33"/>
        <v>929.31262318297956</v>
      </c>
      <c r="H228" s="36">
        <f t="shared" si="34"/>
        <v>372.64202840563235</v>
      </c>
      <c r="I228" s="59">
        <f t="shared" si="35"/>
        <v>1301.9546515886118</v>
      </c>
      <c r="J228" s="67">
        <f t="shared" si="36"/>
        <v>-53.672148578505066</v>
      </c>
      <c r="K228" s="34">
        <f t="shared" si="37"/>
        <v>1248.2825030101067</v>
      </c>
      <c r="L228" s="34">
        <f t="shared" si="38"/>
        <v>2952833.1498029716</v>
      </c>
      <c r="M228" s="34">
        <f t="shared" si="39"/>
        <v>2831104.7168269218</v>
      </c>
      <c r="N228" s="38">
        <f>jan!M228</f>
        <v>2466609.5895770751</v>
      </c>
      <c r="O228" s="38">
        <f t="shared" si="40"/>
        <v>364495.1272498467</v>
      </c>
    </row>
    <row r="229" spans="1:15" s="31" customFormat="1" x14ac:dyDescent="0.2">
      <c r="A229" s="30">
        <v>4213</v>
      </c>
      <c r="B229" s="31" t="s">
        <v>173</v>
      </c>
      <c r="C229" s="33">
        <v>24802632</v>
      </c>
      <c r="D229" s="66">
        <v>6323</v>
      </c>
      <c r="E229" s="34">
        <f t="shared" si="31"/>
        <v>3922.6050925193736</v>
      </c>
      <c r="F229" s="35">
        <f t="shared" si="32"/>
        <v>0.81018297734797484</v>
      </c>
      <c r="G229" s="36">
        <f t="shared" si="33"/>
        <v>551.41411793590567</v>
      </c>
      <c r="H229" s="36">
        <f t="shared" si="34"/>
        <v>152.20123367817257</v>
      </c>
      <c r="I229" s="59">
        <f t="shared" si="35"/>
        <v>703.61535161407824</v>
      </c>
      <c r="J229" s="67">
        <f t="shared" si="36"/>
        <v>-53.672148578505066</v>
      </c>
      <c r="K229" s="34">
        <f t="shared" si="37"/>
        <v>649.94320303557322</v>
      </c>
      <c r="L229" s="34">
        <f t="shared" si="38"/>
        <v>4448959.8682558164</v>
      </c>
      <c r="M229" s="34">
        <f t="shared" si="39"/>
        <v>4109590.8727939297</v>
      </c>
      <c r="N229" s="38">
        <f>jan!M229</f>
        <v>3168113.837939085</v>
      </c>
      <c r="O229" s="38">
        <f t="shared" si="40"/>
        <v>941477.03485484468</v>
      </c>
    </row>
    <row r="230" spans="1:15" s="31" customFormat="1" x14ac:dyDescent="0.2">
      <c r="A230" s="30">
        <v>4214</v>
      </c>
      <c r="B230" s="31" t="s">
        <v>174</v>
      </c>
      <c r="C230" s="33">
        <v>25103845</v>
      </c>
      <c r="D230" s="66">
        <v>6236</v>
      </c>
      <c r="E230" s="34">
        <f t="shared" si="31"/>
        <v>4025.6326170622192</v>
      </c>
      <c r="F230" s="35">
        <f t="shared" si="32"/>
        <v>0.83146249557990148</v>
      </c>
      <c r="G230" s="36">
        <f t="shared" si="33"/>
        <v>489.59760321019826</v>
      </c>
      <c r="H230" s="36">
        <f t="shared" si="34"/>
        <v>116.14160008817659</v>
      </c>
      <c r="I230" s="59">
        <f t="shared" si="35"/>
        <v>605.73920329837483</v>
      </c>
      <c r="J230" s="67">
        <f t="shared" si="36"/>
        <v>-53.672148578505066</v>
      </c>
      <c r="K230" s="34">
        <f t="shared" si="37"/>
        <v>552.06705471986982</v>
      </c>
      <c r="L230" s="34">
        <f t="shared" si="38"/>
        <v>3777389.6717686653</v>
      </c>
      <c r="M230" s="34">
        <f t="shared" si="39"/>
        <v>3442690.1532331081</v>
      </c>
      <c r="N230" s="38">
        <f>jan!M230</f>
        <v>5000554.9218706517</v>
      </c>
      <c r="O230" s="38">
        <f t="shared" si="40"/>
        <v>-1557864.7686375435</v>
      </c>
    </row>
    <row r="231" spans="1:15" s="31" customFormat="1" x14ac:dyDescent="0.2">
      <c r="A231" s="30">
        <v>4215</v>
      </c>
      <c r="B231" s="31" t="s">
        <v>175</v>
      </c>
      <c r="C231" s="33">
        <v>48276855</v>
      </c>
      <c r="D231" s="66">
        <v>11523</v>
      </c>
      <c r="E231" s="34">
        <f t="shared" si="31"/>
        <v>4189.6081749544392</v>
      </c>
      <c r="F231" s="35">
        <f t="shared" si="32"/>
        <v>0.86533034680937315</v>
      </c>
      <c r="G231" s="36">
        <f t="shared" si="33"/>
        <v>391.21226847486633</v>
      </c>
      <c r="H231" s="36">
        <f t="shared" si="34"/>
        <v>58.750154825899607</v>
      </c>
      <c r="I231" s="59">
        <f t="shared" si="35"/>
        <v>449.96242330076592</v>
      </c>
      <c r="J231" s="67">
        <f t="shared" si="36"/>
        <v>-53.672148578505066</v>
      </c>
      <c r="K231" s="34">
        <f t="shared" si="37"/>
        <v>396.29027472226085</v>
      </c>
      <c r="L231" s="34">
        <f t="shared" si="38"/>
        <v>5184917.0036947262</v>
      </c>
      <c r="M231" s="34">
        <f t="shared" si="39"/>
        <v>4566452.8356246119</v>
      </c>
      <c r="N231" s="38">
        <f>jan!M231</f>
        <v>3434800.0127189723</v>
      </c>
      <c r="O231" s="38">
        <f t="shared" si="40"/>
        <v>1131652.8229056397</v>
      </c>
    </row>
    <row r="232" spans="1:15" s="31" customFormat="1" x14ac:dyDescent="0.2">
      <c r="A232" s="30">
        <v>4216</v>
      </c>
      <c r="B232" s="31" t="s">
        <v>176</v>
      </c>
      <c r="C232" s="33">
        <v>18949984</v>
      </c>
      <c r="D232" s="66">
        <v>5480</v>
      </c>
      <c r="E232" s="34">
        <f t="shared" si="31"/>
        <v>3458.0262773722629</v>
      </c>
      <c r="F232" s="35">
        <f t="shared" si="32"/>
        <v>0.7142279069824965</v>
      </c>
      <c r="G232" s="36">
        <f t="shared" si="33"/>
        <v>830.16140702417204</v>
      </c>
      <c r="H232" s="36">
        <f t="shared" si="34"/>
        <v>314.80381897966129</v>
      </c>
      <c r="I232" s="59">
        <f t="shared" si="35"/>
        <v>1144.9652260038333</v>
      </c>
      <c r="J232" s="67">
        <f t="shared" si="36"/>
        <v>-53.672148578505066</v>
      </c>
      <c r="K232" s="34">
        <f t="shared" si="37"/>
        <v>1091.2930774253282</v>
      </c>
      <c r="L232" s="34">
        <f t="shared" si="38"/>
        <v>6274409.4385010069</v>
      </c>
      <c r="M232" s="34">
        <f t="shared" si="39"/>
        <v>5980286.0642907983</v>
      </c>
      <c r="N232" s="38">
        <f>jan!M232</f>
        <v>5546083.8253449583</v>
      </c>
      <c r="O232" s="38">
        <f t="shared" si="40"/>
        <v>434202.23894583993</v>
      </c>
    </row>
    <row r="233" spans="1:15" s="31" customFormat="1" x14ac:dyDescent="0.2">
      <c r="A233" s="30">
        <v>4217</v>
      </c>
      <c r="B233" s="31" t="s">
        <v>177</v>
      </c>
      <c r="C233" s="33">
        <v>7782796</v>
      </c>
      <c r="D233" s="66">
        <v>1802</v>
      </c>
      <c r="E233" s="34">
        <f t="shared" si="31"/>
        <v>4318.9766925638178</v>
      </c>
      <c r="F233" s="35">
        <f t="shared" si="32"/>
        <v>0.89205038828684502</v>
      </c>
      <c r="G233" s="36">
        <f t="shared" si="33"/>
        <v>313.59115790923914</v>
      </c>
      <c r="H233" s="36">
        <f t="shared" si="34"/>
        <v>13.471173662617092</v>
      </c>
      <c r="I233" s="59">
        <f t="shared" si="35"/>
        <v>327.06233157185625</v>
      </c>
      <c r="J233" s="67">
        <f t="shared" si="36"/>
        <v>-53.672148578505066</v>
      </c>
      <c r="K233" s="34">
        <f t="shared" si="37"/>
        <v>273.39018299335117</v>
      </c>
      <c r="L233" s="34">
        <f t="shared" si="38"/>
        <v>589366.321492485</v>
      </c>
      <c r="M233" s="34">
        <f t="shared" si="39"/>
        <v>492649.10975401883</v>
      </c>
      <c r="N233" s="38">
        <f>jan!M233</f>
        <v>1668438.0632794923</v>
      </c>
      <c r="O233" s="38">
        <f t="shared" si="40"/>
        <v>-1175788.9535254734</v>
      </c>
    </row>
    <row r="234" spans="1:15" s="31" customFormat="1" x14ac:dyDescent="0.2">
      <c r="A234" s="30">
        <v>4218</v>
      </c>
      <c r="B234" s="31" t="s">
        <v>178</v>
      </c>
      <c r="C234" s="33">
        <v>6836056</v>
      </c>
      <c r="D234" s="66">
        <v>1380</v>
      </c>
      <c r="E234" s="34">
        <f t="shared" si="31"/>
        <v>4953.6637681159418</v>
      </c>
      <c r="F234" s="35">
        <f t="shared" si="32"/>
        <v>1.0231399709562121</v>
      </c>
      <c r="G234" s="36">
        <f t="shared" si="33"/>
        <v>-67.221087422035268</v>
      </c>
      <c r="H234" s="36">
        <f t="shared" si="34"/>
        <v>0</v>
      </c>
      <c r="I234" s="59">
        <f t="shared" si="35"/>
        <v>-67.221087422035268</v>
      </c>
      <c r="J234" s="67">
        <f t="shared" si="36"/>
        <v>-53.672148578505066</v>
      </c>
      <c r="K234" s="34">
        <f t="shared" si="37"/>
        <v>-120.89323600054033</v>
      </c>
      <c r="L234" s="34">
        <f t="shared" si="38"/>
        <v>-92765.100642408666</v>
      </c>
      <c r="M234" s="34">
        <f t="shared" si="39"/>
        <v>-166832.66568074565</v>
      </c>
      <c r="N234" s="38">
        <f>jan!M234</f>
        <v>1785727.1634992782</v>
      </c>
      <c r="O234" s="38">
        <f t="shared" si="40"/>
        <v>-1952559.8291800239</v>
      </c>
    </row>
    <row r="235" spans="1:15" s="31" customFormat="1" x14ac:dyDescent="0.2">
      <c r="A235" s="30">
        <v>4219</v>
      </c>
      <c r="B235" s="31" t="s">
        <v>179</v>
      </c>
      <c r="C235" s="33">
        <v>13915756</v>
      </c>
      <c r="D235" s="66">
        <v>3967</v>
      </c>
      <c r="E235" s="34">
        <f t="shared" si="31"/>
        <v>3507.8790017645574</v>
      </c>
      <c r="F235" s="35">
        <f t="shared" si="32"/>
        <v>0.72452459189581664</v>
      </c>
      <c r="G235" s="36">
        <f t="shared" si="33"/>
        <v>800.24977238879535</v>
      </c>
      <c r="H235" s="36">
        <f t="shared" si="34"/>
        <v>297.35536544235822</v>
      </c>
      <c r="I235" s="59">
        <f t="shared" si="35"/>
        <v>1097.6051378311536</v>
      </c>
      <c r="J235" s="67">
        <f t="shared" si="36"/>
        <v>-53.672148578505066</v>
      </c>
      <c r="K235" s="34">
        <f t="shared" si="37"/>
        <v>1043.9329892526484</v>
      </c>
      <c r="L235" s="34">
        <f t="shared" si="38"/>
        <v>4354199.5817761859</v>
      </c>
      <c r="M235" s="34">
        <f t="shared" si="39"/>
        <v>4141282.1683652564</v>
      </c>
      <c r="N235" s="38">
        <f>jan!M235</f>
        <v>3974136.8953272728</v>
      </c>
      <c r="O235" s="38">
        <f t="shared" si="40"/>
        <v>167145.27303798357</v>
      </c>
    </row>
    <row r="236" spans="1:15" s="31" customFormat="1" x14ac:dyDescent="0.2">
      <c r="A236" s="30">
        <v>4220</v>
      </c>
      <c r="B236" s="31" t="s">
        <v>180</v>
      </c>
      <c r="C236" s="33">
        <v>6104623</v>
      </c>
      <c r="D236" s="66">
        <v>1180</v>
      </c>
      <c r="E236" s="34">
        <f t="shared" si="31"/>
        <v>5173.4093220338982</v>
      </c>
      <c r="F236" s="35">
        <f t="shared" si="32"/>
        <v>1.068526672633562</v>
      </c>
      <c r="G236" s="36">
        <f t="shared" si="33"/>
        <v>-199.06841977280911</v>
      </c>
      <c r="H236" s="36">
        <f t="shared" si="34"/>
        <v>0</v>
      </c>
      <c r="I236" s="59">
        <f t="shared" si="35"/>
        <v>-199.06841977280911</v>
      </c>
      <c r="J236" s="67">
        <f t="shared" si="36"/>
        <v>-53.672148578505066</v>
      </c>
      <c r="K236" s="34">
        <f t="shared" si="37"/>
        <v>-252.74056835131418</v>
      </c>
      <c r="L236" s="34">
        <f t="shared" si="38"/>
        <v>-234900.73533191474</v>
      </c>
      <c r="M236" s="34">
        <f t="shared" si="39"/>
        <v>-298233.87065455073</v>
      </c>
      <c r="N236" s="38">
        <f>jan!M236</f>
        <v>947846.92023851338</v>
      </c>
      <c r="O236" s="38">
        <f t="shared" si="40"/>
        <v>-1246080.7908930641</v>
      </c>
    </row>
    <row r="237" spans="1:15" s="31" customFormat="1" x14ac:dyDescent="0.2">
      <c r="A237" s="30">
        <v>4221</v>
      </c>
      <c r="B237" s="31" t="s">
        <v>181</v>
      </c>
      <c r="C237" s="33">
        <v>12577603</v>
      </c>
      <c r="D237" s="66">
        <v>1205</v>
      </c>
      <c r="E237" s="34">
        <f t="shared" si="31"/>
        <v>10437.844813278009</v>
      </c>
      <c r="F237" s="35">
        <f t="shared" si="32"/>
        <v>2.1558540787204996</v>
      </c>
      <c r="G237" s="36">
        <f t="shared" si="33"/>
        <v>-3357.7297145192751</v>
      </c>
      <c r="H237" s="36">
        <f t="shared" si="34"/>
        <v>0</v>
      </c>
      <c r="I237" s="59">
        <f t="shared" si="35"/>
        <v>-3357.7297145192751</v>
      </c>
      <c r="J237" s="67">
        <f t="shared" si="36"/>
        <v>-53.672148578505066</v>
      </c>
      <c r="K237" s="34">
        <f t="shared" si="37"/>
        <v>-3411.4018630977803</v>
      </c>
      <c r="L237" s="34">
        <f t="shared" si="38"/>
        <v>-4046064.3059957265</v>
      </c>
      <c r="M237" s="34">
        <f t="shared" si="39"/>
        <v>-4110739.245032825</v>
      </c>
      <c r="N237" s="38">
        <f>jan!M237</f>
        <v>61.701323364262777</v>
      </c>
      <c r="O237" s="38">
        <f t="shared" si="40"/>
        <v>-4110800.9463561894</v>
      </c>
    </row>
    <row r="238" spans="1:15" s="31" customFormat="1" x14ac:dyDescent="0.2">
      <c r="A238" s="30">
        <v>4222</v>
      </c>
      <c r="B238" s="31" t="s">
        <v>182</v>
      </c>
      <c r="C238" s="33">
        <v>26149329</v>
      </c>
      <c r="D238" s="66">
        <v>1011</v>
      </c>
      <c r="E238" s="34">
        <f t="shared" si="31"/>
        <v>25864.816023738873</v>
      </c>
      <c r="F238" s="35">
        <f t="shared" si="32"/>
        <v>5.3421726532281228</v>
      </c>
      <c r="G238" s="36">
        <f t="shared" si="33"/>
        <v>-12613.912440795793</v>
      </c>
      <c r="H238" s="36">
        <f t="shared" si="34"/>
        <v>0</v>
      </c>
      <c r="I238" s="59">
        <f t="shared" si="35"/>
        <v>-12613.912440795793</v>
      </c>
      <c r="J238" s="67">
        <f t="shared" si="36"/>
        <v>-53.672148578505066</v>
      </c>
      <c r="K238" s="34">
        <f t="shared" si="37"/>
        <v>-12667.584589374299</v>
      </c>
      <c r="L238" s="34">
        <f t="shared" si="38"/>
        <v>-12752665.477644548</v>
      </c>
      <c r="M238" s="34">
        <f t="shared" si="39"/>
        <v>-12806928.019857416</v>
      </c>
      <c r="N238" s="38">
        <f>jan!M238</f>
        <v>-1271832.4188896918</v>
      </c>
      <c r="O238" s="38">
        <f t="shared" si="40"/>
        <v>-11535095.600967724</v>
      </c>
    </row>
    <row r="239" spans="1:15" s="31" customFormat="1" x14ac:dyDescent="0.2">
      <c r="A239" s="30">
        <v>4223</v>
      </c>
      <c r="B239" s="31" t="s">
        <v>186</v>
      </c>
      <c r="C239" s="33">
        <v>59745091</v>
      </c>
      <c r="D239" s="66">
        <v>15452</v>
      </c>
      <c r="E239" s="34">
        <f t="shared" si="31"/>
        <v>3866.4956639917164</v>
      </c>
      <c r="F239" s="35">
        <f t="shared" si="32"/>
        <v>0.79859401980837363</v>
      </c>
      <c r="G239" s="36">
        <f t="shared" si="33"/>
        <v>585.07977505249994</v>
      </c>
      <c r="H239" s="36">
        <f t="shared" si="34"/>
        <v>171.83953366285257</v>
      </c>
      <c r="I239" s="59">
        <f t="shared" si="35"/>
        <v>756.91930871535249</v>
      </c>
      <c r="J239" s="67">
        <f t="shared" si="36"/>
        <v>-53.672148578505066</v>
      </c>
      <c r="K239" s="34">
        <f t="shared" si="37"/>
        <v>703.24716013684747</v>
      </c>
      <c r="L239" s="34">
        <f t="shared" si="38"/>
        <v>11695917.158269627</v>
      </c>
      <c r="M239" s="34">
        <f t="shared" si="39"/>
        <v>10866575.118434567</v>
      </c>
      <c r="N239" s="38">
        <f>jan!M239</f>
        <v>16127866.403326698</v>
      </c>
      <c r="O239" s="38">
        <f t="shared" si="40"/>
        <v>-5261291.2848921306</v>
      </c>
    </row>
    <row r="240" spans="1:15" s="31" customFormat="1" x14ac:dyDescent="0.2">
      <c r="A240" s="30">
        <v>4224</v>
      </c>
      <c r="B240" s="31" t="s">
        <v>187</v>
      </c>
      <c r="C240" s="33">
        <v>11230465</v>
      </c>
      <c r="D240" s="66">
        <v>923</v>
      </c>
      <c r="E240" s="34">
        <f t="shared" si="31"/>
        <v>12167.351029252437</v>
      </c>
      <c r="F240" s="35">
        <f t="shared" si="32"/>
        <v>2.5130698734157622</v>
      </c>
      <c r="G240" s="36">
        <f t="shared" si="33"/>
        <v>-4395.4334441039318</v>
      </c>
      <c r="H240" s="36">
        <f t="shared" si="34"/>
        <v>0</v>
      </c>
      <c r="I240" s="59">
        <f t="shared" si="35"/>
        <v>-4395.4334441039318</v>
      </c>
      <c r="J240" s="67">
        <f t="shared" si="36"/>
        <v>-53.672148578505066</v>
      </c>
      <c r="K240" s="34">
        <f t="shared" si="37"/>
        <v>-4449.1055926824365</v>
      </c>
      <c r="L240" s="34">
        <f t="shared" si="38"/>
        <v>-4056985.0689079291</v>
      </c>
      <c r="M240" s="34">
        <f t="shared" si="39"/>
        <v>-4106524.4620458889</v>
      </c>
      <c r="N240" s="38">
        <f>jan!M240</f>
        <v>38125.341013664009</v>
      </c>
      <c r="O240" s="38">
        <f t="shared" si="40"/>
        <v>-4144649.8030595528</v>
      </c>
    </row>
    <row r="241" spans="1:15" s="31" customFormat="1" x14ac:dyDescent="0.2">
      <c r="A241" s="30">
        <v>4225</v>
      </c>
      <c r="B241" s="31" t="s">
        <v>189</v>
      </c>
      <c r="C241" s="33">
        <v>37883395</v>
      </c>
      <c r="D241" s="66">
        <v>10835</v>
      </c>
      <c r="E241" s="34">
        <f t="shared" si="31"/>
        <v>3496.3908629441626</v>
      </c>
      <c r="F241" s="35">
        <f t="shared" si="32"/>
        <v>0.72215180791829003</v>
      </c>
      <c r="G241" s="36">
        <f t="shared" si="33"/>
        <v>807.14265568103224</v>
      </c>
      <c r="H241" s="36">
        <f t="shared" si="34"/>
        <v>301.3762140294964</v>
      </c>
      <c r="I241" s="59">
        <f t="shared" si="35"/>
        <v>1108.5188697105286</v>
      </c>
      <c r="J241" s="67">
        <f t="shared" si="36"/>
        <v>-53.672148578505066</v>
      </c>
      <c r="K241" s="34">
        <f t="shared" si="37"/>
        <v>1054.8467211320235</v>
      </c>
      <c r="L241" s="34">
        <f t="shared" si="38"/>
        <v>12010801.953313578</v>
      </c>
      <c r="M241" s="34">
        <f t="shared" si="39"/>
        <v>11429264.223465474</v>
      </c>
      <c r="N241" s="38">
        <f>jan!M241</f>
        <v>9991165.0299019385</v>
      </c>
      <c r="O241" s="38">
        <f t="shared" si="40"/>
        <v>1438099.1935635358</v>
      </c>
    </row>
    <row r="242" spans="1:15" s="31" customFormat="1" x14ac:dyDescent="0.2">
      <c r="A242" s="30">
        <v>4226</v>
      </c>
      <c r="B242" s="31" t="s">
        <v>190</v>
      </c>
      <c r="C242" s="33">
        <v>6978403</v>
      </c>
      <c r="D242" s="66">
        <v>1776</v>
      </c>
      <c r="E242" s="34">
        <f t="shared" si="31"/>
        <v>3929.2809684684685</v>
      </c>
      <c r="F242" s="35">
        <f t="shared" si="32"/>
        <v>0.81156182658853648</v>
      </c>
      <c r="G242" s="36">
        <f t="shared" si="33"/>
        <v>547.40859236644872</v>
      </c>
      <c r="H242" s="36">
        <f t="shared" si="34"/>
        <v>149.86467709598935</v>
      </c>
      <c r="I242" s="59">
        <f t="shared" si="35"/>
        <v>697.27326946243807</v>
      </c>
      <c r="J242" s="67">
        <f t="shared" si="36"/>
        <v>-53.672148578505066</v>
      </c>
      <c r="K242" s="34">
        <f t="shared" si="37"/>
        <v>643.60112088393305</v>
      </c>
      <c r="L242" s="34">
        <f t="shared" si="38"/>
        <v>1238357.3265652901</v>
      </c>
      <c r="M242" s="34">
        <f t="shared" si="39"/>
        <v>1143035.5906898652</v>
      </c>
      <c r="N242" s="38">
        <f>jan!M242</f>
        <v>1038415.2521555928</v>
      </c>
      <c r="O242" s="38">
        <f t="shared" si="40"/>
        <v>104620.33853427239</v>
      </c>
    </row>
    <row r="243" spans="1:15" s="31" customFormat="1" x14ac:dyDescent="0.2">
      <c r="A243" s="30">
        <v>4227</v>
      </c>
      <c r="B243" s="31" t="s">
        <v>191</v>
      </c>
      <c r="C243" s="33">
        <v>34765290</v>
      </c>
      <c r="D243" s="66">
        <v>6192</v>
      </c>
      <c r="E243" s="34">
        <f t="shared" si="31"/>
        <v>5614.5494186046508</v>
      </c>
      <c r="F243" s="35">
        <f t="shared" si="32"/>
        <v>1.1596406615356962</v>
      </c>
      <c r="G243" s="36">
        <f t="shared" si="33"/>
        <v>-463.75247771526062</v>
      </c>
      <c r="H243" s="36">
        <f t="shared" si="34"/>
        <v>0</v>
      </c>
      <c r="I243" s="59">
        <f t="shared" si="35"/>
        <v>-463.75247771526062</v>
      </c>
      <c r="J243" s="67">
        <f t="shared" si="36"/>
        <v>-53.672148578505066</v>
      </c>
      <c r="K243" s="34">
        <f t="shared" si="37"/>
        <v>-517.42462629376564</v>
      </c>
      <c r="L243" s="34">
        <f t="shared" si="38"/>
        <v>-2871555.3420128939</v>
      </c>
      <c r="M243" s="34">
        <f t="shared" si="39"/>
        <v>-3203893.2860109969</v>
      </c>
      <c r="N243" s="38">
        <f>jan!M243</f>
        <v>4398600.9453532835</v>
      </c>
      <c r="O243" s="38">
        <f t="shared" si="40"/>
        <v>-7602494.23136428</v>
      </c>
    </row>
    <row r="244" spans="1:15" s="31" customFormat="1" x14ac:dyDescent="0.2">
      <c r="A244" s="30">
        <v>4228</v>
      </c>
      <c r="B244" s="31" t="s">
        <v>192</v>
      </c>
      <c r="C244" s="33">
        <v>28769188</v>
      </c>
      <c r="D244" s="66">
        <v>1873</v>
      </c>
      <c r="E244" s="34">
        <f t="shared" si="31"/>
        <v>15359.950880939668</v>
      </c>
      <c r="F244" s="35">
        <f t="shared" si="32"/>
        <v>3.1724760568863939</v>
      </c>
      <c r="G244" s="36">
        <f t="shared" si="33"/>
        <v>-6310.9933551162703</v>
      </c>
      <c r="H244" s="36">
        <f t="shared" si="34"/>
        <v>0</v>
      </c>
      <c r="I244" s="59">
        <f t="shared" si="35"/>
        <v>-6310.9933551162703</v>
      </c>
      <c r="J244" s="67">
        <f t="shared" si="36"/>
        <v>-53.672148578505066</v>
      </c>
      <c r="K244" s="34">
        <f t="shared" si="37"/>
        <v>-6364.665503694775</v>
      </c>
      <c r="L244" s="34">
        <f t="shared" si="38"/>
        <v>-11820490.554132774</v>
      </c>
      <c r="M244" s="34">
        <f t="shared" si="39"/>
        <v>-11921018.488420313</v>
      </c>
      <c r="N244" s="38">
        <f>jan!M244</f>
        <v>-684890.65794301941</v>
      </c>
      <c r="O244" s="38">
        <f t="shared" si="40"/>
        <v>-11236127.830477294</v>
      </c>
    </row>
    <row r="245" spans="1:15" s="31" customFormat="1" x14ac:dyDescent="0.2">
      <c r="A245" s="30">
        <v>4601</v>
      </c>
      <c r="B245" s="31" t="s">
        <v>216</v>
      </c>
      <c r="C245" s="33">
        <v>1476398961</v>
      </c>
      <c r="D245" s="66">
        <v>291940</v>
      </c>
      <c r="E245" s="34">
        <f t="shared" si="31"/>
        <v>5057.1999760224708</v>
      </c>
      <c r="F245" s="35">
        <f t="shared" si="32"/>
        <v>1.044524553703275</v>
      </c>
      <c r="G245" s="36">
        <f t="shared" si="33"/>
        <v>-129.34281216595264</v>
      </c>
      <c r="H245" s="36">
        <f t="shared" si="34"/>
        <v>0</v>
      </c>
      <c r="I245" s="59">
        <f t="shared" si="35"/>
        <v>-129.34281216595264</v>
      </c>
      <c r="J245" s="67">
        <f t="shared" si="36"/>
        <v>-53.672148578505066</v>
      </c>
      <c r="K245" s="34">
        <f t="shared" si="37"/>
        <v>-183.01496074445771</v>
      </c>
      <c r="L245" s="34">
        <f t="shared" si="38"/>
        <v>-37760340.583728209</v>
      </c>
      <c r="M245" s="34">
        <f t="shared" si="39"/>
        <v>-53429387.63973698</v>
      </c>
      <c r="N245" s="38">
        <f>jan!M245</f>
        <v>-75252190.079383388</v>
      </c>
      <c r="O245" s="38">
        <f t="shared" si="40"/>
        <v>21822802.439646408</v>
      </c>
    </row>
    <row r="246" spans="1:15" s="31" customFormat="1" x14ac:dyDescent="0.2">
      <c r="A246" s="30">
        <v>4602</v>
      </c>
      <c r="B246" s="31" t="s">
        <v>388</v>
      </c>
      <c r="C246" s="33">
        <v>86200711</v>
      </c>
      <c r="D246" s="66">
        <v>17349</v>
      </c>
      <c r="E246" s="34">
        <f t="shared" si="31"/>
        <v>4968.6270678425271</v>
      </c>
      <c r="F246" s="35">
        <f t="shared" si="32"/>
        <v>1.0262305218624337</v>
      </c>
      <c r="G246" s="36">
        <f t="shared" si="33"/>
        <v>-76.199067257986457</v>
      </c>
      <c r="H246" s="36">
        <f t="shared" si="34"/>
        <v>0</v>
      </c>
      <c r="I246" s="59">
        <f t="shared" si="35"/>
        <v>-76.199067257986457</v>
      </c>
      <c r="J246" s="67">
        <f t="shared" si="36"/>
        <v>-53.672148578505066</v>
      </c>
      <c r="K246" s="34">
        <f t="shared" si="37"/>
        <v>-129.87121583649153</v>
      </c>
      <c r="L246" s="34">
        <f t="shared" si="38"/>
        <v>-1321977.6178588071</v>
      </c>
      <c r="M246" s="34">
        <f t="shared" si="39"/>
        <v>-2253135.7235472915</v>
      </c>
      <c r="N246" s="38">
        <f>jan!M246</f>
        <v>-2746277.560946851</v>
      </c>
      <c r="O246" s="38">
        <f t="shared" si="40"/>
        <v>493141.83739955956</v>
      </c>
    </row>
    <row r="247" spans="1:15" s="31" customFormat="1" x14ac:dyDescent="0.2">
      <c r="A247" s="30">
        <v>4611</v>
      </c>
      <c r="B247" s="31" t="s">
        <v>217</v>
      </c>
      <c r="C247" s="33">
        <v>17474981</v>
      </c>
      <c r="D247" s="66">
        <v>4072</v>
      </c>
      <c r="E247" s="34">
        <f t="shared" si="31"/>
        <v>4291.4982809430257</v>
      </c>
      <c r="F247" s="35">
        <f t="shared" si="32"/>
        <v>0.88637494025814023</v>
      </c>
      <c r="G247" s="36">
        <f t="shared" si="33"/>
        <v>330.07820488171438</v>
      </c>
      <c r="H247" s="36">
        <f t="shared" si="34"/>
        <v>23.088617729894302</v>
      </c>
      <c r="I247" s="59">
        <f t="shared" si="35"/>
        <v>353.16682261160867</v>
      </c>
      <c r="J247" s="67">
        <f t="shared" si="36"/>
        <v>-53.672148578505066</v>
      </c>
      <c r="K247" s="34">
        <f t="shared" si="37"/>
        <v>299.49467403310359</v>
      </c>
      <c r="L247" s="34">
        <f t="shared" si="38"/>
        <v>1438095.3016744705</v>
      </c>
      <c r="M247" s="34">
        <f t="shared" si="39"/>
        <v>1219542.3126627977</v>
      </c>
      <c r="N247" s="38">
        <f>jan!M247</f>
        <v>2346965.9767891741</v>
      </c>
      <c r="O247" s="38">
        <f t="shared" si="40"/>
        <v>-1127423.6641263764</v>
      </c>
    </row>
    <row r="248" spans="1:15" s="31" customFormat="1" x14ac:dyDescent="0.2">
      <c r="A248" s="30">
        <v>4612</v>
      </c>
      <c r="B248" s="31" t="s">
        <v>218</v>
      </c>
      <c r="C248" s="33">
        <v>22285169</v>
      </c>
      <c r="D248" s="66">
        <v>5742</v>
      </c>
      <c r="E248" s="34">
        <f t="shared" si="31"/>
        <v>3881.0813305468478</v>
      </c>
      <c r="F248" s="35">
        <f t="shared" si="32"/>
        <v>0.80160657357749432</v>
      </c>
      <c r="G248" s="36">
        <f t="shared" si="33"/>
        <v>576.32837511942114</v>
      </c>
      <c r="H248" s="36">
        <f t="shared" si="34"/>
        <v>166.7345503685566</v>
      </c>
      <c r="I248" s="59">
        <f t="shared" si="35"/>
        <v>743.06292548797774</v>
      </c>
      <c r="J248" s="67">
        <f t="shared" si="36"/>
        <v>-53.672148578505066</v>
      </c>
      <c r="K248" s="34">
        <f t="shared" si="37"/>
        <v>689.39077690947272</v>
      </c>
      <c r="L248" s="34">
        <f t="shared" si="38"/>
        <v>4266667.3181519685</v>
      </c>
      <c r="M248" s="34">
        <f t="shared" si="39"/>
        <v>3958481.8410141924</v>
      </c>
      <c r="N248" s="38">
        <f>jan!M248</f>
        <v>3210016.5605165628</v>
      </c>
      <c r="O248" s="38">
        <f t="shared" si="40"/>
        <v>748465.28049762966</v>
      </c>
    </row>
    <row r="249" spans="1:15" s="31" customFormat="1" x14ac:dyDescent="0.2">
      <c r="A249" s="30">
        <v>4613</v>
      </c>
      <c r="B249" s="31" t="s">
        <v>219</v>
      </c>
      <c r="C249" s="33">
        <v>61533270</v>
      </c>
      <c r="D249" s="66">
        <v>12268</v>
      </c>
      <c r="E249" s="34">
        <f t="shared" si="31"/>
        <v>5015.7539941310724</v>
      </c>
      <c r="F249" s="35">
        <f t="shared" si="32"/>
        <v>1.0359642147917898</v>
      </c>
      <c r="G249" s="36">
        <f t="shared" si="33"/>
        <v>-104.47522303111363</v>
      </c>
      <c r="H249" s="36">
        <f t="shared" si="34"/>
        <v>0</v>
      </c>
      <c r="I249" s="59">
        <f t="shared" si="35"/>
        <v>-104.47522303111363</v>
      </c>
      <c r="J249" s="67">
        <f t="shared" si="36"/>
        <v>-53.672148578505066</v>
      </c>
      <c r="K249" s="34">
        <f t="shared" si="37"/>
        <v>-158.14737160961869</v>
      </c>
      <c r="L249" s="34">
        <f t="shared" si="38"/>
        <v>-1281702.036145702</v>
      </c>
      <c r="M249" s="34">
        <f t="shared" si="39"/>
        <v>-1940151.9549068022</v>
      </c>
      <c r="N249" s="38">
        <f>jan!M249</f>
        <v>-1396721.3465269401</v>
      </c>
      <c r="O249" s="38">
        <f t="shared" si="40"/>
        <v>-543430.60837986204</v>
      </c>
    </row>
    <row r="250" spans="1:15" s="31" customFormat="1" x14ac:dyDescent="0.2">
      <c r="A250" s="30">
        <v>4614</v>
      </c>
      <c r="B250" s="31" t="s">
        <v>220</v>
      </c>
      <c r="C250" s="33">
        <v>93395476</v>
      </c>
      <c r="D250" s="66">
        <v>19287</v>
      </c>
      <c r="E250" s="34">
        <f t="shared" si="31"/>
        <v>4842.4055581479752</v>
      </c>
      <c r="F250" s="35">
        <f t="shared" si="32"/>
        <v>1.0001604699153976</v>
      </c>
      <c r="G250" s="36">
        <f t="shared" si="33"/>
        <v>-0.46616144125528081</v>
      </c>
      <c r="H250" s="36">
        <f t="shared" si="34"/>
        <v>0</v>
      </c>
      <c r="I250" s="59">
        <f t="shared" si="35"/>
        <v>-0.46616144125528081</v>
      </c>
      <c r="J250" s="67">
        <f t="shared" si="36"/>
        <v>-53.672148578505066</v>
      </c>
      <c r="K250" s="34">
        <f t="shared" si="37"/>
        <v>-54.138310019760347</v>
      </c>
      <c r="L250" s="34">
        <f t="shared" si="38"/>
        <v>-8990.8557174906018</v>
      </c>
      <c r="M250" s="34">
        <f t="shared" si="39"/>
        <v>-1044165.5853511178</v>
      </c>
      <c r="N250" s="38">
        <f>jan!M250</f>
        <v>-3031389.5188184758</v>
      </c>
      <c r="O250" s="38">
        <f t="shared" si="40"/>
        <v>1987223.9334673579</v>
      </c>
    </row>
    <row r="251" spans="1:15" s="31" customFormat="1" x14ac:dyDescent="0.2">
      <c r="A251" s="30">
        <v>4615</v>
      </c>
      <c r="B251" s="31" t="s">
        <v>221</v>
      </c>
      <c r="C251" s="33">
        <v>13546041</v>
      </c>
      <c r="D251" s="66">
        <v>3203</v>
      </c>
      <c r="E251" s="34">
        <f t="shared" si="31"/>
        <v>4229.1729628473304</v>
      </c>
      <c r="F251" s="35">
        <f t="shared" si="32"/>
        <v>0.87350214001749749</v>
      </c>
      <c r="G251" s="36">
        <f t="shared" si="33"/>
        <v>367.4733957391316</v>
      </c>
      <c r="H251" s="36">
        <f t="shared" si="34"/>
        <v>44.90247906338768</v>
      </c>
      <c r="I251" s="59">
        <f t="shared" si="35"/>
        <v>412.37587480251926</v>
      </c>
      <c r="J251" s="67">
        <f t="shared" si="36"/>
        <v>-53.672148578505066</v>
      </c>
      <c r="K251" s="34">
        <f t="shared" si="37"/>
        <v>358.70372622401419</v>
      </c>
      <c r="L251" s="34">
        <f t="shared" si="38"/>
        <v>1320839.9269924692</v>
      </c>
      <c r="M251" s="34">
        <f t="shared" si="39"/>
        <v>1148928.0350955175</v>
      </c>
      <c r="N251" s="38">
        <f>jan!M251</f>
        <v>630561.7435176227</v>
      </c>
      <c r="O251" s="38">
        <f t="shared" si="40"/>
        <v>518366.29157789482</v>
      </c>
    </row>
    <row r="252" spans="1:15" s="31" customFormat="1" x14ac:dyDescent="0.2">
      <c r="A252" s="30">
        <v>4616</v>
      </c>
      <c r="B252" s="31" t="s">
        <v>222</v>
      </c>
      <c r="C252" s="33">
        <v>14714286</v>
      </c>
      <c r="D252" s="66">
        <v>2922</v>
      </c>
      <c r="E252" s="34">
        <f t="shared" si="31"/>
        <v>5035.6899383983573</v>
      </c>
      <c r="F252" s="35">
        <f t="shared" si="32"/>
        <v>1.0400818259970357</v>
      </c>
      <c r="G252" s="36">
        <f t="shared" si="33"/>
        <v>-116.43678959148455</v>
      </c>
      <c r="H252" s="36">
        <f t="shared" si="34"/>
        <v>0</v>
      </c>
      <c r="I252" s="59">
        <f t="shared" si="35"/>
        <v>-116.43678959148455</v>
      </c>
      <c r="J252" s="67">
        <f t="shared" si="36"/>
        <v>-53.672148578505066</v>
      </c>
      <c r="K252" s="34">
        <f t="shared" si="37"/>
        <v>-170.10893816998961</v>
      </c>
      <c r="L252" s="34">
        <f t="shared" si="38"/>
        <v>-340228.29918631789</v>
      </c>
      <c r="M252" s="34">
        <f t="shared" si="39"/>
        <v>-497058.31733270967</v>
      </c>
      <c r="N252" s="38">
        <f>jan!M252</f>
        <v>-730271.63679097919</v>
      </c>
      <c r="O252" s="38">
        <f t="shared" si="40"/>
        <v>233213.31945826951</v>
      </c>
    </row>
    <row r="253" spans="1:15" s="31" customFormat="1" x14ac:dyDescent="0.2">
      <c r="A253" s="30">
        <v>4617</v>
      </c>
      <c r="B253" s="31" t="s">
        <v>223</v>
      </c>
      <c r="C253" s="33">
        <v>73368642</v>
      </c>
      <c r="D253" s="66">
        <v>13089</v>
      </c>
      <c r="E253" s="34">
        <f t="shared" si="31"/>
        <v>5605.3664909465961</v>
      </c>
      <c r="F253" s="35">
        <f t="shared" si="32"/>
        <v>1.1577440006444528</v>
      </c>
      <c r="G253" s="36">
        <f t="shared" si="33"/>
        <v>-458.2427211204278</v>
      </c>
      <c r="H253" s="36">
        <f t="shared" si="34"/>
        <v>0</v>
      </c>
      <c r="I253" s="59">
        <f t="shared" si="35"/>
        <v>-458.2427211204278</v>
      </c>
      <c r="J253" s="67">
        <f t="shared" si="36"/>
        <v>-53.672148578505066</v>
      </c>
      <c r="K253" s="34">
        <f t="shared" si="37"/>
        <v>-511.91486969893288</v>
      </c>
      <c r="L253" s="34">
        <f t="shared" si="38"/>
        <v>-5997938.9767452795</v>
      </c>
      <c r="M253" s="34">
        <f t="shared" si="39"/>
        <v>-6700453.7294893321</v>
      </c>
      <c r="N253" s="38">
        <f>jan!M253</f>
        <v>289204.03437470231</v>
      </c>
      <c r="O253" s="38">
        <f t="shared" si="40"/>
        <v>-6989657.7638640348</v>
      </c>
    </row>
    <row r="254" spans="1:15" s="31" customFormat="1" x14ac:dyDescent="0.2">
      <c r="A254" s="30">
        <v>4618</v>
      </c>
      <c r="B254" s="31" t="s">
        <v>224</v>
      </c>
      <c r="C254" s="33">
        <v>72612651</v>
      </c>
      <c r="D254" s="66">
        <v>11017</v>
      </c>
      <c r="E254" s="34">
        <f t="shared" si="31"/>
        <v>6590.964055550513</v>
      </c>
      <c r="F254" s="35">
        <f t="shared" si="32"/>
        <v>1.3613113622635273</v>
      </c>
      <c r="G254" s="36">
        <f t="shared" si="33"/>
        <v>-1049.6012598827779</v>
      </c>
      <c r="H254" s="36">
        <f t="shared" si="34"/>
        <v>0</v>
      </c>
      <c r="I254" s="59">
        <f t="shared" si="35"/>
        <v>-1049.6012598827779</v>
      </c>
      <c r="J254" s="67">
        <f t="shared" si="36"/>
        <v>-53.672148578505066</v>
      </c>
      <c r="K254" s="34">
        <f t="shared" si="37"/>
        <v>-1103.273408461283</v>
      </c>
      <c r="L254" s="34">
        <f t="shared" si="38"/>
        <v>-11563457.080128564</v>
      </c>
      <c r="M254" s="34">
        <f t="shared" si="39"/>
        <v>-12154763.141017955</v>
      </c>
      <c r="N254" s="38">
        <f>jan!M254</f>
        <v>941699.87209917512</v>
      </c>
      <c r="O254" s="38">
        <f t="shared" si="40"/>
        <v>-13096463.013117131</v>
      </c>
    </row>
    <row r="255" spans="1:15" s="31" customFormat="1" x14ac:dyDescent="0.2">
      <c r="A255" s="30">
        <v>4619</v>
      </c>
      <c r="B255" s="31" t="s">
        <v>225</v>
      </c>
      <c r="C255" s="33">
        <v>17295993</v>
      </c>
      <c r="D255" s="66">
        <v>968</v>
      </c>
      <c r="E255" s="34">
        <f t="shared" si="31"/>
        <v>17867.761363636364</v>
      </c>
      <c r="F255" s="35">
        <f t="shared" si="32"/>
        <v>3.6904444262668341</v>
      </c>
      <c r="G255" s="36">
        <f t="shared" si="33"/>
        <v>-7815.6796447342876</v>
      </c>
      <c r="H255" s="36">
        <f t="shared" si="34"/>
        <v>0</v>
      </c>
      <c r="I255" s="59">
        <f t="shared" si="35"/>
        <v>-7815.6796447342876</v>
      </c>
      <c r="J255" s="67">
        <f t="shared" si="36"/>
        <v>-53.672148578505066</v>
      </c>
      <c r="K255" s="34">
        <f t="shared" si="37"/>
        <v>-7869.3517933127923</v>
      </c>
      <c r="L255" s="34">
        <f t="shared" si="38"/>
        <v>-7565577.8961027907</v>
      </c>
      <c r="M255" s="34">
        <f t="shared" si="39"/>
        <v>-7617532.5359267825</v>
      </c>
      <c r="N255" s="38">
        <f>jan!M255</f>
        <v>-109137.75893691572</v>
      </c>
      <c r="O255" s="38">
        <f t="shared" si="40"/>
        <v>-7508394.776989867</v>
      </c>
    </row>
    <row r="256" spans="1:15" s="31" customFormat="1" x14ac:dyDescent="0.2">
      <c r="A256" s="30">
        <v>4620</v>
      </c>
      <c r="B256" s="31" t="s">
        <v>226</v>
      </c>
      <c r="C256" s="33">
        <v>8569522</v>
      </c>
      <c r="D256" s="66">
        <v>1089</v>
      </c>
      <c r="E256" s="34">
        <f t="shared" si="31"/>
        <v>7869.1662075298436</v>
      </c>
      <c r="F256" s="35">
        <f t="shared" si="32"/>
        <v>1.6253138811808934</v>
      </c>
      <c r="G256" s="36">
        <f t="shared" si="33"/>
        <v>-1816.5225510703763</v>
      </c>
      <c r="H256" s="36">
        <f t="shared" si="34"/>
        <v>0</v>
      </c>
      <c r="I256" s="59">
        <f t="shared" si="35"/>
        <v>-1816.5225510703763</v>
      </c>
      <c r="J256" s="67">
        <f t="shared" si="36"/>
        <v>-53.672148578505066</v>
      </c>
      <c r="K256" s="34">
        <f t="shared" si="37"/>
        <v>-1870.1946996488814</v>
      </c>
      <c r="L256" s="34">
        <f t="shared" si="38"/>
        <v>-1978193.0581156397</v>
      </c>
      <c r="M256" s="34">
        <f t="shared" si="39"/>
        <v>-2036642.0279176319</v>
      </c>
      <c r="N256" s="38">
        <f>jan!M256</f>
        <v>1305552.1563048651</v>
      </c>
      <c r="O256" s="38">
        <f t="shared" si="40"/>
        <v>-3342194.184222497</v>
      </c>
    </row>
    <row r="257" spans="1:15" s="31" customFormat="1" x14ac:dyDescent="0.2">
      <c r="A257" s="30">
        <v>4621</v>
      </c>
      <c r="B257" s="31" t="s">
        <v>227</v>
      </c>
      <c r="C257" s="33">
        <v>72341299</v>
      </c>
      <c r="D257" s="66">
        <v>16471</v>
      </c>
      <c r="E257" s="34">
        <f t="shared" si="31"/>
        <v>4392.0404954161859</v>
      </c>
      <c r="F257" s="35">
        <f t="shared" si="32"/>
        <v>0.90714113740257563</v>
      </c>
      <c r="G257" s="36">
        <f t="shared" si="33"/>
        <v>269.7528761978183</v>
      </c>
      <c r="H257" s="36">
        <f t="shared" si="34"/>
        <v>0</v>
      </c>
      <c r="I257" s="59">
        <f t="shared" si="35"/>
        <v>269.7528761978183</v>
      </c>
      <c r="J257" s="67">
        <f t="shared" si="36"/>
        <v>-53.672148578505066</v>
      </c>
      <c r="K257" s="34">
        <f t="shared" si="37"/>
        <v>216.08072761931322</v>
      </c>
      <c r="L257" s="34">
        <f t="shared" si="38"/>
        <v>4443099.6238542655</v>
      </c>
      <c r="M257" s="34">
        <f t="shared" si="39"/>
        <v>3559065.664617708</v>
      </c>
      <c r="N257" s="38">
        <f>jan!M257</f>
        <v>6835353.7719902964</v>
      </c>
      <c r="O257" s="38">
        <f t="shared" si="40"/>
        <v>-3276288.1073725885</v>
      </c>
    </row>
    <row r="258" spans="1:15" s="31" customFormat="1" x14ac:dyDescent="0.2">
      <c r="A258" s="30">
        <v>4622</v>
      </c>
      <c r="B258" s="31" t="s">
        <v>228</v>
      </c>
      <c r="C258" s="33">
        <v>38788477</v>
      </c>
      <c r="D258" s="66">
        <v>8496</v>
      </c>
      <c r="E258" s="34">
        <f t="shared" si="31"/>
        <v>4565.4987052730694</v>
      </c>
      <c r="F258" s="35">
        <f t="shared" si="32"/>
        <v>0.94296755520214048</v>
      </c>
      <c r="G258" s="36">
        <f t="shared" si="33"/>
        <v>165.67795028368818</v>
      </c>
      <c r="H258" s="36">
        <f t="shared" si="34"/>
        <v>0</v>
      </c>
      <c r="I258" s="59">
        <f t="shared" si="35"/>
        <v>165.67795028368818</v>
      </c>
      <c r="J258" s="67">
        <f t="shared" si="36"/>
        <v>-53.672148578505066</v>
      </c>
      <c r="K258" s="34">
        <f t="shared" si="37"/>
        <v>112.0058017051831</v>
      </c>
      <c r="L258" s="34">
        <f t="shared" si="38"/>
        <v>1407599.8656102146</v>
      </c>
      <c r="M258" s="34">
        <f t="shared" si="39"/>
        <v>951601.29128723568</v>
      </c>
      <c r="N258" s="38">
        <f>jan!M258</f>
        <v>2149388.4157172991</v>
      </c>
      <c r="O258" s="38">
        <f t="shared" si="40"/>
        <v>-1197787.1244300634</v>
      </c>
    </row>
    <row r="259" spans="1:15" s="31" customFormat="1" x14ac:dyDescent="0.2">
      <c r="A259" s="30">
        <v>4623</v>
      </c>
      <c r="B259" s="31" t="s">
        <v>229</v>
      </c>
      <c r="C259" s="33">
        <v>12189081</v>
      </c>
      <c r="D259" s="66">
        <v>2502</v>
      </c>
      <c r="E259" s="34">
        <f t="shared" si="31"/>
        <v>4871.7350119904077</v>
      </c>
      <c r="F259" s="35">
        <f t="shared" si="32"/>
        <v>1.0062182360370415</v>
      </c>
      <c r="G259" s="36">
        <f t="shared" si="33"/>
        <v>-18.063833746714771</v>
      </c>
      <c r="H259" s="36">
        <f t="shared" si="34"/>
        <v>0</v>
      </c>
      <c r="I259" s="59">
        <f t="shared" si="35"/>
        <v>-18.063833746714771</v>
      </c>
      <c r="J259" s="67">
        <f t="shared" si="36"/>
        <v>-53.672148578505066</v>
      </c>
      <c r="K259" s="34">
        <f t="shared" si="37"/>
        <v>-71.735982325219837</v>
      </c>
      <c r="L259" s="34">
        <f t="shared" si="38"/>
        <v>-45195.712034280354</v>
      </c>
      <c r="M259" s="34">
        <f t="shared" si="39"/>
        <v>-179483.42777770004</v>
      </c>
      <c r="N259" s="38">
        <f>jan!M259</f>
        <v>1055374.2896921695</v>
      </c>
      <c r="O259" s="38">
        <f t="shared" si="40"/>
        <v>-1234857.7174698696</v>
      </c>
    </row>
    <row r="260" spans="1:15" s="31" customFormat="1" x14ac:dyDescent="0.2">
      <c r="A260" s="30">
        <v>4624</v>
      </c>
      <c r="B260" s="31" t="s">
        <v>389</v>
      </c>
      <c r="C260" s="33">
        <v>118036270</v>
      </c>
      <c r="D260" s="66">
        <v>26080</v>
      </c>
      <c r="E260" s="34">
        <f t="shared" si="31"/>
        <v>4525.9305981595089</v>
      </c>
      <c r="F260" s="35">
        <f t="shared" si="32"/>
        <v>0.9347950764353069</v>
      </c>
      <c r="G260" s="36">
        <f t="shared" si="33"/>
        <v>189.41881455182445</v>
      </c>
      <c r="H260" s="36">
        <f t="shared" si="34"/>
        <v>0</v>
      </c>
      <c r="I260" s="59">
        <f t="shared" si="35"/>
        <v>189.41881455182445</v>
      </c>
      <c r="J260" s="67">
        <f t="shared" si="36"/>
        <v>-53.672148578505066</v>
      </c>
      <c r="K260" s="34">
        <f t="shared" si="37"/>
        <v>135.74666597331938</v>
      </c>
      <c r="L260" s="34">
        <f t="shared" si="38"/>
        <v>4940042.6835115822</v>
      </c>
      <c r="M260" s="34">
        <f t="shared" si="39"/>
        <v>3540273.0485841692</v>
      </c>
      <c r="N260" s="38">
        <f>jan!M260</f>
        <v>1946572.0286417743</v>
      </c>
      <c r="O260" s="38">
        <f t="shared" si="40"/>
        <v>1593701.0199423949</v>
      </c>
    </row>
    <row r="261" spans="1:15" s="31" customFormat="1" x14ac:dyDescent="0.2">
      <c r="A261" s="30">
        <v>4625</v>
      </c>
      <c r="B261" s="31" t="s">
        <v>230</v>
      </c>
      <c r="C261" s="33">
        <v>64454597</v>
      </c>
      <c r="D261" s="66">
        <v>5300</v>
      </c>
      <c r="E261" s="34">
        <f t="shared" si="31"/>
        <v>12161.244716981131</v>
      </c>
      <c r="F261" s="35">
        <f t="shared" si="32"/>
        <v>2.5118086630364616</v>
      </c>
      <c r="G261" s="36">
        <f t="shared" si="33"/>
        <v>-4391.7696567411485</v>
      </c>
      <c r="H261" s="36">
        <f t="shared" si="34"/>
        <v>0</v>
      </c>
      <c r="I261" s="59">
        <f t="shared" si="35"/>
        <v>-4391.7696567411485</v>
      </c>
      <c r="J261" s="67">
        <f t="shared" si="36"/>
        <v>-53.672148578505066</v>
      </c>
      <c r="K261" s="34">
        <f t="shared" si="37"/>
        <v>-4445.4418053196532</v>
      </c>
      <c r="L261" s="34">
        <f t="shared" si="38"/>
        <v>-23276379.180728089</v>
      </c>
      <c r="M261" s="34">
        <f t="shared" si="39"/>
        <v>-23560841.568194162</v>
      </c>
      <c r="N261" s="38">
        <f>jan!M261</f>
        <v>-21738264.394179389</v>
      </c>
      <c r="O261" s="38">
        <f t="shared" si="40"/>
        <v>-1822577.1740147732</v>
      </c>
    </row>
    <row r="262" spans="1:15" s="31" customFormat="1" x14ac:dyDescent="0.2">
      <c r="A262" s="30">
        <v>4626</v>
      </c>
      <c r="B262" s="31" t="s">
        <v>235</v>
      </c>
      <c r="C262" s="33">
        <v>181468609</v>
      </c>
      <c r="D262" s="66">
        <v>39768</v>
      </c>
      <c r="E262" s="34">
        <f t="shared" si="31"/>
        <v>4563.1816787366724</v>
      </c>
      <c r="F262" s="35">
        <f t="shared" si="32"/>
        <v>0.94248899174403655</v>
      </c>
      <c r="G262" s="36">
        <f t="shared" si="33"/>
        <v>167.06816620552635</v>
      </c>
      <c r="H262" s="36">
        <f t="shared" si="34"/>
        <v>0</v>
      </c>
      <c r="I262" s="59">
        <f t="shared" si="35"/>
        <v>167.06816620552635</v>
      </c>
      <c r="J262" s="67">
        <f t="shared" si="36"/>
        <v>-53.672148578505066</v>
      </c>
      <c r="K262" s="34">
        <f t="shared" si="37"/>
        <v>113.39601762702128</v>
      </c>
      <c r="L262" s="34">
        <f t="shared" si="38"/>
        <v>6643966.8336613718</v>
      </c>
      <c r="M262" s="34">
        <f t="shared" si="39"/>
        <v>4509532.8289913824</v>
      </c>
      <c r="N262" s="38">
        <f>jan!M262</f>
        <v>2149827.8836743231</v>
      </c>
      <c r="O262" s="38">
        <f t="shared" si="40"/>
        <v>2359704.9453170593</v>
      </c>
    </row>
    <row r="263" spans="1:15" s="31" customFormat="1" x14ac:dyDescent="0.2">
      <c r="A263" s="30">
        <v>4627</v>
      </c>
      <c r="B263" s="31" t="s">
        <v>231</v>
      </c>
      <c r="C263" s="33">
        <v>125705756</v>
      </c>
      <c r="D263" s="66">
        <v>30145</v>
      </c>
      <c r="E263" s="34">
        <f t="shared" si="31"/>
        <v>4170.036689334881</v>
      </c>
      <c r="F263" s="35">
        <f t="shared" si="32"/>
        <v>0.86128801164782043</v>
      </c>
      <c r="G263" s="36">
        <f t="shared" si="33"/>
        <v>402.95515984660125</v>
      </c>
      <c r="H263" s="36">
        <f t="shared" si="34"/>
        <v>65.600174792744966</v>
      </c>
      <c r="I263" s="59">
        <f t="shared" si="35"/>
        <v>468.5553346393462</v>
      </c>
      <c r="J263" s="67">
        <f t="shared" si="36"/>
        <v>-53.672148578505066</v>
      </c>
      <c r="K263" s="34">
        <f t="shared" si="37"/>
        <v>414.88318606084113</v>
      </c>
      <c r="L263" s="34">
        <f t="shared" si="38"/>
        <v>14124600.562703092</v>
      </c>
      <c r="M263" s="34">
        <f t="shared" si="39"/>
        <v>12506653.643804057</v>
      </c>
      <c r="N263" s="38">
        <f>jan!M263</f>
        <v>7382167.1492288038</v>
      </c>
      <c r="O263" s="38">
        <f t="shared" si="40"/>
        <v>5124486.4945752528</v>
      </c>
    </row>
    <row r="264" spans="1:15" s="31" customFormat="1" x14ac:dyDescent="0.2">
      <c r="A264" s="30">
        <v>4628</v>
      </c>
      <c r="B264" s="31" t="s">
        <v>232</v>
      </c>
      <c r="C264" s="33">
        <v>22135274</v>
      </c>
      <c r="D264" s="66">
        <v>3852</v>
      </c>
      <c r="E264" s="34">
        <f t="shared" si="31"/>
        <v>5746.4366562824507</v>
      </c>
      <c r="F264" s="35">
        <f t="shared" si="32"/>
        <v>1.1868809246709719</v>
      </c>
      <c r="G264" s="36">
        <f t="shared" si="33"/>
        <v>-542.88482032194054</v>
      </c>
      <c r="H264" s="36">
        <f t="shared" si="34"/>
        <v>0</v>
      </c>
      <c r="I264" s="59">
        <f t="shared" si="35"/>
        <v>-542.88482032194054</v>
      </c>
      <c r="J264" s="67">
        <f t="shared" si="36"/>
        <v>-53.672148578505066</v>
      </c>
      <c r="K264" s="34">
        <f t="shared" si="37"/>
        <v>-596.55696890044555</v>
      </c>
      <c r="L264" s="34">
        <f t="shared" si="38"/>
        <v>-2091192.327880115</v>
      </c>
      <c r="M264" s="34">
        <f t="shared" si="39"/>
        <v>-2297937.4442045162</v>
      </c>
      <c r="N264" s="38">
        <f>jan!M264</f>
        <v>2581609.494202333</v>
      </c>
      <c r="O264" s="38">
        <f t="shared" si="40"/>
        <v>-4879546.9384068493</v>
      </c>
    </row>
    <row r="265" spans="1:15" s="31" customFormat="1" x14ac:dyDescent="0.2">
      <c r="A265" s="30">
        <v>4629</v>
      </c>
      <c r="B265" s="31" t="s">
        <v>233</v>
      </c>
      <c r="C265" s="33">
        <v>9360470</v>
      </c>
      <c r="D265" s="66">
        <v>384</v>
      </c>
      <c r="E265" s="34">
        <f t="shared" ref="E265:E328" si="41">IF(ISNUMBER(C265),(C265)/D265,"")</f>
        <v>24376.223958333332</v>
      </c>
      <c r="F265" s="35">
        <f t="shared" ref="F265:F328" si="42">IF(ISNUMBER(C265),E265/E$366,"")</f>
        <v>5.0347157659909136</v>
      </c>
      <c r="G265" s="36">
        <f t="shared" ref="G265:G328" si="43">IF(ISNUMBER(D265),(E$366-E265)*0.6,"")</f>
        <v>-11720.757201552469</v>
      </c>
      <c r="H265" s="36">
        <f t="shared" ref="H265:H328" si="44">IF(ISNUMBER(D265),(IF(E265&gt;=E$366*0.9,0,IF(E265&lt;0.9*E$366,(E$366*0.9-E265)*0.35))),"")</f>
        <v>0</v>
      </c>
      <c r="I265" s="59">
        <f t="shared" ref="I265:I328" si="45">IF(ISNUMBER(C265),G265+H265,"")</f>
        <v>-11720.757201552469</v>
      </c>
      <c r="J265" s="67">
        <f t="shared" ref="J265:J328" si="46">IF(ISNUMBER(D265),I$368,"")</f>
        <v>-53.672148578505066</v>
      </c>
      <c r="K265" s="34">
        <f t="shared" ref="K265:K328" si="47">IF(ISNUMBER(I265),I265+J265,"")</f>
        <v>-11774.429350130975</v>
      </c>
      <c r="L265" s="34">
        <f t="shared" ref="L265:L328" si="48">IF(ISNUMBER(I265),(I265*D265),"")</f>
        <v>-4500770.765396148</v>
      </c>
      <c r="M265" s="34">
        <f t="shared" ref="M265:M328" si="49">IF(ISNUMBER(K265),(K265*D265),"")</f>
        <v>-4521380.8704502946</v>
      </c>
      <c r="N265" s="38">
        <f>jan!M265</f>
        <v>118178.39506066867</v>
      </c>
      <c r="O265" s="38">
        <f t="shared" ref="O265:O328" si="50">IF(ISNUMBER(M265),(M265-N265),"")</f>
        <v>-4639559.2655109633</v>
      </c>
    </row>
    <row r="266" spans="1:15" s="31" customFormat="1" x14ac:dyDescent="0.2">
      <c r="A266" s="30">
        <v>4630</v>
      </c>
      <c r="B266" s="31" t="s">
        <v>234</v>
      </c>
      <c r="C266" s="33">
        <v>32654689</v>
      </c>
      <c r="D266" s="66">
        <v>8200</v>
      </c>
      <c r="E266" s="34">
        <f t="shared" si="41"/>
        <v>3982.2791463414633</v>
      </c>
      <c r="F266" s="35">
        <f t="shared" si="42"/>
        <v>0.8225081799762497</v>
      </c>
      <c r="G266" s="36">
        <f t="shared" si="43"/>
        <v>515.60968564265181</v>
      </c>
      <c r="H266" s="36">
        <f t="shared" si="44"/>
        <v>131.31531484044118</v>
      </c>
      <c r="I266" s="59">
        <f t="shared" si="45"/>
        <v>646.92500048309296</v>
      </c>
      <c r="J266" s="67">
        <f t="shared" si="46"/>
        <v>-53.672148578505066</v>
      </c>
      <c r="K266" s="34">
        <f t="shared" si="47"/>
        <v>593.25285190458794</v>
      </c>
      <c r="L266" s="34">
        <f t="shared" si="48"/>
        <v>5304785.0039613619</v>
      </c>
      <c r="M266" s="34">
        <f t="shared" si="49"/>
        <v>4864673.3856176212</v>
      </c>
      <c r="N266" s="38">
        <f>jan!M266</f>
        <v>3902393.2236913648</v>
      </c>
      <c r="O266" s="38">
        <f t="shared" si="50"/>
        <v>962280.16192625649</v>
      </c>
    </row>
    <row r="267" spans="1:15" s="31" customFormat="1" x14ac:dyDescent="0.2">
      <c r="A267" s="30">
        <v>4631</v>
      </c>
      <c r="B267" s="31" t="s">
        <v>390</v>
      </c>
      <c r="C267" s="33">
        <v>126463406</v>
      </c>
      <c r="D267" s="66">
        <v>29986</v>
      </c>
      <c r="E267" s="34">
        <f t="shared" si="41"/>
        <v>4217.4149936637095</v>
      </c>
      <c r="F267" s="35">
        <f t="shared" si="42"/>
        <v>0.87107362471808114</v>
      </c>
      <c r="G267" s="36">
        <f t="shared" si="43"/>
        <v>374.52817724930406</v>
      </c>
      <c r="H267" s="36">
        <f t="shared" si="44"/>
        <v>49.017768277654973</v>
      </c>
      <c r="I267" s="59">
        <f t="shared" si="45"/>
        <v>423.54594552695903</v>
      </c>
      <c r="J267" s="67">
        <f t="shared" si="46"/>
        <v>-53.672148578505066</v>
      </c>
      <c r="K267" s="34">
        <f t="shared" si="47"/>
        <v>369.87379694845396</v>
      </c>
      <c r="L267" s="34">
        <f t="shared" si="48"/>
        <v>12700448.722571393</v>
      </c>
      <c r="M267" s="34">
        <f t="shared" si="49"/>
        <v>11091035.67529634</v>
      </c>
      <c r="N267" s="38">
        <f>jan!M267</f>
        <v>6779372.7129314598</v>
      </c>
      <c r="O267" s="38">
        <f t="shared" si="50"/>
        <v>4311662.9623648804</v>
      </c>
    </row>
    <row r="268" spans="1:15" s="31" customFormat="1" x14ac:dyDescent="0.2">
      <c r="A268" s="30">
        <v>4632</v>
      </c>
      <c r="B268" s="31" t="s">
        <v>236</v>
      </c>
      <c r="C268" s="33">
        <v>16573256</v>
      </c>
      <c r="D268" s="66">
        <v>2881</v>
      </c>
      <c r="E268" s="34">
        <f t="shared" si="41"/>
        <v>5752.6053453661925</v>
      </c>
      <c r="F268" s="35">
        <f t="shared" si="42"/>
        <v>1.1881550184862608</v>
      </c>
      <c r="G268" s="36">
        <f t="shared" si="43"/>
        <v>-546.58603377218571</v>
      </c>
      <c r="H268" s="36">
        <f t="shared" si="44"/>
        <v>0</v>
      </c>
      <c r="I268" s="59">
        <f t="shared" si="45"/>
        <v>-546.58603377218571</v>
      </c>
      <c r="J268" s="67">
        <f t="shared" si="46"/>
        <v>-53.672148578505066</v>
      </c>
      <c r="K268" s="34">
        <f t="shared" si="47"/>
        <v>-600.25818235069073</v>
      </c>
      <c r="L268" s="34">
        <f t="shared" si="48"/>
        <v>-1574714.3632976671</v>
      </c>
      <c r="M268" s="34">
        <f t="shared" si="49"/>
        <v>-1729343.8233523399</v>
      </c>
      <c r="N268" s="38">
        <f>jan!M268</f>
        <v>-1917010.816836006</v>
      </c>
      <c r="O268" s="38">
        <f t="shared" si="50"/>
        <v>187666.9934836661</v>
      </c>
    </row>
    <row r="269" spans="1:15" s="31" customFormat="1" x14ac:dyDescent="0.2">
      <c r="A269" s="30">
        <v>4633</v>
      </c>
      <c r="B269" s="31" t="s">
        <v>237</v>
      </c>
      <c r="C269" s="33">
        <v>2575021</v>
      </c>
      <c r="D269" s="66">
        <v>519</v>
      </c>
      <c r="E269" s="34">
        <f t="shared" si="41"/>
        <v>4961.504816955684</v>
      </c>
      <c r="F269" s="35">
        <f t="shared" si="42"/>
        <v>1.0247594774180349</v>
      </c>
      <c r="G269" s="36">
        <f t="shared" si="43"/>
        <v>-71.925716725880548</v>
      </c>
      <c r="H269" s="36">
        <f t="shared" si="44"/>
        <v>0</v>
      </c>
      <c r="I269" s="59">
        <f t="shared" si="45"/>
        <v>-71.925716725880548</v>
      </c>
      <c r="J269" s="67">
        <f t="shared" si="46"/>
        <v>-53.672148578505066</v>
      </c>
      <c r="K269" s="34">
        <f t="shared" si="47"/>
        <v>-125.59786530438561</v>
      </c>
      <c r="L269" s="34">
        <f t="shared" si="48"/>
        <v>-37329.446980732006</v>
      </c>
      <c r="M269" s="34">
        <f t="shared" si="49"/>
        <v>-65185.292092976131</v>
      </c>
      <c r="N269" s="38">
        <f>jan!M269</f>
        <v>-22666.97943001991</v>
      </c>
      <c r="O269" s="38">
        <f t="shared" si="50"/>
        <v>-42518.312662956218</v>
      </c>
    </row>
    <row r="270" spans="1:15" s="31" customFormat="1" x14ac:dyDescent="0.2">
      <c r="A270" s="30">
        <v>4634</v>
      </c>
      <c r="B270" s="31" t="s">
        <v>238</v>
      </c>
      <c r="C270" s="33">
        <v>13276828</v>
      </c>
      <c r="D270" s="66">
        <v>1694</v>
      </c>
      <c r="E270" s="34">
        <f t="shared" si="41"/>
        <v>7837.56080283353</v>
      </c>
      <c r="F270" s="35">
        <f t="shared" si="42"/>
        <v>1.6187860354576573</v>
      </c>
      <c r="G270" s="36">
        <f t="shared" si="43"/>
        <v>-1797.5593082525882</v>
      </c>
      <c r="H270" s="36">
        <f t="shared" si="44"/>
        <v>0</v>
      </c>
      <c r="I270" s="59">
        <f t="shared" si="45"/>
        <v>-1797.5593082525882</v>
      </c>
      <c r="J270" s="67">
        <f t="shared" si="46"/>
        <v>-53.672148578505066</v>
      </c>
      <c r="K270" s="34">
        <f t="shared" si="47"/>
        <v>-1851.2314568310933</v>
      </c>
      <c r="L270" s="34">
        <f t="shared" si="48"/>
        <v>-3045065.4681798844</v>
      </c>
      <c r="M270" s="34">
        <f t="shared" si="49"/>
        <v>-3135986.0878718719</v>
      </c>
      <c r="N270" s="38">
        <f>jan!M270</f>
        <v>295265.12186039746</v>
      </c>
      <c r="O270" s="38">
        <f t="shared" si="50"/>
        <v>-3431251.2097322694</v>
      </c>
    </row>
    <row r="271" spans="1:15" s="31" customFormat="1" x14ac:dyDescent="0.2">
      <c r="A271" s="30">
        <v>4635</v>
      </c>
      <c r="B271" s="31" t="s">
        <v>239</v>
      </c>
      <c r="C271" s="33">
        <v>11933025</v>
      </c>
      <c r="D271" s="66">
        <v>2234</v>
      </c>
      <c r="E271" s="34">
        <f t="shared" si="41"/>
        <v>5341.5510295434196</v>
      </c>
      <c r="F271" s="35">
        <f t="shared" si="42"/>
        <v>1.1032550090307758</v>
      </c>
      <c r="G271" s="36">
        <f t="shared" si="43"/>
        <v>-299.95344427852194</v>
      </c>
      <c r="H271" s="36">
        <f t="shared" si="44"/>
        <v>0</v>
      </c>
      <c r="I271" s="59">
        <f t="shared" si="45"/>
        <v>-299.95344427852194</v>
      </c>
      <c r="J271" s="67">
        <f t="shared" si="46"/>
        <v>-53.672148578505066</v>
      </c>
      <c r="K271" s="34">
        <f t="shared" si="47"/>
        <v>-353.62559285702702</v>
      </c>
      <c r="L271" s="34">
        <f t="shared" si="48"/>
        <v>-670095.99451821798</v>
      </c>
      <c r="M271" s="34">
        <f t="shared" si="49"/>
        <v>-789999.57444259839</v>
      </c>
      <c r="N271" s="38">
        <f>jan!M271</f>
        <v>-787239.27754655969</v>
      </c>
      <c r="O271" s="38">
        <f t="shared" si="50"/>
        <v>-2760.2968960386934</v>
      </c>
    </row>
    <row r="272" spans="1:15" s="31" customFormat="1" x14ac:dyDescent="0.2">
      <c r="A272" s="30">
        <v>4636</v>
      </c>
      <c r="B272" s="31" t="s">
        <v>240</v>
      </c>
      <c r="C272" s="33">
        <v>4812254</v>
      </c>
      <c r="D272" s="66">
        <v>750</v>
      </c>
      <c r="E272" s="34">
        <f t="shared" si="41"/>
        <v>6416.3386666666665</v>
      </c>
      <c r="F272" s="35">
        <f t="shared" si="42"/>
        <v>1.3252438728911533</v>
      </c>
      <c r="G272" s="36">
        <f t="shared" si="43"/>
        <v>-944.82602655247001</v>
      </c>
      <c r="H272" s="36">
        <f t="shared" si="44"/>
        <v>0</v>
      </c>
      <c r="I272" s="59">
        <f t="shared" si="45"/>
        <v>-944.82602655247001</v>
      </c>
      <c r="J272" s="67">
        <f t="shared" si="46"/>
        <v>-53.672148578505066</v>
      </c>
      <c r="K272" s="34">
        <f t="shared" si="47"/>
        <v>-998.49817513097503</v>
      </c>
      <c r="L272" s="34">
        <f t="shared" si="48"/>
        <v>-708619.51991435245</v>
      </c>
      <c r="M272" s="34">
        <f t="shared" si="49"/>
        <v>-748873.63134823123</v>
      </c>
      <c r="N272" s="38">
        <f>jan!M272</f>
        <v>-407736.59917632909</v>
      </c>
      <c r="O272" s="38">
        <f t="shared" si="50"/>
        <v>-341137.03217190213</v>
      </c>
    </row>
    <row r="273" spans="1:15" s="31" customFormat="1" x14ac:dyDescent="0.2">
      <c r="A273" s="30">
        <v>4637</v>
      </c>
      <c r="B273" s="31" t="s">
        <v>241</v>
      </c>
      <c r="C273" s="33">
        <v>6110097</v>
      </c>
      <c r="D273" s="66">
        <v>1268</v>
      </c>
      <c r="E273" s="34">
        <f t="shared" si="41"/>
        <v>4818.6884858044168</v>
      </c>
      <c r="F273" s="35">
        <f t="shared" si="42"/>
        <v>0.99526189668865972</v>
      </c>
      <c r="G273" s="36">
        <f t="shared" si="43"/>
        <v>13.764081964879733</v>
      </c>
      <c r="H273" s="36">
        <f t="shared" si="44"/>
        <v>0</v>
      </c>
      <c r="I273" s="59">
        <f t="shared" si="45"/>
        <v>13.764081964879733</v>
      </c>
      <c r="J273" s="67">
        <f t="shared" si="46"/>
        <v>-53.672148578505066</v>
      </c>
      <c r="K273" s="34">
        <f t="shared" si="47"/>
        <v>-39.908066613625337</v>
      </c>
      <c r="L273" s="34">
        <f t="shared" si="48"/>
        <v>17452.8559314675</v>
      </c>
      <c r="M273" s="34">
        <f t="shared" si="49"/>
        <v>-50603.428466076926</v>
      </c>
      <c r="N273" s="38">
        <f>jan!M273</f>
        <v>90572.841392552727</v>
      </c>
      <c r="O273" s="38">
        <f t="shared" si="50"/>
        <v>-141176.26985862965</v>
      </c>
    </row>
    <row r="274" spans="1:15" s="31" customFormat="1" x14ac:dyDescent="0.2">
      <c r="A274" s="30">
        <v>4638</v>
      </c>
      <c r="B274" s="31" t="s">
        <v>242</v>
      </c>
      <c r="C274" s="33">
        <v>23689835</v>
      </c>
      <c r="D274" s="66">
        <v>3879</v>
      </c>
      <c r="E274" s="34">
        <f t="shared" si="41"/>
        <v>6107.2015983500905</v>
      </c>
      <c r="F274" s="35">
        <f t="shared" si="42"/>
        <v>1.2613940627496776</v>
      </c>
      <c r="G274" s="36">
        <f t="shared" si="43"/>
        <v>-759.34378556252443</v>
      </c>
      <c r="H274" s="36">
        <f t="shared" si="44"/>
        <v>0</v>
      </c>
      <c r="I274" s="59">
        <f t="shared" si="45"/>
        <v>-759.34378556252443</v>
      </c>
      <c r="J274" s="67">
        <f t="shared" si="46"/>
        <v>-53.672148578505066</v>
      </c>
      <c r="K274" s="34">
        <f t="shared" si="47"/>
        <v>-813.01593414102945</v>
      </c>
      <c r="L274" s="34">
        <f t="shared" si="48"/>
        <v>-2945494.5441970322</v>
      </c>
      <c r="M274" s="34">
        <f t="shared" si="49"/>
        <v>-3153688.8085330534</v>
      </c>
      <c r="N274" s="38">
        <f>jan!M274</f>
        <v>1379668.342292537</v>
      </c>
      <c r="O274" s="38">
        <f t="shared" si="50"/>
        <v>-4533357.1508255899</v>
      </c>
    </row>
    <row r="275" spans="1:15" s="31" customFormat="1" x14ac:dyDescent="0.2">
      <c r="A275" s="30">
        <v>4639</v>
      </c>
      <c r="B275" s="31" t="s">
        <v>243</v>
      </c>
      <c r="C275" s="33">
        <v>16256607</v>
      </c>
      <c r="D275" s="66">
        <v>2551</v>
      </c>
      <c r="E275" s="34">
        <f t="shared" si="41"/>
        <v>6372.6409251274008</v>
      </c>
      <c r="F275" s="35">
        <f t="shared" si="42"/>
        <v>1.3162184508798527</v>
      </c>
      <c r="G275" s="36">
        <f t="shared" si="43"/>
        <v>-918.60738162891062</v>
      </c>
      <c r="H275" s="36">
        <f t="shared" si="44"/>
        <v>0</v>
      </c>
      <c r="I275" s="59">
        <f t="shared" si="45"/>
        <v>-918.60738162891062</v>
      </c>
      <c r="J275" s="67">
        <f t="shared" si="46"/>
        <v>-53.672148578505066</v>
      </c>
      <c r="K275" s="34">
        <f t="shared" si="47"/>
        <v>-972.27953020741563</v>
      </c>
      <c r="L275" s="34">
        <f t="shared" si="48"/>
        <v>-2343367.4305353509</v>
      </c>
      <c r="M275" s="34">
        <f t="shared" si="49"/>
        <v>-2480285.0815591174</v>
      </c>
      <c r="N275" s="38">
        <f>jan!M275</f>
        <v>311995.18280157936</v>
      </c>
      <c r="O275" s="38">
        <f t="shared" si="50"/>
        <v>-2792280.264360697</v>
      </c>
    </row>
    <row r="276" spans="1:15" s="31" customFormat="1" x14ac:dyDescent="0.2">
      <c r="A276" s="30">
        <v>4640</v>
      </c>
      <c r="B276" s="31" t="s">
        <v>244</v>
      </c>
      <c r="C276" s="33">
        <v>53935325</v>
      </c>
      <c r="D276" s="66">
        <v>12319</v>
      </c>
      <c r="E276" s="34">
        <f t="shared" si="41"/>
        <v>4378.2226641772868</v>
      </c>
      <c r="F276" s="35">
        <f t="shared" si="42"/>
        <v>0.90428717392943059</v>
      </c>
      <c r="G276" s="36">
        <f t="shared" si="43"/>
        <v>278.04357494115771</v>
      </c>
      <c r="H276" s="36">
        <f t="shared" si="44"/>
        <v>0</v>
      </c>
      <c r="I276" s="59">
        <f t="shared" si="45"/>
        <v>278.04357494115771</v>
      </c>
      <c r="J276" s="67">
        <f t="shared" si="46"/>
        <v>-53.672148578505066</v>
      </c>
      <c r="K276" s="34">
        <f t="shared" si="47"/>
        <v>224.37142636265264</v>
      </c>
      <c r="L276" s="34">
        <f t="shared" si="48"/>
        <v>3425218.7997001219</v>
      </c>
      <c r="M276" s="34">
        <f t="shared" si="49"/>
        <v>2764031.6013615178</v>
      </c>
      <c r="N276" s="38">
        <f>jan!M276</f>
        <v>3935342.9378968179</v>
      </c>
      <c r="O276" s="38">
        <f t="shared" si="50"/>
        <v>-1171311.3365353001</v>
      </c>
    </row>
    <row r="277" spans="1:15" s="31" customFormat="1" x14ac:dyDescent="0.2">
      <c r="A277" s="30">
        <v>4641</v>
      </c>
      <c r="B277" s="31" t="s">
        <v>245</v>
      </c>
      <c r="C277" s="33">
        <v>23374966</v>
      </c>
      <c r="D277" s="66">
        <v>1800</v>
      </c>
      <c r="E277" s="34">
        <f t="shared" si="41"/>
        <v>12986.092222222222</v>
      </c>
      <c r="F277" s="35">
        <f t="shared" si="42"/>
        <v>2.6821743745705433</v>
      </c>
      <c r="G277" s="36">
        <f t="shared" si="43"/>
        <v>-4886.6781598858033</v>
      </c>
      <c r="H277" s="36">
        <f t="shared" si="44"/>
        <v>0</v>
      </c>
      <c r="I277" s="59">
        <f t="shared" si="45"/>
        <v>-4886.6781598858033</v>
      </c>
      <c r="J277" s="67">
        <f t="shared" si="46"/>
        <v>-53.672148578505066</v>
      </c>
      <c r="K277" s="34">
        <f t="shared" si="47"/>
        <v>-4940.350308464308</v>
      </c>
      <c r="L277" s="34">
        <f t="shared" si="48"/>
        <v>-8796020.6877944451</v>
      </c>
      <c r="M277" s="34">
        <f t="shared" si="49"/>
        <v>-8892630.5552357547</v>
      </c>
      <c r="N277" s="38">
        <f>jan!M277</f>
        <v>329955.60197680996</v>
      </c>
      <c r="O277" s="38">
        <f t="shared" si="50"/>
        <v>-9222586.1572125647</v>
      </c>
    </row>
    <row r="278" spans="1:15" s="31" customFormat="1" x14ac:dyDescent="0.2">
      <c r="A278" s="30">
        <v>4642</v>
      </c>
      <c r="B278" s="31" t="s">
        <v>246</v>
      </c>
      <c r="C278" s="33">
        <v>15587022</v>
      </c>
      <c r="D278" s="66">
        <v>2160</v>
      </c>
      <c r="E278" s="34">
        <f t="shared" si="41"/>
        <v>7216.2138888888885</v>
      </c>
      <c r="F278" s="35">
        <f t="shared" si="42"/>
        <v>1.4904517573867737</v>
      </c>
      <c r="G278" s="36">
        <f t="shared" si="43"/>
        <v>-1424.7511598858032</v>
      </c>
      <c r="H278" s="36">
        <f t="shared" si="44"/>
        <v>0</v>
      </c>
      <c r="I278" s="59">
        <f t="shared" si="45"/>
        <v>-1424.7511598858032</v>
      </c>
      <c r="J278" s="67">
        <f t="shared" si="46"/>
        <v>-53.672148578505066</v>
      </c>
      <c r="K278" s="34">
        <f t="shared" si="47"/>
        <v>-1478.4233084643083</v>
      </c>
      <c r="L278" s="34">
        <f t="shared" si="48"/>
        <v>-3077462.5053533348</v>
      </c>
      <c r="M278" s="34">
        <f t="shared" si="49"/>
        <v>-3193394.3462829059</v>
      </c>
      <c r="N278" s="38">
        <f>jan!M278</f>
        <v>709142.69721626211</v>
      </c>
      <c r="O278" s="38">
        <f t="shared" si="50"/>
        <v>-3902537.043499168</v>
      </c>
    </row>
    <row r="279" spans="1:15" s="31" customFormat="1" x14ac:dyDescent="0.2">
      <c r="A279" s="30">
        <v>4643</v>
      </c>
      <c r="B279" s="31" t="s">
        <v>247</v>
      </c>
      <c r="C279" s="33">
        <v>33552789</v>
      </c>
      <c r="D279" s="66">
        <v>5239</v>
      </c>
      <c r="E279" s="34">
        <f t="shared" si="41"/>
        <v>6404.4262263790797</v>
      </c>
      <c r="F279" s="35">
        <f t="shared" si="42"/>
        <v>1.3227834528100999</v>
      </c>
      <c r="G279" s="36">
        <f t="shared" si="43"/>
        <v>-937.67856237991793</v>
      </c>
      <c r="H279" s="36">
        <f t="shared" si="44"/>
        <v>0</v>
      </c>
      <c r="I279" s="59">
        <f t="shared" si="45"/>
        <v>-937.67856237991793</v>
      </c>
      <c r="J279" s="67">
        <f t="shared" si="46"/>
        <v>-53.672148578505066</v>
      </c>
      <c r="K279" s="34">
        <f t="shared" si="47"/>
        <v>-991.35071095842295</v>
      </c>
      <c r="L279" s="34">
        <f t="shared" si="48"/>
        <v>-4912497.9883083897</v>
      </c>
      <c r="M279" s="34">
        <f t="shared" si="49"/>
        <v>-5193686.3747111782</v>
      </c>
      <c r="N279" s="38">
        <f>jan!M279</f>
        <v>661961.02575361484</v>
      </c>
      <c r="O279" s="38">
        <f t="shared" si="50"/>
        <v>-5855647.4004647927</v>
      </c>
    </row>
    <row r="280" spans="1:15" s="31" customFormat="1" x14ac:dyDescent="0.2">
      <c r="A280" s="30">
        <v>4644</v>
      </c>
      <c r="B280" s="31" t="s">
        <v>248</v>
      </c>
      <c r="C280" s="33">
        <v>37247603</v>
      </c>
      <c r="D280" s="66">
        <v>5371</v>
      </c>
      <c r="E280" s="34">
        <f t="shared" si="41"/>
        <v>6934.9474958108358</v>
      </c>
      <c r="F280" s="35">
        <f t="shared" si="42"/>
        <v>1.4323584142137693</v>
      </c>
      <c r="G280" s="36">
        <f t="shared" si="43"/>
        <v>-1255.9913240389717</v>
      </c>
      <c r="H280" s="36">
        <f t="shared" si="44"/>
        <v>0</v>
      </c>
      <c r="I280" s="59">
        <f t="shared" si="45"/>
        <v>-1255.9913240389717</v>
      </c>
      <c r="J280" s="67">
        <f t="shared" si="46"/>
        <v>-53.672148578505066</v>
      </c>
      <c r="K280" s="34">
        <f t="shared" si="47"/>
        <v>-1309.6634726174768</v>
      </c>
      <c r="L280" s="34">
        <f t="shared" si="48"/>
        <v>-6745929.4014133168</v>
      </c>
      <c r="M280" s="34">
        <f t="shared" si="49"/>
        <v>-7034202.5114284679</v>
      </c>
      <c r="N280" s="38">
        <f>jan!M280</f>
        <v>4185870.9460178423</v>
      </c>
      <c r="O280" s="38">
        <f t="shared" si="50"/>
        <v>-11220073.457446311</v>
      </c>
    </row>
    <row r="281" spans="1:15" s="31" customFormat="1" x14ac:dyDescent="0.2">
      <c r="A281" s="30">
        <v>4645</v>
      </c>
      <c r="B281" s="31" t="s">
        <v>249</v>
      </c>
      <c r="C281" s="33">
        <v>13825531</v>
      </c>
      <c r="D281" s="66">
        <v>2986</v>
      </c>
      <c r="E281" s="34">
        <f t="shared" si="41"/>
        <v>4630.117548559946</v>
      </c>
      <c r="F281" s="35">
        <f t="shared" si="42"/>
        <v>0.95631406488438819</v>
      </c>
      <c r="G281" s="36">
        <f t="shared" si="43"/>
        <v>126.90664431156219</v>
      </c>
      <c r="H281" s="36">
        <f t="shared" si="44"/>
        <v>0</v>
      </c>
      <c r="I281" s="59">
        <f t="shared" si="45"/>
        <v>126.90664431156219</v>
      </c>
      <c r="J281" s="67">
        <f t="shared" si="46"/>
        <v>-53.672148578505066</v>
      </c>
      <c r="K281" s="34">
        <f t="shared" si="47"/>
        <v>73.234495733057116</v>
      </c>
      <c r="L281" s="34">
        <f t="shared" si="48"/>
        <v>378943.23991432472</v>
      </c>
      <c r="M281" s="34">
        <f t="shared" si="49"/>
        <v>218678.20425890855</v>
      </c>
      <c r="N281" s="38">
        <f>jan!M281</f>
        <v>54333.883279308706</v>
      </c>
      <c r="O281" s="38">
        <f t="shared" si="50"/>
        <v>164344.32097959984</v>
      </c>
    </row>
    <row r="282" spans="1:15" s="31" customFormat="1" x14ac:dyDescent="0.2">
      <c r="A282" s="30">
        <v>4646</v>
      </c>
      <c r="B282" s="31" t="s">
        <v>250</v>
      </c>
      <c r="C282" s="33">
        <v>11744444</v>
      </c>
      <c r="D282" s="66">
        <v>2869</v>
      </c>
      <c r="E282" s="34">
        <f t="shared" si="41"/>
        <v>4093.5670965493205</v>
      </c>
      <c r="F282" s="35">
        <f t="shared" si="42"/>
        <v>0.8454938236277868</v>
      </c>
      <c r="G282" s="36">
        <f t="shared" si="43"/>
        <v>448.83691551793754</v>
      </c>
      <c r="H282" s="36">
        <f t="shared" si="44"/>
        <v>92.364532267691146</v>
      </c>
      <c r="I282" s="59">
        <f t="shared" si="45"/>
        <v>541.20144778562872</v>
      </c>
      <c r="J282" s="67">
        <f t="shared" si="46"/>
        <v>-53.672148578505066</v>
      </c>
      <c r="K282" s="34">
        <f t="shared" si="47"/>
        <v>487.52929920712364</v>
      </c>
      <c r="L282" s="34">
        <f t="shared" si="48"/>
        <v>1552706.9536969687</v>
      </c>
      <c r="M282" s="34">
        <f t="shared" si="49"/>
        <v>1398721.5594252378</v>
      </c>
      <c r="N282" s="38">
        <f>jan!M282</f>
        <v>1069535.3063256734</v>
      </c>
      <c r="O282" s="38">
        <f t="shared" si="50"/>
        <v>329186.25309956446</v>
      </c>
    </row>
    <row r="283" spans="1:15" s="31" customFormat="1" x14ac:dyDescent="0.2">
      <c r="A283" s="30">
        <v>4647</v>
      </c>
      <c r="B283" s="31" t="s">
        <v>391</v>
      </c>
      <c r="C283" s="33">
        <v>104780389</v>
      </c>
      <c r="D283" s="66">
        <v>22450</v>
      </c>
      <c r="E283" s="34">
        <f t="shared" si="41"/>
        <v>4667.2779064587976</v>
      </c>
      <c r="F283" s="35">
        <f t="shared" si="42"/>
        <v>0.96398924214330295</v>
      </c>
      <c r="G283" s="36">
        <f t="shared" si="43"/>
        <v>104.61042957225126</v>
      </c>
      <c r="H283" s="36">
        <f t="shared" si="44"/>
        <v>0</v>
      </c>
      <c r="I283" s="59">
        <f t="shared" si="45"/>
        <v>104.61042957225126</v>
      </c>
      <c r="J283" s="67">
        <f t="shared" si="46"/>
        <v>-53.672148578505066</v>
      </c>
      <c r="K283" s="34">
        <f t="shared" si="47"/>
        <v>50.938280993746197</v>
      </c>
      <c r="L283" s="34">
        <f t="shared" si="48"/>
        <v>2348504.1438970407</v>
      </c>
      <c r="M283" s="34">
        <f t="shared" si="49"/>
        <v>1143564.4083096022</v>
      </c>
      <c r="N283" s="38">
        <f>jan!M283</f>
        <v>989362.62465521612</v>
      </c>
      <c r="O283" s="38">
        <f t="shared" si="50"/>
        <v>154201.78365438606</v>
      </c>
    </row>
    <row r="284" spans="1:15" s="31" customFormat="1" x14ac:dyDescent="0.2">
      <c r="A284" s="30">
        <v>4648</v>
      </c>
      <c r="B284" s="31" t="s">
        <v>251</v>
      </c>
      <c r="C284" s="33">
        <v>22304207</v>
      </c>
      <c r="D284" s="66">
        <v>3392</v>
      </c>
      <c r="E284" s="34">
        <f t="shared" si="41"/>
        <v>6575.5327240566039</v>
      </c>
      <c r="F284" s="35">
        <f t="shared" si="42"/>
        <v>1.3581241431070485</v>
      </c>
      <c r="G284" s="36">
        <f t="shared" si="43"/>
        <v>-1040.3424609864326</v>
      </c>
      <c r="H284" s="36">
        <f t="shared" si="44"/>
        <v>0</v>
      </c>
      <c r="I284" s="59">
        <f t="shared" si="45"/>
        <v>-1040.3424609864326</v>
      </c>
      <c r="J284" s="67">
        <f t="shared" si="46"/>
        <v>-53.672148578505066</v>
      </c>
      <c r="K284" s="34">
        <f t="shared" si="47"/>
        <v>-1094.0146095649377</v>
      </c>
      <c r="L284" s="34">
        <f t="shared" si="48"/>
        <v>-3528841.6276659793</v>
      </c>
      <c r="M284" s="34">
        <f t="shared" si="49"/>
        <v>-3710897.5556442686</v>
      </c>
      <c r="N284" s="38">
        <f>jan!M284</f>
        <v>399040.7637251881</v>
      </c>
      <c r="O284" s="38">
        <f t="shared" si="50"/>
        <v>-4109938.3193694567</v>
      </c>
    </row>
    <row r="285" spans="1:15" s="31" customFormat="1" x14ac:dyDescent="0.2">
      <c r="A285" s="30">
        <v>4649</v>
      </c>
      <c r="B285" s="31" t="s">
        <v>392</v>
      </c>
      <c r="C285" s="33">
        <v>41710697</v>
      </c>
      <c r="D285" s="66">
        <v>9610</v>
      </c>
      <c r="E285" s="34">
        <f t="shared" si="41"/>
        <v>4340.3430801248696</v>
      </c>
      <c r="F285" s="35">
        <f t="shared" si="42"/>
        <v>0.89646344621164009</v>
      </c>
      <c r="G285" s="36">
        <f t="shared" si="43"/>
        <v>300.77132537260803</v>
      </c>
      <c r="H285" s="36">
        <f t="shared" si="44"/>
        <v>5.992938016248945</v>
      </c>
      <c r="I285" s="59">
        <f t="shared" si="45"/>
        <v>306.76426338885699</v>
      </c>
      <c r="J285" s="67">
        <f t="shared" si="46"/>
        <v>-53.672148578505066</v>
      </c>
      <c r="K285" s="34">
        <f t="shared" si="47"/>
        <v>253.09211481035192</v>
      </c>
      <c r="L285" s="34">
        <f t="shared" si="48"/>
        <v>2948004.5711669158</v>
      </c>
      <c r="M285" s="34">
        <f t="shared" si="49"/>
        <v>2432215.2233274821</v>
      </c>
      <c r="N285" s="38">
        <f>jan!M285</f>
        <v>2376053.1461797561</v>
      </c>
      <c r="O285" s="38">
        <f t="shared" si="50"/>
        <v>56162.07714772597</v>
      </c>
    </row>
    <row r="286" spans="1:15" s="31" customFormat="1" x14ac:dyDescent="0.2">
      <c r="A286" s="30">
        <v>4650</v>
      </c>
      <c r="B286" s="31" t="s">
        <v>252</v>
      </c>
      <c r="C286" s="33">
        <v>23678044</v>
      </c>
      <c r="D286" s="66">
        <v>5926</v>
      </c>
      <c r="E286" s="34">
        <f t="shared" si="41"/>
        <v>3995.6199797502532</v>
      </c>
      <c r="F286" s="35">
        <f t="shared" si="42"/>
        <v>0.82526362332996617</v>
      </c>
      <c r="G286" s="36">
        <f t="shared" si="43"/>
        <v>507.6051855973779</v>
      </c>
      <c r="H286" s="36">
        <f t="shared" si="44"/>
        <v>126.6460231473647</v>
      </c>
      <c r="I286" s="59">
        <f t="shared" si="45"/>
        <v>634.2512087447426</v>
      </c>
      <c r="J286" s="67">
        <f t="shared" si="46"/>
        <v>-53.672148578505066</v>
      </c>
      <c r="K286" s="34">
        <f t="shared" si="47"/>
        <v>580.57906016623758</v>
      </c>
      <c r="L286" s="34">
        <f t="shared" si="48"/>
        <v>3758572.6630213447</v>
      </c>
      <c r="M286" s="34">
        <f t="shared" si="49"/>
        <v>3440511.5105451238</v>
      </c>
      <c r="N286" s="38">
        <f>jan!M286</f>
        <v>3000547.362316465</v>
      </c>
      <c r="O286" s="38">
        <f t="shared" si="50"/>
        <v>439964.14822865883</v>
      </c>
    </row>
    <row r="287" spans="1:15" s="31" customFormat="1" x14ac:dyDescent="0.2">
      <c r="A287" s="30">
        <v>4651</v>
      </c>
      <c r="B287" s="31" t="s">
        <v>253</v>
      </c>
      <c r="C287" s="33">
        <v>28602453</v>
      </c>
      <c r="D287" s="66">
        <v>7271</v>
      </c>
      <c r="E287" s="34">
        <f t="shared" si="41"/>
        <v>3933.7715582450833</v>
      </c>
      <c r="F287" s="35">
        <f t="shared" si="42"/>
        <v>0.81248932229851867</v>
      </c>
      <c r="G287" s="36">
        <f t="shared" si="43"/>
        <v>544.71423850047984</v>
      </c>
      <c r="H287" s="36">
        <f t="shared" si="44"/>
        <v>148.29297067417417</v>
      </c>
      <c r="I287" s="59">
        <f t="shared" si="45"/>
        <v>693.00720917465401</v>
      </c>
      <c r="J287" s="67">
        <f t="shared" si="46"/>
        <v>-53.672148578505066</v>
      </c>
      <c r="K287" s="34">
        <f t="shared" si="47"/>
        <v>639.33506059614899</v>
      </c>
      <c r="L287" s="34">
        <f t="shared" si="48"/>
        <v>5038855.4179089097</v>
      </c>
      <c r="M287" s="34">
        <f t="shared" si="49"/>
        <v>4648605.2255945997</v>
      </c>
      <c r="N287" s="38">
        <f>jan!M287</f>
        <v>4310377.8819951108</v>
      </c>
      <c r="O287" s="38">
        <f t="shared" si="50"/>
        <v>338227.34359948896</v>
      </c>
    </row>
    <row r="288" spans="1:15" s="31" customFormat="1" x14ac:dyDescent="0.2">
      <c r="A288" s="30">
        <v>5001</v>
      </c>
      <c r="B288" s="31" t="s">
        <v>339</v>
      </c>
      <c r="C288" s="33">
        <v>1056659546</v>
      </c>
      <c r="D288" s="66">
        <v>214565</v>
      </c>
      <c r="E288" s="34">
        <f t="shared" si="41"/>
        <v>4924.6594085708293</v>
      </c>
      <c r="F288" s="35">
        <f t="shared" si="42"/>
        <v>1.0171493504838267</v>
      </c>
      <c r="G288" s="36">
        <f t="shared" si="43"/>
        <v>-49.818471694967776</v>
      </c>
      <c r="H288" s="36">
        <f t="shared" si="44"/>
        <v>0</v>
      </c>
      <c r="I288" s="59">
        <f t="shared" si="45"/>
        <v>-49.818471694967776</v>
      </c>
      <c r="J288" s="67">
        <f t="shared" si="46"/>
        <v>-53.672148578505066</v>
      </c>
      <c r="K288" s="34">
        <f t="shared" si="47"/>
        <v>-103.49062027347284</v>
      </c>
      <c r="L288" s="34">
        <f t="shared" si="48"/>
        <v>-10689300.37923076</v>
      </c>
      <c r="M288" s="34">
        <f t="shared" si="49"/>
        <v>-22205464.9389777</v>
      </c>
      <c r="N288" s="38">
        <f>jan!M288</f>
        <v>-40215377.864358723</v>
      </c>
      <c r="O288" s="38">
        <f t="shared" si="50"/>
        <v>18009912.925381023</v>
      </c>
    </row>
    <row r="289" spans="1:15" s="31" customFormat="1" x14ac:dyDescent="0.2">
      <c r="A289" s="30">
        <v>5006</v>
      </c>
      <c r="B289" s="31" t="s">
        <v>340</v>
      </c>
      <c r="C289" s="33">
        <v>87005776</v>
      </c>
      <c r="D289" s="66">
        <v>24032</v>
      </c>
      <c r="E289" s="34">
        <f t="shared" si="41"/>
        <v>3620.4134487350198</v>
      </c>
      <c r="F289" s="35">
        <f t="shared" si="42"/>
        <v>0.74776768956950546</v>
      </c>
      <c r="G289" s="36">
        <f t="shared" si="43"/>
        <v>732.72910420651795</v>
      </c>
      <c r="H289" s="36">
        <f t="shared" si="44"/>
        <v>257.9683090026964</v>
      </c>
      <c r="I289" s="59">
        <f t="shared" si="45"/>
        <v>990.69741320921435</v>
      </c>
      <c r="J289" s="67">
        <f t="shared" si="46"/>
        <v>-53.672148578505066</v>
      </c>
      <c r="K289" s="34">
        <f t="shared" si="47"/>
        <v>937.02526463070933</v>
      </c>
      <c r="L289" s="34">
        <f t="shared" si="48"/>
        <v>23808440.23424384</v>
      </c>
      <c r="M289" s="34">
        <f t="shared" si="49"/>
        <v>22518591.159605205</v>
      </c>
      <c r="N289" s="38">
        <f>jan!M289</f>
        <v>20839496.024213519</v>
      </c>
      <c r="O289" s="38">
        <f t="shared" si="50"/>
        <v>1679095.1353916861</v>
      </c>
    </row>
    <row r="290" spans="1:15" s="31" customFormat="1" x14ac:dyDescent="0.2">
      <c r="A290" s="30">
        <v>5007</v>
      </c>
      <c r="B290" s="31" t="s">
        <v>341</v>
      </c>
      <c r="C290" s="33">
        <v>59314596</v>
      </c>
      <c r="D290" s="66">
        <v>15083</v>
      </c>
      <c r="E290" s="34">
        <f t="shared" si="41"/>
        <v>3932.5463104156997</v>
      </c>
      <c r="F290" s="35">
        <f t="shared" si="42"/>
        <v>0.81223625707502933</v>
      </c>
      <c r="G290" s="36">
        <f t="shared" si="43"/>
        <v>545.44938719811</v>
      </c>
      <c r="H290" s="36">
        <f t="shared" si="44"/>
        <v>148.7218074144584</v>
      </c>
      <c r="I290" s="59">
        <f t="shared" si="45"/>
        <v>694.17119461256834</v>
      </c>
      <c r="J290" s="67">
        <f t="shared" si="46"/>
        <v>-53.672148578505066</v>
      </c>
      <c r="K290" s="34">
        <f t="shared" si="47"/>
        <v>640.49904603406333</v>
      </c>
      <c r="L290" s="34">
        <f t="shared" si="48"/>
        <v>10470184.128341367</v>
      </c>
      <c r="M290" s="34">
        <f t="shared" si="49"/>
        <v>9660647.1113317776</v>
      </c>
      <c r="N290" s="38">
        <f>jan!M290</f>
        <v>8086514.3627605895</v>
      </c>
      <c r="O290" s="38">
        <f t="shared" si="50"/>
        <v>1574132.7485711882</v>
      </c>
    </row>
    <row r="291" spans="1:15" s="31" customFormat="1" x14ac:dyDescent="0.2">
      <c r="A291" s="30">
        <v>5014</v>
      </c>
      <c r="B291" s="31" t="s">
        <v>343</v>
      </c>
      <c r="C291" s="33">
        <v>25333611</v>
      </c>
      <c r="D291" s="66">
        <v>5453</v>
      </c>
      <c r="E291" s="34">
        <f t="shared" si="41"/>
        <v>4645.8116633046029</v>
      </c>
      <c r="F291" s="35">
        <f t="shared" si="42"/>
        <v>0.95955555983755469</v>
      </c>
      <c r="G291" s="36">
        <f t="shared" si="43"/>
        <v>117.49017546476807</v>
      </c>
      <c r="H291" s="36">
        <f t="shared" si="44"/>
        <v>0</v>
      </c>
      <c r="I291" s="59">
        <f t="shared" si="45"/>
        <v>117.49017546476807</v>
      </c>
      <c r="J291" s="67">
        <f t="shared" si="46"/>
        <v>-53.672148578505066</v>
      </c>
      <c r="K291" s="34">
        <f t="shared" si="47"/>
        <v>63.818026886263006</v>
      </c>
      <c r="L291" s="34">
        <f t="shared" si="48"/>
        <v>640673.9268093803</v>
      </c>
      <c r="M291" s="34">
        <f t="shared" si="49"/>
        <v>347999.70061079215</v>
      </c>
      <c r="N291" s="38">
        <f>jan!M291</f>
        <v>73291.345988635076</v>
      </c>
      <c r="O291" s="38">
        <f t="shared" si="50"/>
        <v>274708.35462215706</v>
      </c>
    </row>
    <row r="292" spans="1:15" s="31" customFormat="1" x14ac:dyDescent="0.2">
      <c r="A292" s="30">
        <v>5020</v>
      </c>
      <c r="B292" s="31" t="s">
        <v>346</v>
      </c>
      <c r="C292" s="33">
        <v>3859581</v>
      </c>
      <c r="D292" s="66">
        <v>898</v>
      </c>
      <c r="E292" s="34">
        <f t="shared" si="41"/>
        <v>4297.97438752784</v>
      </c>
      <c r="F292" s="35">
        <f t="shared" si="42"/>
        <v>0.88771252872059181</v>
      </c>
      <c r="G292" s="36">
        <f t="shared" si="43"/>
        <v>326.19254093082583</v>
      </c>
      <c r="H292" s="36">
        <f t="shared" si="44"/>
        <v>20.821980425209311</v>
      </c>
      <c r="I292" s="59">
        <f t="shared" si="45"/>
        <v>347.01452135603512</v>
      </c>
      <c r="J292" s="67">
        <f t="shared" si="46"/>
        <v>-53.672148578505066</v>
      </c>
      <c r="K292" s="34">
        <f t="shared" si="47"/>
        <v>293.34237277753004</v>
      </c>
      <c r="L292" s="34">
        <f t="shared" si="48"/>
        <v>311619.04017771955</v>
      </c>
      <c r="M292" s="34">
        <f t="shared" si="49"/>
        <v>263421.45075422199</v>
      </c>
      <c r="N292" s="38">
        <f>jan!M292</f>
        <v>149826.04098620851</v>
      </c>
      <c r="O292" s="38">
        <f t="shared" si="50"/>
        <v>113595.40976801349</v>
      </c>
    </row>
    <row r="293" spans="1:15" s="31" customFormat="1" x14ac:dyDescent="0.2">
      <c r="A293" s="30">
        <v>5021</v>
      </c>
      <c r="B293" s="31" t="s">
        <v>347</v>
      </c>
      <c r="C293" s="33">
        <v>29022826</v>
      </c>
      <c r="D293" s="66">
        <v>7389</v>
      </c>
      <c r="E293" s="34">
        <f t="shared" si="41"/>
        <v>3927.8421978616861</v>
      </c>
      <c r="F293" s="35">
        <f t="shared" si="42"/>
        <v>0.81126465992851593</v>
      </c>
      <c r="G293" s="36">
        <f t="shared" si="43"/>
        <v>548.27185473051816</v>
      </c>
      <c r="H293" s="36">
        <f t="shared" si="44"/>
        <v>150.36824680836315</v>
      </c>
      <c r="I293" s="59">
        <f t="shared" si="45"/>
        <v>698.64010153888125</v>
      </c>
      <c r="J293" s="67">
        <f t="shared" si="46"/>
        <v>-53.672148578505066</v>
      </c>
      <c r="K293" s="34">
        <f t="shared" si="47"/>
        <v>644.96795296037624</v>
      </c>
      <c r="L293" s="34">
        <f t="shared" si="48"/>
        <v>5162251.7102707932</v>
      </c>
      <c r="M293" s="34">
        <f t="shared" si="49"/>
        <v>4765668.2044242201</v>
      </c>
      <c r="N293" s="38">
        <f>jan!M293</f>
        <v>5703744.7440189607</v>
      </c>
      <c r="O293" s="38">
        <f t="shared" si="50"/>
        <v>-938076.53959474061</v>
      </c>
    </row>
    <row r="294" spans="1:15" s="31" customFormat="1" x14ac:dyDescent="0.2">
      <c r="A294" s="30">
        <v>5022</v>
      </c>
      <c r="B294" s="31" t="s">
        <v>348</v>
      </c>
      <c r="C294" s="33">
        <v>10884238</v>
      </c>
      <c r="D294" s="66">
        <v>2484</v>
      </c>
      <c r="E294" s="34">
        <f t="shared" si="41"/>
        <v>4381.7383252818036</v>
      </c>
      <c r="F294" s="35">
        <f t="shared" si="42"/>
        <v>0.90501330585294126</v>
      </c>
      <c r="G294" s="36">
        <f t="shared" si="43"/>
        <v>275.93417827844769</v>
      </c>
      <c r="H294" s="36">
        <f t="shared" si="44"/>
        <v>0</v>
      </c>
      <c r="I294" s="59">
        <f t="shared" si="45"/>
        <v>275.93417827844769</v>
      </c>
      <c r="J294" s="67">
        <f t="shared" si="46"/>
        <v>-53.672148578505066</v>
      </c>
      <c r="K294" s="34">
        <f t="shared" si="47"/>
        <v>222.26202969994262</v>
      </c>
      <c r="L294" s="34">
        <f t="shared" si="48"/>
        <v>685420.49884366407</v>
      </c>
      <c r="M294" s="34">
        <f t="shared" si="49"/>
        <v>552098.88177465741</v>
      </c>
      <c r="N294" s="38">
        <f>jan!M294</f>
        <v>3423918.2242987016</v>
      </c>
      <c r="O294" s="38">
        <f t="shared" si="50"/>
        <v>-2871819.3425240442</v>
      </c>
    </row>
    <row r="295" spans="1:15" s="31" customFormat="1" x14ac:dyDescent="0.2">
      <c r="A295" s="30">
        <v>5025</v>
      </c>
      <c r="B295" s="31" t="s">
        <v>349</v>
      </c>
      <c r="C295" s="33">
        <v>23392147</v>
      </c>
      <c r="D295" s="66">
        <v>5685</v>
      </c>
      <c r="E295" s="34">
        <f t="shared" si="41"/>
        <v>4114.7136323658751</v>
      </c>
      <c r="F295" s="35">
        <f t="shared" si="42"/>
        <v>0.84986147291808223</v>
      </c>
      <c r="G295" s="36">
        <f t="shared" si="43"/>
        <v>436.14899402800472</v>
      </c>
      <c r="H295" s="36">
        <f t="shared" si="44"/>
        <v>84.963244731897021</v>
      </c>
      <c r="I295" s="59">
        <f t="shared" si="45"/>
        <v>521.11223875990174</v>
      </c>
      <c r="J295" s="67">
        <f t="shared" si="46"/>
        <v>-53.672148578505066</v>
      </c>
      <c r="K295" s="34">
        <f t="shared" si="47"/>
        <v>467.44009018139667</v>
      </c>
      <c r="L295" s="34">
        <f t="shared" si="48"/>
        <v>2962523.0773500414</v>
      </c>
      <c r="M295" s="34">
        <f t="shared" si="49"/>
        <v>2657396.9126812401</v>
      </c>
      <c r="N295" s="38">
        <f>jan!M295</f>
        <v>2332634.3534372426</v>
      </c>
      <c r="O295" s="38">
        <f t="shared" si="50"/>
        <v>324762.55924399756</v>
      </c>
    </row>
    <row r="296" spans="1:15" s="31" customFormat="1" x14ac:dyDescent="0.2">
      <c r="A296" s="30">
        <v>5026</v>
      </c>
      <c r="B296" s="31" t="s">
        <v>350</v>
      </c>
      <c r="C296" s="33">
        <v>7001410</v>
      </c>
      <c r="D296" s="66">
        <v>2035</v>
      </c>
      <c r="E296" s="34">
        <f t="shared" si="41"/>
        <v>3440.4963144963144</v>
      </c>
      <c r="F296" s="35">
        <f t="shared" si="42"/>
        <v>0.71060723215526989</v>
      </c>
      <c r="G296" s="36">
        <f t="shared" si="43"/>
        <v>840.67938474974119</v>
      </c>
      <c r="H296" s="36">
        <f t="shared" si="44"/>
        <v>320.93930598624326</v>
      </c>
      <c r="I296" s="59">
        <f t="shared" si="45"/>
        <v>1161.6186907359845</v>
      </c>
      <c r="J296" s="67">
        <f t="shared" si="46"/>
        <v>-53.672148578505066</v>
      </c>
      <c r="K296" s="34">
        <f t="shared" si="47"/>
        <v>1107.9465421574794</v>
      </c>
      <c r="L296" s="34">
        <f t="shared" si="48"/>
        <v>2363894.0356477285</v>
      </c>
      <c r="M296" s="34">
        <f t="shared" si="49"/>
        <v>2254671.2132904707</v>
      </c>
      <c r="N296" s="38">
        <f>jan!M296</f>
        <v>1897991.5764282832</v>
      </c>
      <c r="O296" s="38">
        <f t="shared" si="50"/>
        <v>356679.63686218741</v>
      </c>
    </row>
    <row r="297" spans="1:15" s="31" customFormat="1" x14ac:dyDescent="0.2">
      <c r="A297" s="30">
        <v>5027</v>
      </c>
      <c r="B297" s="31" t="s">
        <v>351</v>
      </c>
      <c r="C297" s="33">
        <v>21091556</v>
      </c>
      <c r="D297" s="66">
        <v>6140</v>
      </c>
      <c r="E297" s="34">
        <f t="shared" si="41"/>
        <v>3435.1068403908794</v>
      </c>
      <c r="F297" s="35">
        <f t="shared" si="42"/>
        <v>0.70949407901492234</v>
      </c>
      <c r="G297" s="36">
        <f t="shared" si="43"/>
        <v>843.91306921300213</v>
      </c>
      <c r="H297" s="36">
        <f t="shared" si="44"/>
        <v>322.82562192314549</v>
      </c>
      <c r="I297" s="59">
        <f t="shared" si="45"/>
        <v>1166.7386911361477</v>
      </c>
      <c r="J297" s="67">
        <f t="shared" si="46"/>
        <v>-53.672148578505066</v>
      </c>
      <c r="K297" s="34">
        <f t="shared" si="47"/>
        <v>1113.0665425576426</v>
      </c>
      <c r="L297" s="34">
        <f t="shared" si="48"/>
        <v>7163775.5635759467</v>
      </c>
      <c r="M297" s="34">
        <f t="shared" si="49"/>
        <v>6834228.5713039255</v>
      </c>
      <c r="N297" s="38">
        <f>jan!M297</f>
        <v>6600911.0731054852</v>
      </c>
      <c r="O297" s="38">
        <f t="shared" si="50"/>
        <v>233317.4981984403</v>
      </c>
    </row>
    <row r="298" spans="1:15" s="31" customFormat="1" x14ac:dyDescent="0.2">
      <c r="A298" s="30">
        <v>5028</v>
      </c>
      <c r="B298" s="31" t="s">
        <v>352</v>
      </c>
      <c r="C298" s="33">
        <v>68819423</v>
      </c>
      <c r="D298" s="66">
        <v>17560</v>
      </c>
      <c r="E298" s="34">
        <f t="shared" si="41"/>
        <v>3919.1015375854213</v>
      </c>
      <c r="F298" s="35">
        <f t="shared" si="42"/>
        <v>0.80945934585799773</v>
      </c>
      <c r="G298" s="36">
        <f t="shared" si="43"/>
        <v>553.51625089627703</v>
      </c>
      <c r="H298" s="36">
        <f t="shared" si="44"/>
        <v>153.42747790505587</v>
      </c>
      <c r="I298" s="59">
        <f t="shared" si="45"/>
        <v>706.9437288013329</v>
      </c>
      <c r="J298" s="67">
        <f t="shared" si="46"/>
        <v>-53.672148578505066</v>
      </c>
      <c r="K298" s="34">
        <f t="shared" si="47"/>
        <v>653.27158022282788</v>
      </c>
      <c r="L298" s="34">
        <f t="shared" si="48"/>
        <v>12413931.877751406</v>
      </c>
      <c r="M298" s="34">
        <f t="shared" si="49"/>
        <v>11471448.948712857</v>
      </c>
      <c r="N298" s="38">
        <f>jan!M298</f>
        <v>9971980.5782951582</v>
      </c>
      <c r="O298" s="38">
        <f t="shared" si="50"/>
        <v>1499468.3704176992</v>
      </c>
    </row>
    <row r="299" spans="1:15" s="31" customFormat="1" x14ac:dyDescent="0.2">
      <c r="A299" s="30">
        <v>5029</v>
      </c>
      <c r="B299" s="31" t="s">
        <v>353</v>
      </c>
      <c r="C299" s="33">
        <v>33650192</v>
      </c>
      <c r="D299" s="66">
        <v>8484</v>
      </c>
      <c r="E299" s="34">
        <f t="shared" si="41"/>
        <v>3966.3121169259784</v>
      </c>
      <c r="F299" s="35">
        <f t="shared" si="42"/>
        <v>0.81921031666191546</v>
      </c>
      <c r="G299" s="36">
        <f t="shared" si="43"/>
        <v>525.18990329194276</v>
      </c>
      <c r="H299" s="36">
        <f t="shared" si="44"/>
        <v>136.90377513586085</v>
      </c>
      <c r="I299" s="59">
        <f t="shared" si="45"/>
        <v>662.09367842780364</v>
      </c>
      <c r="J299" s="67">
        <f t="shared" si="46"/>
        <v>-53.672148578505066</v>
      </c>
      <c r="K299" s="34">
        <f t="shared" si="47"/>
        <v>608.42152984929862</v>
      </c>
      <c r="L299" s="34">
        <f t="shared" si="48"/>
        <v>5617202.7677814858</v>
      </c>
      <c r="M299" s="34">
        <f t="shared" si="49"/>
        <v>5161848.2592414496</v>
      </c>
      <c r="N299" s="38">
        <f>jan!M299</f>
        <v>3944015.7721216511</v>
      </c>
      <c r="O299" s="38">
        <f t="shared" si="50"/>
        <v>1217832.4871197985</v>
      </c>
    </row>
    <row r="300" spans="1:15" s="31" customFormat="1" x14ac:dyDescent="0.2">
      <c r="A300" s="30">
        <v>5031</v>
      </c>
      <c r="B300" s="31" t="s">
        <v>354</v>
      </c>
      <c r="C300" s="33">
        <v>66243455</v>
      </c>
      <c r="D300" s="66">
        <v>14783</v>
      </c>
      <c r="E300" s="34">
        <f t="shared" si="41"/>
        <v>4481.0562808631539</v>
      </c>
      <c r="F300" s="35">
        <f t="shared" si="42"/>
        <v>0.92552664203110124</v>
      </c>
      <c r="G300" s="36">
        <f t="shared" si="43"/>
        <v>216.34340492963747</v>
      </c>
      <c r="H300" s="36">
        <f t="shared" si="44"/>
        <v>0</v>
      </c>
      <c r="I300" s="59">
        <f t="shared" si="45"/>
        <v>216.34340492963747</v>
      </c>
      <c r="J300" s="67">
        <f t="shared" si="46"/>
        <v>-53.672148578505066</v>
      </c>
      <c r="K300" s="34">
        <f t="shared" si="47"/>
        <v>162.6712563511324</v>
      </c>
      <c r="L300" s="34">
        <f t="shared" si="48"/>
        <v>3198204.5550748305</v>
      </c>
      <c r="M300" s="34">
        <f t="shared" si="49"/>
        <v>2404769.1826387905</v>
      </c>
      <c r="N300" s="38">
        <f>jan!M300</f>
        <v>1082368.3562351028</v>
      </c>
      <c r="O300" s="38">
        <f t="shared" si="50"/>
        <v>1322400.8264036877</v>
      </c>
    </row>
    <row r="301" spans="1:15" s="31" customFormat="1" x14ac:dyDescent="0.2">
      <c r="A301" s="30">
        <v>5032</v>
      </c>
      <c r="B301" s="31" t="s">
        <v>355</v>
      </c>
      <c r="C301" s="33">
        <v>17114250</v>
      </c>
      <c r="D301" s="66">
        <v>4216</v>
      </c>
      <c r="E301" s="34">
        <f t="shared" si="41"/>
        <v>4059.3572106261859</v>
      </c>
      <c r="F301" s="35">
        <f t="shared" si="42"/>
        <v>0.83842804295952722</v>
      </c>
      <c r="G301" s="36">
        <f t="shared" si="43"/>
        <v>469.36284707181829</v>
      </c>
      <c r="H301" s="36">
        <f t="shared" si="44"/>
        <v>104.33799234078826</v>
      </c>
      <c r="I301" s="59">
        <f t="shared" si="45"/>
        <v>573.70083941260657</v>
      </c>
      <c r="J301" s="67">
        <f t="shared" si="46"/>
        <v>-53.672148578505066</v>
      </c>
      <c r="K301" s="34">
        <f t="shared" si="47"/>
        <v>520.02869083410155</v>
      </c>
      <c r="L301" s="34">
        <f t="shared" si="48"/>
        <v>2418722.7389635495</v>
      </c>
      <c r="M301" s="34">
        <f t="shared" si="49"/>
        <v>2192440.9605565723</v>
      </c>
      <c r="N301" s="38">
        <f>jan!M301</f>
        <v>3720460.6499369252</v>
      </c>
      <c r="O301" s="38">
        <f t="shared" si="50"/>
        <v>-1528019.6893803529</v>
      </c>
    </row>
    <row r="302" spans="1:15" s="31" customFormat="1" x14ac:dyDescent="0.2">
      <c r="A302" s="30">
        <v>5033</v>
      </c>
      <c r="B302" s="31" t="s">
        <v>356</v>
      </c>
      <c r="C302" s="33">
        <v>10381545</v>
      </c>
      <c r="D302" s="66">
        <v>773</v>
      </c>
      <c r="E302" s="34">
        <f t="shared" si="41"/>
        <v>13430.200517464424</v>
      </c>
      <c r="F302" s="35">
        <f t="shared" si="42"/>
        <v>2.7739014213717716</v>
      </c>
      <c r="G302" s="36">
        <f t="shared" si="43"/>
        <v>-5153.1431370311248</v>
      </c>
      <c r="H302" s="36">
        <f t="shared" si="44"/>
        <v>0</v>
      </c>
      <c r="I302" s="59">
        <f t="shared" si="45"/>
        <v>-5153.1431370311248</v>
      </c>
      <c r="J302" s="67">
        <f t="shared" si="46"/>
        <v>-53.672148578505066</v>
      </c>
      <c r="K302" s="34">
        <f t="shared" si="47"/>
        <v>-5206.8152856096294</v>
      </c>
      <c r="L302" s="34">
        <f t="shared" si="48"/>
        <v>-3983379.6449250593</v>
      </c>
      <c r="M302" s="34">
        <f t="shared" si="49"/>
        <v>-4024868.2157762437</v>
      </c>
      <c r="N302" s="38">
        <f>jan!M302</f>
        <v>661158.22495285643</v>
      </c>
      <c r="O302" s="38">
        <f t="shared" si="50"/>
        <v>-4686026.4407291003</v>
      </c>
    </row>
    <row r="303" spans="1:15" s="31" customFormat="1" x14ac:dyDescent="0.2">
      <c r="A303" s="30">
        <v>5034</v>
      </c>
      <c r="B303" s="31" t="s">
        <v>357</v>
      </c>
      <c r="C303" s="33">
        <v>11094570</v>
      </c>
      <c r="D303" s="66">
        <v>2454</v>
      </c>
      <c r="E303" s="34">
        <f t="shared" si="41"/>
        <v>4521.0146699266506</v>
      </c>
      <c r="F303" s="35">
        <f t="shared" si="42"/>
        <v>0.93377973043993212</v>
      </c>
      <c r="G303" s="36">
        <f t="shared" si="43"/>
        <v>192.36837149153942</v>
      </c>
      <c r="H303" s="36">
        <f t="shared" si="44"/>
        <v>0</v>
      </c>
      <c r="I303" s="59">
        <f t="shared" si="45"/>
        <v>192.36837149153942</v>
      </c>
      <c r="J303" s="67">
        <f t="shared" si="46"/>
        <v>-53.672148578505066</v>
      </c>
      <c r="K303" s="34">
        <f t="shared" si="47"/>
        <v>138.69622291303435</v>
      </c>
      <c r="L303" s="34">
        <f t="shared" si="48"/>
        <v>472071.98364023771</v>
      </c>
      <c r="M303" s="34">
        <f t="shared" si="49"/>
        <v>340360.53102858627</v>
      </c>
      <c r="N303" s="38">
        <f>jan!M303</f>
        <v>3182248.2653095862</v>
      </c>
      <c r="O303" s="38">
        <f t="shared" si="50"/>
        <v>-2841887.7342809997</v>
      </c>
    </row>
    <row r="304" spans="1:15" s="31" customFormat="1" x14ac:dyDescent="0.2">
      <c r="A304" s="30">
        <v>5035</v>
      </c>
      <c r="B304" s="31" t="s">
        <v>358</v>
      </c>
      <c r="C304" s="33">
        <v>96211737</v>
      </c>
      <c r="D304" s="66">
        <v>24717</v>
      </c>
      <c r="E304" s="34">
        <f t="shared" si="41"/>
        <v>3892.5329530282802</v>
      </c>
      <c r="F304" s="35">
        <f t="shared" si="42"/>
        <v>0.80397181539476648</v>
      </c>
      <c r="G304" s="36">
        <f t="shared" si="43"/>
        <v>569.45740163056166</v>
      </c>
      <c r="H304" s="36">
        <f t="shared" si="44"/>
        <v>162.72648250005523</v>
      </c>
      <c r="I304" s="59">
        <f t="shared" si="45"/>
        <v>732.18388413061689</v>
      </c>
      <c r="J304" s="67">
        <f t="shared" si="46"/>
        <v>-53.672148578505066</v>
      </c>
      <c r="K304" s="34">
        <f t="shared" si="47"/>
        <v>678.51173555211187</v>
      </c>
      <c r="L304" s="34">
        <f t="shared" si="48"/>
        <v>18097389.064056456</v>
      </c>
      <c r="M304" s="34">
        <f t="shared" si="49"/>
        <v>16770774.567641549</v>
      </c>
      <c r="N304" s="38">
        <f>jan!M304</f>
        <v>12939834.196131632</v>
      </c>
      <c r="O304" s="38">
        <f t="shared" si="50"/>
        <v>3830940.3715099171</v>
      </c>
    </row>
    <row r="305" spans="1:15" s="31" customFormat="1" x14ac:dyDescent="0.2">
      <c r="A305" s="30">
        <v>5036</v>
      </c>
      <c r="B305" s="31" t="s">
        <v>359</v>
      </c>
      <c r="C305" s="33">
        <v>9280752</v>
      </c>
      <c r="D305" s="66">
        <v>2645</v>
      </c>
      <c r="E305" s="34">
        <f t="shared" si="41"/>
        <v>3508.7909262759927</v>
      </c>
      <c r="F305" s="35">
        <f t="shared" si="42"/>
        <v>0.72471294267249819</v>
      </c>
      <c r="G305" s="36">
        <f t="shared" si="43"/>
        <v>799.70261768193416</v>
      </c>
      <c r="H305" s="36">
        <f t="shared" si="44"/>
        <v>297.03619186335584</v>
      </c>
      <c r="I305" s="59">
        <f t="shared" si="45"/>
        <v>1096.73880954529</v>
      </c>
      <c r="J305" s="67">
        <f t="shared" si="46"/>
        <v>-53.672148578505066</v>
      </c>
      <c r="K305" s="34">
        <f t="shared" si="47"/>
        <v>1043.0666609667849</v>
      </c>
      <c r="L305" s="34">
        <f t="shared" si="48"/>
        <v>2900874.1512472918</v>
      </c>
      <c r="M305" s="34">
        <f t="shared" si="49"/>
        <v>2758911.318257146</v>
      </c>
      <c r="N305" s="38">
        <f>jan!M305</f>
        <v>2295995.4258736158</v>
      </c>
      <c r="O305" s="38">
        <f t="shared" si="50"/>
        <v>462915.89238353027</v>
      </c>
    </row>
    <row r="306" spans="1:15" s="31" customFormat="1" x14ac:dyDescent="0.2">
      <c r="A306" s="30">
        <v>5037</v>
      </c>
      <c r="B306" s="31" t="s">
        <v>360</v>
      </c>
      <c r="C306" s="33">
        <v>77186735</v>
      </c>
      <c r="D306" s="66">
        <v>20574</v>
      </c>
      <c r="E306" s="34">
        <f t="shared" si="41"/>
        <v>3751.663993389715</v>
      </c>
      <c r="F306" s="35">
        <f t="shared" si="42"/>
        <v>0.77487644880955098</v>
      </c>
      <c r="G306" s="36">
        <f t="shared" si="43"/>
        <v>653.97877741370087</v>
      </c>
      <c r="H306" s="36">
        <f t="shared" si="44"/>
        <v>212.03061837355307</v>
      </c>
      <c r="I306" s="59">
        <f t="shared" si="45"/>
        <v>866.00939578725388</v>
      </c>
      <c r="J306" s="67">
        <f t="shared" si="46"/>
        <v>-53.672148578505066</v>
      </c>
      <c r="K306" s="34">
        <f t="shared" si="47"/>
        <v>812.33724720874886</v>
      </c>
      <c r="L306" s="34">
        <f t="shared" si="48"/>
        <v>17817277.308926962</v>
      </c>
      <c r="M306" s="34">
        <f t="shared" si="49"/>
        <v>16713026.5240728</v>
      </c>
      <c r="N306" s="38">
        <f>jan!M306</f>
        <v>14067260.894734887</v>
      </c>
      <c r="O306" s="38">
        <f t="shared" si="50"/>
        <v>2645765.6293379124</v>
      </c>
    </row>
    <row r="307" spans="1:15" s="31" customFormat="1" x14ac:dyDescent="0.2">
      <c r="A307" s="30">
        <v>5038</v>
      </c>
      <c r="B307" s="31" t="s">
        <v>361</v>
      </c>
      <c r="C307" s="33">
        <v>55019284</v>
      </c>
      <c r="D307" s="66">
        <v>15193</v>
      </c>
      <c r="E307" s="34">
        <f t="shared" si="41"/>
        <v>3621.357467254657</v>
      </c>
      <c r="F307" s="35">
        <f t="shared" si="42"/>
        <v>0.74796266910908993</v>
      </c>
      <c r="G307" s="36">
        <f t="shared" si="43"/>
        <v>732.16269309473557</v>
      </c>
      <c r="H307" s="36">
        <f t="shared" si="44"/>
        <v>257.63790252082339</v>
      </c>
      <c r="I307" s="59">
        <f t="shared" si="45"/>
        <v>989.8005956155589</v>
      </c>
      <c r="J307" s="67">
        <f t="shared" si="46"/>
        <v>-53.672148578505066</v>
      </c>
      <c r="K307" s="34">
        <f t="shared" si="47"/>
        <v>936.12844703705389</v>
      </c>
      <c r="L307" s="34">
        <f t="shared" si="48"/>
        <v>15038040.449187186</v>
      </c>
      <c r="M307" s="34">
        <f t="shared" si="49"/>
        <v>14222599.495833959</v>
      </c>
      <c r="N307" s="38">
        <f>jan!M307</f>
        <v>12167166.129054008</v>
      </c>
      <c r="O307" s="38">
        <f t="shared" si="50"/>
        <v>2055433.3667799514</v>
      </c>
    </row>
    <row r="308" spans="1:15" s="31" customFormat="1" x14ac:dyDescent="0.2">
      <c r="A308" s="30">
        <v>5041</v>
      </c>
      <c r="B308" s="31" t="s">
        <v>376</v>
      </c>
      <c r="C308" s="33">
        <v>7552502</v>
      </c>
      <c r="D308" s="66">
        <v>2114</v>
      </c>
      <c r="E308" s="34">
        <f t="shared" si="41"/>
        <v>3572.6121097445603</v>
      </c>
      <c r="F308" s="35">
        <f t="shared" si="42"/>
        <v>0.73789470204436136</v>
      </c>
      <c r="G308" s="36">
        <f t="shared" si="43"/>
        <v>761.40990760079364</v>
      </c>
      <c r="H308" s="36">
        <f t="shared" si="44"/>
        <v>274.69877764935723</v>
      </c>
      <c r="I308" s="59">
        <f t="shared" si="45"/>
        <v>1036.1086852501508</v>
      </c>
      <c r="J308" s="67">
        <f t="shared" si="46"/>
        <v>-53.672148578505066</v>
      </c>
      <c r="K308" s="34">
        <f t="shared" si="47"/>
        <v>982.43653667164574</v>
      </c>
      <c r="L308" s="34">
        <f t="shared" si="48"/>
        <v>2190333.7606188189</v>
      </c>
      <c r="M308" s="34">
        <f t="shared" si="49"/>
        <v>2076870.8385238592</v>
      </c>
      <c r="N308" s="38">
        <f>jan!M308</f>
        <v>2459842.0967662861</v>
      </c>
      <c r="O308" s="38">
        <f t="shared" si="50"/>
        <v>-382971.25824242691</v>
      </c>
    </row>
    <row r="309" spans="1:15" s="31" customFormat="1" x14ac:dyDescent="0.2">
      <c r="A309" s="30">
        <v>5042</v>
      </c>
      <c r="B309" s="31" t="s">
        <v>362</v>
      </c>
      <c r="C309" s="33">
        <v>5345668</v>
      </c>
      <c r="D309" s="66">
        <v>1301</v>
      </c>
      <c r="E309" s="34">
        <f t="shared" si="41"/>
        <v>4108.8916218293616</v>
      </c>
      <c r="F309" s="35">
        <f t="shared" si="42"/>
        <v>0.84865898280771679</v>
      </c>
      <c r="G309" s="36">
        <f t="shared" si="43"/>
        <v>439.64220034991286</v>
      </c>
      <c r="H309" s="36">
        <f t="shared" si="44"/>
        <v>87.000948419676746</v>
      </c>
      <c r="I309" s="59">
        <f t="shared" si="45"/>
        <v>526.64314876958963</v>
      </c>
      <c r="J309" s="67">
        <f t="shared" si="46"/>
        <v>-53.672148578505066</v>
      </c>
      <c r="K309" s="34">
        <f t="shared" si="47"/>
        <v>472.97100019108456</v>
      </c>
      <c r="L309" s="34">
        <f t="shared" si="48"/>
        <v>685162.73654923611</v>
      </c>
      <c r="M309" s="34">
        <f t="shared" si="49"/>
        <v>615335.27124860103</v>
      </c>
      <c r="N309" s="38">
        <f>jan!M309</f>
        <v>1274742.4931612758</v>
      </c>
      <c r="O309" s="38">
        <f t="shared" si="50"/>
        <v>-659407.22191267472</v>
      </c>
    </row>
    <row r="310" spans="1:15" s="31" customFormat="1" x14ac:dyDescent="0.2">
      <c r="A310" s="30">
        <v>5043</v>
      </c>
      <c r="B310" s="31" t="s">
        <v>377</v>
      </c>
      <c r="C310" s="33">
        <v>2999298</v>
      </c>
      <c r="D310" s="66">
        <v>423</v>
      </c>
      <c r="E310" s="34">
        <f t="shared" si="41"/>
        <v>7090.5390070921985</v>
      </c>
      <c r="F310" s="35">
        <f t="shared" si="42"/>
        <v>1.4644946070975251</v>
      </c>
      <c r="G310" s="36">
        <f t="shared" si="43"/>
        <v>-1349.3462308077892</v>
      </c>
      <c r="H310" s="36">
        <f t="shared" si="44"/>
        <v>0</v>
      </c>
      <c r="I310" s="59">
        <f t="shared" si="45"/>
        <v>-1349.3462308077892</v>
      </c>
      <c r="J310" s="67">
        <f t="shared" si="46"/>
        <v>-53.672148578505066</v>
      </c>
      <c r="K310" s="34">
        <f t="shared" si="47"/>
        <v>-1403.0183793862943</v>
      </c>
      <c r="L310" s="34">
        <f t="shared" si="48"/>
        <v>-570773.45563169487</v>
      </c>
      <c r="M310" s="34">
        <f t="shared" si="49"/>
        <v>-593476.77448040247</v>
      </c>
      <c r="N310" s="38">
        <f>jan!M310</f>
        <v>496788.88674651796</v>
      </c>
      <c r="O310" s="38">
        <f t="shared" si="50"/>
        <v>-1090265.6612269203</v>
      </c>
    </row>
    <row r="311" spans="1:15" s="31" customFormat="1" x14ac:dyDescent="0.2">
      <c r="A311" s="30">
        <v>5044</v>
      </c>
      <c r="B311" s="31" t="s">
        <v>363</v>
      </c>
      <c r="C311" s="33">
        <v>7971527</v>
      </c>
      <c r="D311" s="66">
        <v>810</v>
      </c>
      <c r="E311" s="34">
        <f t="shared" si="41"/>
        <v>9841.3913580246917</v>
      </c>
      <c r="F311" s="35">
        <f t="shared" si="42"/>
        <v>2.0326613471482649</v>
      </c>
      <c r="G311" s="36">
        <f t="shared" si="43"/>
        <v>-2999.8576413672849</v>
      </c>
      <c r="H311" s="36">
        <f t="shared" si="44"/>
        <v>0</v>
      </c>
      <c r="I311" s="59">
        <f t="shared" si="45"/>
        <v>-2999.8576413672849</v>
      </c>
      <c r="J311" s="67">
        <f t="shared" si="46"/>
        <v>-53.672148578505066</v>
      </c>
      <c r="K311" s="34">
        <f t="shared" si="47"/>
        <v>-3053.5297899457901</v>
      </c>
      <c r="L311" s="34">
        <f t="shared" si="48"/>
        <v>-2429884.6895075007</v>
      </c>
      <c r="M311" s="34">
        <f t="shared" si="49"/>
        <v>-2473359.1298560901</v>
      </c>
      <c r="N311" s="38">
        <f>jan!M311</f>
        <v>238444.89270609821</v>
      </c>
      <c r="O311" s="38">
        <f t="shared" si="50"/>
        <v>-2711804.0225621881</v>
      </c>
    </row>
    <row r="312" spans="1:15" s="31" customFormat="1" x14ac:dyDescent="0.2">
      <c r="A312" s="30">
        <v>5045</v>
      </c>
      <c r="B312" s="31" t="s">
        <v>364</v>
      </c>
      <c r="C312" s="33">
        <v>10209410</v>
      </c>
      <c r="D312" s="66">
        <v>2322</v>
      </c>
      <c r="E312" s="34">
        <f t="shared" si="41"/>
        <v>4396.8173987941427</v>
      </c>
      <c r="F312" s="35">
        <f t="shared" si="42"/>
        <v>0.90812776891657576</v>
      </c>
      <c r="G312" s="36">
        <f t="shared" si="43"/>
        <v>266.88673417104417</v>
      </c>
      <c r="H312" s="36">
        <f t="shared" si="44"/>
        <v>0</v>
      </c>
      <c r="I312" s="59">
        <f t="shared" si="45"/>
        <v>266.88673417104417</v>
      </c>
      <c r="J312" s="67">
        <f t="shared" si="46"/>
        <v>-53.672148578505066</v>
      </c>
      <c r="K312" s="34">
        <f t="shared" si="47"/>
        <v>213.21458559253909</v>
      </c>
      <c r="L312" s="34">
        <f t="shared" si="48"/>
        <v>619710.99674516451</v>
      </c>
      <c r="M312" s="34">
        <f t="shared" si="49"/>
        <v>495084.26774587575</v>
      </c>
      <c r="N312" s="38">
        <f>jan!M312</f>
        <v>2416718.9857574818</v>
      </c>
      <c r="O312" s="38">
        <f t="shared" si="50"/>
        <v>-1921634.718011606</v>
      </c>
    </row>
    <row r="313" spans="1:15" s="31" customFormat="1" x14ac:dyDescent="0.2">
      <c r="A313" s="30">
        <v>5046</v>
      </c>
      <c r="B313" s="31" t="s">
        <v>365</v>
      </c>
      <c r="C313" s="33">
        <v>3928400</v>
      </c>
      <c r="D313" s="66">
        <v>1222</v>
      </c>
      <c r="E313" s="34">
        <f t="shared" si="41"/>
        <v>3214.7299509001637</v>
      </c>
      <c r="F313" s="35">
        <f t="shared" si="42"/>
        <v>0.66397697998122918</v>
      </c>
      <c r="G313" s="36">
        <f t="shared" si="43"/>
        <v>976.13920290743158</v>
      </c>
      <c r="H313" s="36">
        <f t="shared" si="44"/>
        <v>399.95753324489601</v>
      </c>
      <c r="I313" s="59">
        <f t="shared" si="45"/>
        <v>1376.0967361523276</v>
      </c>
      <c r="J313" s="67">
        <f t="shared" si="46"/>
        <v>-53.672148578505066</v>
      </c>
      <c r="K313" s="34">
        <f t="shared" si="47"/>
        <v>1322.4245875738225</v>
      </c>
      <c r="L313" s="34">
        <f t="shared" si="48"/>
        <v>1681590.2115781442</v>
      </c>
      <c r="M313" s="34">
        <f t="shared" si="49"/>
        <v>1616002.846015211</v>
      </c>
      <c r="N313" s="38">
        <f>jan!M313</f>
        <v>1399435.122823274</v>
      </c>
      <c r="O313" s="38">
        <f t="shared" si="50"/>
        <v>216567.72319193697</v>
      </c>
    </row>
    <row r="314" spans="1:15" s="31" customFormat="1" x14ac:dyDescent="0.2">
      <c r="A314" s="30">
        <v>5047</v>
      </c>
      <c r="B314" s="31" t="s">
        <v>366</v>
      </c>
      <c r="C314" s="33">
        <v>14130068</v>
      </c>
      <c r="D314" s="66">
        <v>3924</v>
      </c>
      <c r="E314" s="34">
        <f t="shared" si="41"/>
        <v>3600.934760448522</v>
      </c>
      <c r="F314" s="35">
        <f t="shared" si="42"/>
        <v>0.74374452096125487</v>
      </c>
      <c r="G314" s="36">
        <f t="shared" si="43"/>
        <v>744.41631717841665</v>
      </c>
      <c r="H314" s="36">
        <f t="shared" si="44"/>
        <v>264.7858499029706</v>
      </c>
      <c r="I314" s="59">
        <f t="shared" si="45"/>
        <v>1009.2021670813872</v>
      </c>
      <c r="J314" s="67">
        <f t="shared" si="46"/>
        <v>-53.672148578505066</v>
      </c>
      <c r="K314" s="34">
        <f t="shared" si="47"/>
        <v>955.53001850288217</v>
      </c>
      <c r="L314" s="34">
        <f t="shared" si="48"/>
        <v>3960109.3036273634</v>
      </c>
      <c r="M314" s="34">
        <f t="shared" si="49"/>
        <v>3749499.7926053097</v>
      </c>
      <c r="N314" s="38">
        <f>jan!M314</f>
        <v>3265057.0057762084</v>
      </c>
      <c r="O314" s="38">
        <f t="shared" si="50"/>
        <v>484442.78682910139</v>
      </c>
    </row>
    <row r="315" spans="1:15" s="31" customFormat="1" x14ac:dyDescent="0.2">
      <c r="A315" s="30">
        <v>5049</v>
      </c>
      <c r="B315" s="31" t="s">
        <v>367</v>
      </c>
      <c r="C315" s="33">
        <v>4857886</v>
      </c>
      <c r="D315" s="66">
        <v>1116</v>
      </c>
      <c r="E315" s="34">
        <f t="shared" si="41"/>
        <v>4352.9444444444443</v>
      </c>
      <c r="F315" s="35">
        <f t="shared" si="42"/>
        <v>0.89906615808863977</v>
      </c>
      <c r="G315" s="36">
        <f t="shared" si="43"/>
        <v>293.21050678086323</v>
      </c>
      <c r="H315" s="36">
        <f t="shared" si="44"/>
        <v>1.5824605043977953</v>
      </c>
      <c r="I315" s="59">
        <f t="shared" si="45"/>
        <v>294.792967285261</v>
      </c>
      <c r="J315" s="67">
        <f t="shared" si="46"/>
        <v>-53.672148578505066</v>
      </c>
      <c r="K315" s="34">
        <f t="shared" si="47"/>
        <v>241.12081870675593</v>
      </c>
      <c r="L315" s="34">
        <f t="shared" si="48"/>
        <v>328988.95149035129</v>
      </c>
      <c r="M315" s="34">
        <f t="shared" si="49"/>
        <v>269090.8336767396</v>
      </c>
      <c r="N315" s="38">
        <f>jan!M315</f>
        <v>252611.88122562206</v>
      </c>
      <c r="O315" s="38">
        <f t="shared" si="50"/>
        <v>16478.95245111754</v>
      </c>
    </row>
    <row r="316" spans="1:15" s="31" customFormat="1" x14ac:dyDescent="0.2">
      <c r="A316" s="30">
        <v>5052</v>
      </c>
      <c r="B316" s="31" t="s">
        <v>368</v>
      </c>
      <c r="C316" s="33">
        <v>2100182</v>
      </c>
      <c r="D316" s="66">
        <v>604</v>
      </c>
      <c r="E316" s="34">
        <f t="shared" si="41"/>
        <v>3477.1225165562914</v>
      </c>
      <c r="F316" s="35">
        <f t="shared" si="42"/>
        <v>0.71817208376128316</v>
      </c>
      <c r="G316" s="36">
        <f t="shared" si="43"/>
        <v>818.70366351375492</v>
      </c>
      <c r="H316" s="36">
        <f t="shared" si="44"/>
        <v>308.12013526525129</v>
      </c>
      <c r="I316" s="59">
        <f t="shared" si="45"/>
        <v>1126.8237987790062</v>
      </c>
      <c r="J316" s="67">
        <f t="shared" si="46"/>
        <v>-53.672148578505066</v>
      </c>
      <c r="K316" s="34">
        <f t="shared" si="47"/>
        <v>1073.1516502005011</v>
      </c>
      <c r="L316" s="34">
        <f t="shared" si="48"/>
        <v>680601.57446251973</v>
      </c>
      <c r="M316" s="34">
        <f t="shared" si="49"/>
        <v>648183.5967211026</v>
      </c>
      <c r="N316" s="38">
        <f>jan!M316</f>
        <v>610129.0776475101</v>
      </c>
      <c r="O316" s="38">
        <f t="shared" si="50"/>
        <v>38054.519073592499</v>
      </c>
    </row>
    <row r="317" spans="1:15" s="31" customFormat="1" x14ac:dyDescent="0.2">
      <c r="A317" s="30">
        <v>5053</v>
      </c>
      <c r="B317" s="31" t="s">
        <v>369</v>
      </c>
      <c r="C317" s="33">
        <v>26718430</v>
      </c>
      <c r="D317" s="66">
        <v>6938</v>
      </c>
      <c r="E317" s="34">
        <f t="shared" si="41"/>
        <v>3851.0276736811761</v>
      </c>
      <c r="F317" s="35">
        <f t="shared" si="42"/>
        <v>0.79539922906400784</v>
      </c>
      <c r="G317" s="36">
        <f t="shared" si="43"/>
        <v>594.36056923882416</v>
      </c>
      <c r="H317" s="36">
        <f t="shared" si="44"/>
        <v>177.25333027154167</v>
      </c>
      <c r="I317" s="59">
        <f t="shared" si="45"/>
        <v>771.61389951036585</v>
      </c>
      <c r="J317" s="67">
        <f t="shared" si="46"/>
        <v>-53.672148578505066</v>
      </c>
      <c r="K317" s="34">
        <f t="shared" si="47"/>
        <v>717.94175093186084</v>
      </c>
      <c r="L317" s="34">
        <f t="shared" si="48"/>
        <v>5353457.2348029185</v>
      </c>
      <c r="M317" s="34">
        <f t="shared" si="49"/>
        <v>4981079.8679652503</v>
      </c>
      <c r="N317" s="38">
        <f>jan!M317</f>
        <v>4242998.7722159345</v>
      </c>
      <c r="O317" s="38">
        <f t="shared" si="50"/>
        <v>738081.09574931581</v>
      </c>
    </row>
    <row r="318" spans="1:15" s="31" customFormat="1" x14ac:dyDescent="0.2">
      <c r="A318" s="30">
        <v>5054</v>
      </c>
      <c r="B318" s="31" t="s">
        <v>370</v>
      </c>
      <c r="C318" s="33">
        <v>35439723</v>
      </c>
      <c r="D318" s="66">
        <v>10023</v>
      </c>
      <c r="E318" s="34">
        <f t="shared" si="41"/>
        <v>3535.8398683029031</v>
      </c>
      <c r="F318" s="35">
        <f t="shared" si="42"/>
        <v>0.73029968716208948</v>
      </c>
      <c r="G318" s="36">
        <f t="shared" si="43"/>
        <v>783.47325246578794</v>
      </c>
      <c r="H318" s="36">
        <f t="shared" si="44"/>
        <v>287.56906215393718</v>
      </c>
      <c r="I318" s="59">
        <f t="shared" si="45"/>
        <v>1071.0423146197252</v>
      </c>
      <c r="J318" s="67">
        <f t="shared" si="46"/>
        <v>-53.672148578505066</v>
      </c>
      <c r="K318" s="34">
        <f t="shared" si="47"/>
        <v>1017.3701660412202</v>
      </c>
      <c r="L318" s="34">
        <f t="shared" si="48"/>
        <v>10735057.119433505</v>
      </c>
      <c r="M318" s="34">
        <f t="shared" si="49"/>
        <v>10197101.174231149</v>
      </c>
      <c r="N318" s="38">
        <f>jan!M318</f>
        <v>9323784.9132632371</v>
      </c>
      <c r="O318" s="38">
        <f t="shared" si="50"/>
        <v>873316.26096791215</v>
      </c>
    </row>
    <row r="319" spans="1:15" s="31" customFormat="1" x14ac:dyDescent="0.2">
      <c r="A319" s="30">
        <v>5055</v>
      </c>
      <c r="B319" s="31" t="s">
        <v>393</v>
      </c>
      <c r="C319" s="33">
        <v>26484903</v>
      </c>
      <c r="D319" s="66">
        <v>6093</v>
      </c>
      <c r="E319" s="34">
        <f t="shared" si="41"/>
        <v>4346.7754800590837</v>
      </c>
      <c r="F319" s="35">
        <f t="shared" si="42"/>
        <v>0.89779200741198439</v>
      </c>
      <c r="G319" s="36">
        <f t="shared" si="43"/>
        <v>296.91188541207958</v>
      </c>
      <c r="H319" s="36">
        <f t="shared" si="44"/>
        <v>3.7415980392740038</v>
      </c>
      <c r="I319" s="59">
        <f t="shared" si="45"/>
        <v>300.65348345135357</v>
      </c>
      <c r="J319" s="67">
        <f t="shared" si="46"/>
        <v>-53.672148578505066</v>
      </c>
      <c r="K319" s="34">
        <f t="shared" si="47"/>
        <v>246.98133487284849</v>
      </c>
      <c r="L319" s="34">
        <f t="shared" si="48"/>
        <v>1831881.6746690972</v>
      </c>
      <c r="M319" s="34">
        <f t="shared" si="49"/>
        <v>1504857.2733802658</v>
      </c>
      <c r="N319" s="38">
        <f>jan!M319</f>
        <v>1635750.8856892062</v>
      </c>
      <c r="O319" s="38">
        <f t="shared" si="50"/>
        <v>-130893.61230894038</v>
      </c>
    </row>
    <row r="320" spans="1:15" s="31" customFormat="1" x14ac:dyDescent="0.2">
      <c r="A320" s="30">
        <v>5056</v>
      </c>
      <c r="B320" s="31" t="s">
        <v>342</v>
      </c>
      <c r="C320" s="33">
        <v>27220154</v>
      </c>
      <c r="D320" s="66">
        <v>5323</v>
      </c>
      <c r="E320" s="34">
        <f t="shared" si="41"/>
        <v>5113.6866428705616</v>
      </c>
      <c r="F320" s="35">
        <f t="shared" si="42"/>
        <v>1.0561914268266299</v>
      </c>
      <c r="G320" s="36">
        <f t="shared" si="43"/>
        <v>-163.23481227480715</v>
      </c>
      <c r="H320" s="36">
        <f t="shared" si="44"/>
        <v>0</v>
      </c>
      <c r="I320" s="59">
        <f t="shared" si="45"/>
        <v>-163.23481227480715</v>
      </c>
      <c r="J320" s="67">
        <f t="shared" si="46"/>
        <v>-53.672148578505066</v>
      </c>
      <c r="K320" s="34">
        <f t="shared" si="47"/>
        <v>-216.90696085331223</v>
      </c>
      <c r="L320" s="34">
        <f t="shared" si="48"/>
        <v>-868898.90573879844</v>
      </c>
      <c r="M320" s="34">
        <f t="shared" si="49"/>
        <v>-1154595.7526221811</v>
      </c>
      <c r="N320" s="38">
        <f>jan!M320</f>
        <v>-1766407.4541541343</v>
      </c>
      <c r="O320" s="38">
        <f t="shared" si="50"/>
        <v>611811.70153195318</v>
      </c>
    </row>
    <row r="321" spans="1:15" s="31" customFormat="1" x14ac:dyDescent="0.2">
      <c r="A321" s="30">
        <v>5057</v>
      </c>
      <c r="B321" s="31" t="s">
        <v>344</v>
      </c>
      <c r="C321" s="33">
        <v>42667196</v>
      </c>
      <c r="D321" s="66">
        <v>10522</v>
      </c>
      <c r="E321" s="34">
        <f t="shared" si="41"/>
        <v>4055.0461889374642</v>
      </c>
      <c r="F321" s="35">
        <f t="shared" si="42"/>
        <v>0.83753763561420436</v>
      </c>
      <c r="G321" s="36">
        <f t="shared" si="43"/>
        <v>471.94946008505127</v>
      </c>
      <c r="H321" s="36">
        <f t="shared" si="44"/>
        <v>105.84684993184084</v>
      </c>
      <c r="I321" s="59">
        <f t="shared" si="45"/>
        <v>577.79631001689211</v>
      </c>
      <c r="J321" s="67">
        <f t="shared" si="46"/>
        <v>-53.672148578505066</v>
      </c>
      <c r="K321" s="34">
        <f t="shared" si="47"/>
        <v>524.12416143838709</v>
      </c>
      <c r="L321" s="34">
        <f t="shared" si="48"/>
        <v>6079572.773997739</v>
      </c>
      <c r="M321" s="34">
        <f t="shared" si="49"/>
        <v>5514834.4266547086</v>
      </c>
      <c r="N321" s="38">
        <f>jan!M321</f>
        <v>3939990.1594488462</v>
      </c>
      <c r="O321" s="38">
        <f t="shared" si="50"/>
        <v>1574844.2672058623</v>
      </c>
    </row>
    <row r="322" spans="1:15" s="31" customFormat="1" x14ac:dyDescent="0.2">
      <c r="A322" s="30">
        <v>5058</v>
      </c>
      <c r="B322" s="31" t="s">
        <v>345</v>
      </c>
      <c r="C322" s="33">
        <v>17769870</v>
      </c>
      <c r="D322" s="66">
        <v>4339</v>
      </c>
      <c r="E322" s="34">
        <f t="shared" si="41"/>
        <v>4095.3837289698085</v>
      </c>
      <c r="F322" s="35">
        <f t="shared" si="42"/>
        <v>0.84586903464915231</v>
      </c>
      <c r="G322" s="36">
        <f t="shared" si="43"/>
        <v>447.74693606564466</v>
      </c>
      <c r="H322" s="36">
        <f t="shared" si="44"/>
        <v>91.728710920520314</v>
      </c>
      <c r="I322" s="59">
        <f t="shared" si="45"/>
        <v>539.47564698616497</v>
      </c>
      <c r="J322" s="67">
        <f t="shared" si="46"/>
        <v>-53.672148578505066</v>
      </c>
      <c r="K322" s="34">
        <f t="shared" si="47"/>
        <v>485.8034984076599</v>
      </c>
      <c r="L322" s="34">
        <f t="shared" si="48"/>
        <v>2340784.8322729697</v>
      </c>
      <c r="M322" s="34">
        <f t="shared" si="49"/>
        <v>2107901.3795908364</v>
      </c>
      <c r="N322" s="38">
        <f>jan!M322</f>
        <v>1747253.0467922962</v>
      </c>
      <c r="O322" s="38">
        <f t="shared" si="50"/>
        <v>360648.33279854013</v>
      </c>
    </row>
    <row r="323" spans="1:15" s="31" customFormat="1" x14ac:dyDescent="0.2">
      <c r="A323" s="30">
        <v>5059</v>
      </c>
      <c r="B323" s="31" t="s">
        <v>394</v>
      </c>
      <c r="C323" s="33">
        <v>72012157</v>
      </c>
      <c r="D323" s="66">
        <v>18793</v>
      </c>
      <c r="E323" s="34">
        <f t="shared" si="41"/>
        <v>3831.8606395998509</v>
      </c>
      <c r="F323" s="35">
        <f t="shared" si="42"/>
        <v>0.79144043016055654</v>
      </c>
      <c r="G323" s="36">
        <f t="shared" si="43"/>
        <v>605.86078968761933</v>
      </c>
      <c r="H323" s="36">
        <f t="shared" si="44"/>
        <v>183.9617922000055</v>
      </c>
      <c r="I323" s="59">
        <f t="shared" si="45"/>
        <v>789.82258188762489</v>
      </c>
      <c r="J323" s="67">
        <f t="shared" si="46"/>
        <v>-53.672148578505066</v>
      </c>
      <c r="K323" s="34">
        <f t="shared" si="47"/>
        <v>736.15043330911988</v>
      </c>
      <c r="L323" s="34">
        <f t="shared" si="48"/>
        <v>14843135.781414134</v>
      </c>
      <c r="M323" s="34">
        <f t="shared" si="49"/>
        <v>13834475.093178289</v>
      </c>
      <c r="N323" s="38">
        <f>jan!M323</f>
        <v>12333559.257747773</v>
      </c>
      <c r="O323" s="38">
        <f t="shared" si="50"/>
        <v>1500915.8354305159</v>
      </c>
    </row>
    <row r="324" spans="1:15" s="31" customFormat="1" x14ac:dyDescent="0.2">
      <c r="A324" s="30">
        <v>5060</v>
      </c>
      <c r="B324" s="31" t="s">
        <v>395</v>
      </c>
      <c r="C324" s="33">
        <v>51155751</v>
      </c>
      <c r="D324" s="66">
        <v>9968</v>
      </c>
      <c r="E324" s="34">
        <f t="shared" si="41"/>
        <v>5131.9974919743181</v>
      </c>
      <c r="F324" s="35">
        <f t="shared" si="42"/>
        <v>1.05997338751213</v>
      </c>
      <c r="G324" s="36">
        <f t="shared" si="43"/>
        <v>-174.22132173706103</v>
      </c>
      <c r="H324" s="36">
        <f t="shared" si="44"/>
        <v>0</v>
      </c>
      <c r="I324" s="59">
        <f t="shared" si="45"/>
        <v>-174.22132173706103</v>
      </c>
      <c r="J324" s="67">
        <f t="shared" si="46"/>
        <v>-53.672148578505066</v>
      </c>
      <c r="K324" s="34">
        <f t="shared" si="47"/>
        <v>-227.89347031556611</v>
      </c>
      <c r="L324" s="34">
        <f t="shared" si="48"/>
        <v>-1736638.1350750243</v>
      </c>
      <c r="M324" s="34">
        <f t="shared" si="49"/>
        <v>-2271642.1121055628</v>
      </c>
      <c r="N324" s="38">
        <f>jan!M324</f>
        <v>-1817104.3490528651</v>
      </c>
      <c r="O324" s="38">
        <f t="shared" si="50"/>
        <v>-454537.76305269776</v>
      </c>
    </row>
    <row r="325" spans="1:15" s="31" customFormat="1" x14ac:dyDescent="0.2">
      <c r="A325" s="30">
        <v>5061</v>
      </c>
      <c r="B325" s="31" t="s">
        <v>273</v>
      </c>
      <c r="C325" s="33">
        <v>8295676</v>
      </c>
      <c r="D325" s="66">
        <v>1958</v>
      </c>
      <c r="E325" s="34">
        <f t="shared" si="41"/>
        <v>4236.8110316649645</v>
      </c>
      <c r="F325" s="35">
        <f t="shared" si="42"/>
        <v>0.87507972256529476</v>
      </c>
      <c r="G325" s="36">
        <f t="shared" si="43"/>
        <v>362.89055444855109</v>
      </c>
      <c r="H325" s="36">
        <f t="shared" si="44"/>
        <v>42.229154977215735</v>
      </c>
      <c r="I325" s="59">
        <f t="shared" si="45"/>
        <v>405.11970942576681</v>
      </c>
      <c r="J325" s="67">
        <f t="shared" si="46"/>
        <v>-53.672148578505066</v>
      </c>
      <c r="K325" s="34">
        <f t="shared" si="47"/>
        <v>351.44756084726174</v>
      </c>
      <c r="L325" s="34">
        <f t="shared" si="48"/>
        <v>793224.39105565147</v>
      </c>
      <c r="M325" s="34">
        <f t="shared" si="49"/>
        <v>688134.32413893845</v>
      </c>
      <c r="N325" s="38">
        <f>jan!M325</f>
        <v>2148809.7800228889</v>
      </c>
      <c r="O325" s="38">
        <f t="shared" si="50"/>
        <v>-1460675.4558839505</v>
      </c>
    </row>
    <row r="326" spans="1:15" s="31" customFormat="1" x14ac:dyDescent="0.2">
      <c r="A326" s="30">
        <v>5501</v>
      </c>
      <c r="B326" s="31" t="s">
        <v>311</v>
      </c>
      <c r="C326" s="33">
        <v>384324619</v>
      </c>
      <c r="D326" s="66">
        <v>78745</v>
      </c>
      <c r="E326" s="34">
        <f t="shared" si="41"/>
        <v>4880.6225030160649</v>
      </c>
      <c r="F326" s="35">
        <f t="shared" si="42"/>
        <v>1.0080538768345444</v>
      </c>
      <c r="G326" s="36">
        <f t="shared" si="43"/>
        <v>-23.396328362109124</v>
      </c>
      <c r="H326" s="36">
        <f t="shared" si="44"/>
        <v>0</v>
      </c>
      <c r="I326" s="59">
        <f t="shared" si="45"/>
        <v>-23.396328362109124</v>
      </c>
      <c r="J326" s="67">
        <f t="shared" si="46"/>
        <v>-53.672148578505066</v>
      </c>
      <c r="K326" s="34">
        <f t="shared" si="47"/>
        <v>-77.06847694061419</v>
      </c>
      <c r="L326" s="34">
        <f t="shared" si="48"/>
        <v>-1842343.876874283</v>
      </c>
      <c r="M326" s="34">
        <f t="shared" si="49"/>
        <v>-6068757.2166886646</v>
      </c>
      <c r="N326" s="38">
        <f>jan!M326</f>
        <v>-11689103.813520066</v>
      </c>
      <c r="O326" s="38">
        <f t="shared" si="50"/>
        <v>5620346.5968314018</v>
      </c>
    </row>
    <row r="327" spans="1:15" s="31" customFormat="1" x14ac:dyDescent="0.2">
      <c r="A327" s="30">
        <v>5503</v>
      </c>
      <c r="B327" s="31" t="s">
        <v>372</v>
      </c>
      <c r="C327" s="33">
        <v>109317962</v>
      </c>
      <c r="D327" s="66">
        <v>25056</v>
      </c>
      <c r="E327" s="34">
        <f t="shared" si="41"/>
        <v>4362.9454821200507</v>
      </c>
      <c r="F327" s="35">
        <f t="shared" si="42"/>
        <v>0.90113179311676028</v>
      </c>
      <c r="G327" s="36">
        <f t="shared" si="43"/>
        <v>287.20988417549944</v>
      </c>
      <c r="H327" s="36">
        <f t="shared" si="44"/>
        <v>0</v>
      </c>
      <c r="I327" s="59">
        <f t="shared" si="45"/>
        <v>287.20988417549944</v>
      </c>
      <c r="J327" s="67">
        <f t="shared" si="46"/>
        <v>-53.672148578505066</v>
      </c>
      <c r="K327" s="34">
        <f t="shared" si="47"/>
        <v>233.53773559699437</v>
      </c>
      <c r="L327" s="34">
        <f t="shared" si="48"/>
        <v>7196330.8579013143</v>
      </c>
      <c r="M327" s="34">
        <f t="shared" si="49"/>
        <v>5851521.5031182906</v>
      </c>
      <c r="N327" s="38">
        <f>jan!M327</f>
        <v>3481658.907517192</v>
      </c>
      <c r="O327" s="38">
        <f t="shared" si="50"/>
        <v>2369862.5956010986</v>
      </c>
    </row>
    <row r="328" spans="1:15" s="31" customFormat="1" x14ac:dyDescent="0.2">
      <c r="A328" s="30">
        <v>5510</v>
      </c>
      <c r="B328" s="31" t="s">
        <v>312</v>
      </c>
      <c r="C328" s="33">
        <v>10244517</v>
      </c>
      <c r="D328" s="66">
        <v>2845</v>
      </c>
      <c r="E328" s="34">
        <f t="shared" si="41"/>
        <v>3600.8847100175749</v>
      </c>
      <c r="F328" s="35">
        <f t="shared" si="42"/>
        <v>0.74373418344162034</v>
      </c>
      <c r="G328" s="36">
        <f t="shared" si="43"/>
        <v>744.44634743698487</v>
      </c>
      <c r="H328" s="36">
        <f t="shared" si="44"/>
        <v>264.8033675538021</v>
      </c>
      <c r="I328" s="59">
        <f t="shared" si="45"/>
        <v>1009.249714990787</v>
      </c>
      <c r="J328" s="67">
        <f t="shared" si="46"/>
        <v>-53.672148578505066</v>
      </c>
      <c r="K328" s="34">
        <f t="shared" si="47"/>
        <v>955.57756641228195</v>
      </c>
      <c r="L328" s="34">
        <f t="shared" si="48"/>
        <v>2871315.4391487888</v>
      </c>
      <c r="M328" s="34">
        <f t="shared" si="49"/>
        <v>2718618.1764429421</v>
      </c>
      <c r="N328" s="38">
        <f>jan!M328</f>
        <v>2413678.7691343809</v>
      </c>
      <c r="O328" s="38">
        <f t="shared" si="50"/>
        <v>304939.40730856126</v>
      </c>
    </row>
    <row r="329" spans="1:15" s="31" customFormat="1" x14ac:dyDescent="0.2">
      <c r="A329" s="30">
        <v>5512</v>
      </c>
      <c r="B329" s="31" t="s">
        <v>301</v>
      </c>
      <c r="C329" s="33">
        <v>16285381</v>
      </c>
      <c r="D329" s="66">
        <v>4281</v>
      </c>
      <c r="E329" s="34">
        <f t="shared" ref="E329:E363" si="51">IF(ISNUMBER(C329),(C329)/D329,"")</f>
        <v>3804.1067507591683</v>
      </c>
      <c r="F329" s="35">
        <f t="shared" ref="F329:F363" si="52">IF(ISNUMBER(C329),E329/E$366,"")</f>
        <v>0.78570808449649499</v>
      </c>
      <c r="G329" s="36">
        <f t="shared" ref="G329:G363" si="53">IF(ISNUMBER(D329),(E$366-E329)*0.6,"")</f>
        <v>622.5131229920288</v>
      </c>
      <c r="H329" s="36">
        <f t="shared" ref="H329:H363" si="54">IF(ISNUMBER(D329),(IF(E329&gt;=E$366*0.9,0,IF(E329&lt;0.9*E$366,(E$366*0.9-E329)*0.35))),"")</f>
        <v>193.6756532942444</v>
      </c>
      <c r="I329" s="59">
        <f t="shared" ref="I329:I363" si="55">IF(ISNUMBER(C329),G329+H329,"")</f>
        <v>816.1887762862732</v>
      </c>
      <c r="J329" s="67">
        <f t="shared" ref="J329:J363" si="56">IF(ISNUMBER(D329),I$368,"")</f>
        <v>-53.672148578505066</v>
      </c>
      <c r="K329" s="34">
        <f t="shared" ref="K329:K363" si="57">IF(ISNUMBER(I329),I329+J329,"")</f>
        <v>762.51662770776818</v>
      </c>
      <c r="L329" s="34">
        <f t="shared" ref="L329:L363" si="58">IF(ISNUMBER(I329),(I329*D329),"")</f>
        <v>3494104.1512815356</v>
      </c>
      <c r="M329" s="34">
        <f t="shared" ref="M329:M363" si="59">IF(ISNUMBER(K329),(K329*D329),"")</f>
        <v>3264333.6832169555</v>
      </c>
      <c r="N329" s="38">
        <f>jan!M329</f>
        <v>2829113.9027466727</v>
      </c>
      <c r="O329" s="38">
        <f t="shared" ref="O329:O364" si="60">IF(ISNUMBER(M329),(M329-N329),"")</f>
        <v>435219.78047028277</v>
      </c>
    </row>
    <row r="330" spans="1:15" s="31" customFormat="1" x14ac:dyDescent="0.2">
      <c r="A330" s="30">
        <v>5514</v>
      </c>
      <c r="B330" s="31" t="s">
        <v>313</v>
      </c>
      <c r="C330" s="33">
        <v>5359565</v>
      </c>
      <c r="D330" s="66">
        <v>1311</v>
      </c>
      <c r="E330" s="34">
        <f t="shared" si="51"/>
        <v>4088.1502669717775</v>
      </c>
      <c r="F330" s="35">
        <f t="shared" si="52"/>
        <v>0.84437502043159207</v>
      </c>
      <c r="G330" s="36">
        <f t="shared" si="53"/>
        <v>452.08701326446334</v>
      </c>
      <c r="H330" s="36">
        <f t="shared" si="54"/>
        <v>94.260422619831203</v>
      </c>
      <c r="I330" s="59">
        <f t="shared" si="55"/>
        <v>546.34743588429455</v>
      </c>
      <c r="J330" s="67">
        <f t="shared" si="56"/>
        <v>-53.672148578505066</v>
      </c>
      <c r="K330" s="34">
        <f t="shared" si="57"/>
        <v>492.67528730578948</v>
      </c>
      <c r="L330" s="34">
        <f t="shared" si="58"/>
        <v>716261.48844431015</v>
      </c>
      <c r="M330" s="34">
        <f t="shared" si="59"/>
        <v>645897.30165788997</v>
      </c>
      <c r="N330" s="38">
        <f>jan!M330</f>
        <v>946903.96282431413</v>
      </c>
      <c r="O330" s="38">
        <f t="shared" si="60"/>
        <v>-301006.66116642416</v>
      </c>
    </row>
    <row r="331" spans="1:15" s="31" customFormat="1" x14ac:dyDescent="0.2">
      <c r="A331" s="30">
        <v>5516</v>
      </c>
      <c r="B331" s="31" t="s">
        <v>314</v>
      </c>
      <c r="C331" s="33">
        <v>4556152</v>
      </c>
      <c r="D331" s="66">
        <v>1070</v>
      </c>
      <c r="E331" s="34">
        <f t="shared" si="51"/>
        <v>4258.0859813084116</v>
      </c>
      <c r="F331" s="35">
        <f t="shared" si="52"/>
        <v>0.87947389471327053</v>
      </c>
      <c r="G331" s="36">
        <f t="shared" si="53"/>
        <v>350.12558466248282</v>
      </c>
      <c r="H331" s="36">
        <f t="shared" si="54"/>
        <v>34.782922602009236</v>
      </c>
      <c r="I331" s="59">
        <f t="shared" si="55"/>
        <v>384.90850726449207</v>
      </c>
      <c r="J331" s="67">
        <f t="shared" si="56"/>
        <v>-53.672148578505066</v>
      </c>
      <c r="K331" s="34">
        <f t="shared" si="57"/>
        <v>331.236358685987</v>
      </c>
      <c r="L331" s="34">
        <f t="shared" si="58"/>
        <v>411852.10277300654</v>
      </c>
      <c r="M331" s="34">
        <f t="shared" si="59"/>
        <v>354422.9037940061</v>
      </c>
      <c r="N331" s="38">
        <f>jan!M331</f>
        <v>288612.5539450926</v>
      </c>
      <c r="O331" s="38">
        <f t="shared" si="60"/>
        <v>65810.349848913494</v>
      </c>
    </row>
    <row r="332" spans="1:15" s="31" customFormat="1" x14ac:dyDescent="0.2">
      <c r="A332" s="30">
        <v>5518</v>
      </c>
      <c r="B332" s="31" t="s">
        <v>373</v>
      </c>
      <c r="C332" s="33">
        <v>2971457</v>
      </c>
      <c r="D332" s="66">
        <v>986</v>
      </c>
      <c r="E332" s="34">
        <f t="shared" si="51"/>
        <v>3013.6480730223125</v>
      </c>
      <c r="F332" s="35">
        <f t="shared" si="52"/>
        <v>0.62244511259532187</v>
      </c>
      <c r="G332" s="36">
        <f t="shared" si="53"/>
        <v>1096.7883296341422</v>
      </c>
      <c r="H332" s="36">
        <f t="shared" si="54"/>
        <v>470.33619050214389</v>
      </c>
      <c r="I332" s="59">
        <f t="shared" si="55"/>
        <v>1567.124520136286</v>
      </c>
      <c r="J332" s="67">
        <f t="shared" si="56"/>
        <v>-53.672148578505066</v>
      </c>
      <c r="K332" s="34">
        <f t="shared" si="57"/>
        <v>1513.4523715577809</v>
      </c>
      <c r="L332" s="34">
        <f t="shared" si="58"/>
        <v>1545184.7768543779</v>
      </c>
      <c r="M332" s="34">
        <f t="shared" si="59"/>
        <v>1492264.0383559719</v>
      </c>
      <c r="N332" s="38">
        <f>jan!M332</f>
        <v>1441946.7487755711</v>
      </c>
      <c r="O332" s="38">
        <f t="shared" si="60"/>
        <v>50317.2895804008</v>
      </c>
    </row>
    <row r="333" spans="1:15" s="31" customFormat="1" x14ac:dyDescent="0.2">
      <c r="A333" s="30">
        <v>5520</v>
      </c>
      <c r="B333" s="31" t="s">
        <v>315</v>
      </c>
      <c r="C333" s="33">
        <v>24277746</v>
      </c>
      <c r="D333" s="66">
        <v>3986</v>
      </c>
      <c r="E333" s="34">
        <f t="shared" si="51"/>
        <v>6090.7541394882091</v>
      </c>
      <c r="F333" s="35">
        <f t="shared" si="52"/>
        <v>1.2579969705427818</v>
      </c>
      <c r="G333" s="36">
        <f t="shared" si="53"/>
        <v>-749.47531024539569</v>
      </c>
      <c r="H333" s="36">
        <f t="shared" si="54"/>
        <v>0</v>
      </c>
      <c r="I333" s="59">
        <f t="shared" si="55"/>
        <v>-749.47531024539569</v>
      </c>
      <c r="J333" s="67">
        <f t="shared" si="56"/>
        <v>-53.672148578505066</v>
      </c>
      <c r="K333" s="34">
        <f t="shared" si="57"/>
        <v>-803.14745882390071</v>
      </c>
      <c r="L333" s="34">
        <f t="shared" si="58"/>
        <v>-2987408.586638147</v>
      </c>
      <c r="M333" s="34">
        <f t="shared" si="59"/>
        <v>-3201345.7708720681</v>
      </c>
      <c r="N333" s="38">
        <f>jan!M333</f>
        <v>99681.084377536245</v>
      </c>
      <c r="O333" s="38">
        <f t="shared" si="60"/>
        <v>-3301026.8552496042</v>
      </c>
    </row>
    <row r="334" spans="1:15" s="31" customFormat="1" x14ac:dyDescent="0.2">
      <c r="A334" s="30">
        <v>5522</v>
      </c>
      <c r="B334" s="31" t="s">
        <v>316</v>
      </c>
      <c r="C334" s="33">
        <v>7902828</v>
      </c>
      <c r="D334" s="66">
        <v>2069</v>
      </c>
      <c r="E334" s="34">
        <f t="shared" si="51"/>
        <v>3819.63653939101</v>
      </c>
      <c r="F334" s="35">
        <f t="shared" si="52"/>
        <v>0.78891563919409247</v>
      </c>
      <c r="G334" s="36">
        <f t="shared" si="53"/>
        <v>613.19524981292375</v>
      </c>
      <c r="H334" s="36">
        <f t="shared" si="54"/>
        <v>188.24022727309978</v>
      </c>
      <c r="I334" s="59">
        <f t="shared" si="55"/>
        <v>801.43547708602352</v>
      </c>
      <c r="J334" s="67">
        <f t="shared" si="56"/>
        <v>-53.672148578505066</v>
      </c>
      <c r="K334" s="34">
        <f t="shared" si="57"/>
        <v>747.76332850751851</v>
      </c>
      <c r="L334" s="34">
        <f t="shared" si="58"/>
        <v>1658170.0020909826</v>
      </c>
      <c r="M334" s="34">
        <f t="shared" si="59"/>
        <v>1547122.3266820558</v>
      </c>
      <c r="N334" s="38">
        <f>jan!M334</f>
        <v>1398162.3332826134</v>
      </c>
      <c r="O334" s="38">
        <f t="shared" si="60"/>
        <v>148959.99339944241</v>
      </c>
    </row>
    <row r="335" spans="1:15" s="31" customFormat="1" x14ac:dyDescent="0.2">
      <c r="A335" s="30">
        <v>5524</v>
      </c>
      <c r="B335" s="31" t="s">
        <v>317</v>
      </c>
      <c r="C335" s="33">
        <v>32264415</v>
      </c>
      <c r="D335" s="66">
        <v>6714</v>
      </c>
      <c r="E335" s="34">
        <f t="shared" si="51"/>
        <v>4805.5428954423596</v>
      </c>
      <c r="F335" s="35">
        <f t="shared" si="52"/>
        <v>0.99254677923805545</v>
      </c>
      <c r="G335" s="36">
        <f t="shared" si="53"/>
        <v>21.651436182114047</v>
      </c>
      <c r="H335" s="36">
        <f t="shared" si="54"/>
        <v>0</v>
      </c>
      <c r="I335" s="59">
        <f t="shared" si="55"/>
        <v>21.651436182114047</v>
      </c>
      <c r="J335" s="67">
        <f t="shared" si="56"/>
        <v>-53.672148578505066</v>
      </c>
      <c r="K335" s="34">
        <f t="shared" si="57"/>
        <v>-32.020712396391019</v>
      </c>
      <c r="L335" s="34">
        <f t="shared" si="58"/>
        <v>145367.7425267137</v>
      </c>
      <c r="M335" s="34">
        <f t="shared" si="59"/>
        <v>-214987.06302936931</v>
      </c>
      <c r="N335" s="38">
        <f>jan!M335</f>
        <v>536479.3273735008</v>
      </c>
      <c r="O335" s="38">
        <f t="shared" si="60"/>
        <v>-751466.39040287014</v>
      </c>
    </row>
    <row r="336" spans="1:15" s="31" customFormat="1" x14ac:dyDescent="0.2">
      <c r="A336" s="30">
        <v>5526</v>
      </c>
      <c r="B336" s="31" t="s">
        <v>318</v>
      </c>
      <c r="C336" s="33">
        <v>14530842</v>
      </c>
      <c r="D336" s="66">
        <v>3485</v>
      </c>
      <c r="E336" s="34">
        <f t="shared" si="51"/>
        <v>4169.5385939741755</v>
      </c>
      <c r="F336" s="35">
        <f t="shared" si="52"/>
        <v>0.86118513400074115</v>
      </c>
      <c r="G336" s="36">
        <f t="shared" si="53"/>
        <v>403.25401706302455</v>
      </c>
      <c r="H336" s="36">
        <f t="shared" si="54"/>
        <v>65.7745081689919</v>
      </c>
      <c r="I336" s="59">
        <f t="shared" si="55"/>
        <v>469.02852523201648</v>
      </c>
      <c r="J336" s="67">
        <f t="shared" si="56"/>
        <v>-53.672148578505066</v>
      </c>
      <c r="K336" s="34">
        <f t="shared" si="57"/>
        <v>415.3563766535114</v>
      </c>
      <c r="L336" s="34">
        <f t="shared" si="58"/>
        <v>1634564.4104335774</v>
      </c>
      <c r="M336" s="34">
        <f t="shared" si="59"/>
        <v>1447516.9726374873</v>
      </c>
      <c r="N336" s="38">
        <f>jan!M336</f>
        <v>834779.57756882883</v>
      </c>
      <c r="O336" s="38">
        <f t="shared" si="60"/>
        <v>612737.39506865852</v>
      </c>
    </row>
    <row r="337" spans="1:15" s="31" customFormat="1" x14ac:dyDescent="0.2">
      <c r="A337" s="30">
        <v>5528</v>
      </c>
      <c r="B337" s="31" t="s">
        <v>319</v>
      </c>
      <c r="C337" s="33">
        <v>4182423</v>
      </c>
      <c r="D337" s="66">
        <v>1073</v>
      </c>
      <c r="E337" s="34">
        <f t="shared" si="51"/>
        <v>3897.877912395154</v>
      </c>
      <c r="F337" s="35">
        <f t="shared" si="52"/>
        <v>0.80507577436884625</v>
      </c>
      <c r="G337" s="36">
        <f t="shared" si="53"/>
        <v>566.25042601043742</v>
      </c>
      <c r="H337" s="36">
        <f t="shared" si="54"/>
        <v>160.85574672164941</v>
      </c>
      <c r="I337" s="59">
        <f t="shared" si="55"/>
        <v>727.10617273208686</v>
      </c>
      <c r="J337" s="67">
        <f t="shared" si="56"/>
        <v>-53.672148578505066</v>
      </c>
      <c r="K337" s="34">
        <f t="shared" si="57"/>
        <v>673.43402415358184</v>
      </c>
      <c r="L337" s="34">
        <f t="shared" si="58"/>
        <v>780184.92334152921</v>
      </c>
      <c r="M337" s="34">
        <f t="shared" si="59"/>
        <v>722594.7079167933</v>
      </c>
      <c r="N337" s="38">
        <f>jan!M337</f>
        <v>619007.96484400402</v>
      </c>
      <c r="O337" s="38">
        <f t="shared" si="60"/>
        <v>103586.74307278928</v>
      </c>
    </row>
    <row r="338" spans="1:15" s="31" customFormat="1" x14ac:dyDescent="0.2">
      <c r="A338" s="30">
        <v>5530</v>
      </c>
      <c r="B338" s="31" t="s">
        <v>396</v>
      </c>
      <c r="C338" s="33">
        <v>70459735</v>
      </c>
      <c r="D338" s="66">
        <v>14894</v>
      </c>
      <c r="E338" s="34">
        <f t="shared" si="51"/>
        <v>4730.7462736672487</v>
      </c>
      <c r="F338" s="35">
        <f t="shared" si="52"/>
        <v>0.9770981301143149</v>
      </c>
      <c r="G338" s="36">
        <f t="shared" si="53"/>
        <v>66.529409247180595</v>
      </c>
      <c r="H338" s="36">
        <f t="shared" si="54"/>
        <v>0</v>
      </c>
      <c r="I338" s="59">
        <f t="shared" si="55"/>
        <v>66.529409247180595</v>
      </c>
      <c r="J338" s="67">
        <f t="shared" si="56"/>
        <v>-53.672148578505066</v>
      </c>
      <c r="K338" s="34">
        <f t="shared" si="57"/>
        <v>12.857260668675529</v>
      </c>
      <c r="L338" s="34">
        <f t="shared" si="58"/>
        <v>990889.0213275078</v>
      </c>
      <c r="M338" s="34">
        <f t="shared" si="59"/>
        <v>191496.04039925334</v>
      </c>
      <c r="N338" s="38">
        <f>jan!M338</f>
        <v>-372479.66364299948</v>
      </c>
      <c r="O338" s="38">
        <f t="shared" si="60"/>
        <v>563975.70404225285</v>
      </c>
    </row>
    <row r="339" spans="1:15" s="31" customFormat="1" x14ac:dyDescent="0.2">
      <c r="A339" s="30">
        <v>5532</v>
      </c>
      <c r="B339" s="31" t="s">
        <v>320</v>
      </c>
      <c r="C339" s="33">
        <v>20642835</v>
      </c>
      <c r="D339" s="66">
        <v>5571</v>
      </c>
      <c r="E339" s="34">
        <f t="shared" si="51"/>
        <v>3705.4092622509424</v>
      </c>
      <c r="F339" s="35">
        <f t="shared" si="52"/>
        <v>0.76532290087226118</v>
      </c>
      <c r="G339" s="36">
        <f t="shared" si="53"/>
        <v>681.73161609696433</v>
      </c>
      <c r="H339" s="36">
        <f t="shared" si="54"/>
        <v>228.21977427212343</v>
      </c>
      <c r="I339" s="59">
        <f t="shared" si="55"/>
        <v>909.95139036908779</v>
      </c>
      <c r="J339" s="67">
        <f t="shared" si="56"/>
        <v>-53.672148578505066</v>
      </c>
      <c r="K339" s="34">
        <f t="shared" si="57"/>
        <v>856.27924179058277</v>
      </c>
      <c r="L339" s="34">
        <f t="shared" si="58"/>
        <v>5069339.1957461881</v>
      </c>
      <c r="M339" s="34">
        <f t="shared" si="59"/>
        <v>4770331.6560153365</v>
      </c>
      <c r="N339" s="38">
        <f>jan!M339</f>
        <v>4261744.7892786078</v>
      </c>
      <c r="O339" s="38">
        <f t="shared" si="60"/>
        <v>508586.8667367287</v>
      </c>
    </row>
    <row r="340" spans="1:15" s="31" customFormat="1" x14ac:dyDescent="0.2">
      <c r="A340" s="30">
        <v>5534</v>
      </c>
      <c r="B340" s="31" t="s">
        <v>321</v>
      </c>
      <c r="C340" s="33">
        <v>9401124</v>
      </c>
      <c r="D340" s="66">
        <v>2237</v>
      </c>
      <c r="E340" s="34">
        <f t="shared" si="51"/>
        <v>4202.5587840858288</v>
      </c>
      <c r="F340" s="35">
        <f t="shared" si="52"/>
        <v>0.86800519243289731</v>
      </c>
      <c r="G340" s="36">
        <f t="shared" si="53"/>
        <v>383.44190299603252</v>
      </c>
      <c r="H340" s="36">
        <f t="shared" si="54"/>
        <v>54.217441629913218</v>
      </c>
      <c r="I340" s="59">
        <f t="shared" si="55"/>
        <v>437.65934462594572</v>
      </c>
      <c r="J340" s="67">
        <f t="shared" si="56"/>
        <v>-53.672148578505066</v>
      </c>
      <c r="K340" s="34">
        <f t="shared" si="57"/>
        <v>383.98719604744065</v>
      </c>
      <c r="L340" s="34">
        <f t="shared" si="58"/>
        <v>979043.95392824057</v>
      </c>
      <c r="M340" s="34">
        <f t="shared" si="59"/>
        <v>858979.3575581247</v>
      </c>
      <c r="N340" s="38">
        <f>jan!M340</f>
        <v>713997.04362165614</v>
      </c>
      <c r="O340" s="38">
        <f t="shared" si="60"/>
        <v>144982.31393646856</v>
      </c>
    </row>
    <row r="341" spans="1:15" s="31" customFormat="1" x14ac:dyDescent="0.2">
      <c r="A341" s="30">
        <v>5536</v>
      </c>
      <c r="B341" s="31" t="s">
        <v>322</v>
      </c>
      <c r="C341" s="33">
        <v>10598904</v>
      </c>
      <c r="D341" s="66">
        <v>2743</v>
      </c>
      <c r="E341" s="34">
        <f t="shared" si="51"/>
        <v>3863.9825009114111</v>
      </c>
      <c r="F341" s="35">
        <f t="shared" si="52"/>
        <v>0.7980749459024008</v>
      </c>
      <c r="G341" s="36">
        <f t="shared" si="53"/>
        <v>586.58767290068317</v>
      </c>
      <c r="H341" s="36">
        <f t="shared" si="54"/>
        <v>172.71914074095943</v>
      </c>
      <c r="I341" s="59">
        <f t="shared" si="55"/>
        <v>759.30681364164263</v>
      </c>
      <c r="J341" s="67">
        <f t="shared" si="56"/>
        <v>-53.672148578505066</v>
      </c>
      <c r="K341" s="34">
        <f t="shared" si="57"/>
        <v>705.63466506313762</v>
      </c>
      <c r="L341" s="34">
        <f t="shared" si="58"/>
        <v>2082778.5898190257</v>
      </c>
      <c r="M341" s="34">
        <f t="shared" si="59"/>
        <v>1935555.8862681864</v>
      </c>
      <c r="N341" s="38">
        <f>jan!M341</f>
        <v>1683223.8985713911</v>
      </c>
      <c r="O341" s="38">
        <f t="shared" si="60"/>
        <v>252331.98769679526</v>
      </c>
    </row>
    <row r="342" spans="1:15" s="31" customFormat="1" x14ac:dyDescent="0.2">
      <c r="A342" s="30">
        <v>5538</v>
      </c>
      <c r="B342" s="31" t="s">
        <v>397</v>
      </c>
      <c r="C342" s="33">
        <v>8298235</v>
      </c>
      <c r="D342" s="66">
        <v>1825</v>
      </c>
      <c r="E342" s="34">
        <f t="shared" si="51"/>
        <v>4546.9780821917811</v>
      </c>
      <c r="F342" s="35">
        <f t="shared" si="52"/>
        <v>0.9391422673649954</v>
      </c>
      <c r="G342" s="36">
        <f t="shared" si="53"/>
        <v>176.79032413246114</v>
      </c>
      <c r="H342" s="36">
        <f t="shared" si="54"/>
        <v>0</v>
      </c>
      <c r="I342" s="59">
        <f t="shared" si="55"/>
        <v>176.79032413246114</v>
      </c>
      <c r="J342" s="67">
        <f t="shared" si="56"/>
        <v>-53.672148578505066</v>
      </c>
      <c r="K342" s="34">
        <f t="shared" si="57"/>
        <v>123.11817555395606</v>
      </c>
      <c r="L342" s="34">
        <f t="shared" si="58"/>
        <v>322642.34154174157</v>
      </c>
      <c r="M342" s="34">
        <f t="shared" si="59"/>
        <v>224690.6703859698</v>
      </c>
      <c r="N342" s="38">
        <f>jan!M342</f>
        <v>1798472.4135044804</v>
      </c>
      <c r="O342" s="38">
        <f t="shared" si="60"/>
        <v>-1573781.7431185106</v>
      </c>
    </row>
    <row r="343" spans="1:15" s="31" customFormat="1" x14ac:dyDescent="0.2">
      <c r="A343" s="30">
        <v>5540</v>
      </c>
      <c r="B343" s="31" t="s">
        <v>398</v>
      </c>
      <c r="C343" s="33">
        <v>8672251</v>
      </c>
      <c r="D343" s="66">
        <v>1974</v>
      </c>
      <c r="E343" s="34">
        <f t="shared" si="51"/>
        <v>4393.2375886524824</v>
      </c>
      <c r="F343" s="35">
        <f t="shared" si="52"/>
        <v>0.90738838751811635</v>
      </c>
      <c r="G343" s="36">
        <f t="shared" si="53"/>
        <v>269.0346202560404</v>
      </c>
      <c r="H343" s="36">
        <f t="shared" si="54"/>
        <v>0</v>
      </c>
      <c r="I343" s="59">
        <f t="shared" si="55"/>
        <v>269.0346202560404</v>
      </c>
      <c r="J343" s="67">
        <f t="shared" si="56"/>
        <v>-53.672148578505066</v>
      </c>
      <c r="K343" s="34">
        <f t="shared" si="57"/>
        <v>215.36247167753532</v>
      </c>
      <c r="L343" s="34">
        <f t="shared" si="58"/>
        <v>531074.34038542374</v>
      </c>
      <c r="M343" s="34">
        <f t="shared" si="59"/>
        <v>425125.51909145474</v>
      </c>
      <c r="N343" s="38">
        <f>jan!M343</f>
        <v>2016186.0714837499</v>
      </c>
      <c r="O343" s="38">
        <f t="shared" si="60"/>
        <v>-1591060.5523922951</v>
      </c>
    </row>
    <row r="344" spans="1:15" s="31" customFormat="1" x14ac:dyDescent="0.2">
      <c r="A344" s="30">
        <v>5542</v>
      </c>
      <c r="B344" s="31" t="s">
        <v>323</v>
      </c>
      <c r="C344" s="33">
        <v>12064441</v>
      </c>
      <c r="D344" s="66">
        <v>2794</v>
      </c>
      <c r="E344" s="34">
        <f t="shared" si="51"/>
        <v>4317.9817465998567</v>
      </c>
      <c r="F344" s="35">
        <f t="shared" si="52"/>
        <v>0.89184489008746748</v>
      </c>
      <c r="G344" s="36">
        <f t="shared" si="53"/>
        <v>314.18812548761576</v>
      </c>
      <c r="H344" s="36">
        <f t="shared" si="54"/>
        <v>13.819404750003468</v>
      </c>
      <c r="I344" s="59">
        <f t="shared" si="55"/>
        <v>328.00753023761922</v>
      </c>
      <c r="J344" s="67">
        <f t="shared" si="56"/>
        <v>-53.672148578505066</v>
      </c>
      <c r="K344" s="34">
        <f t="shared" si="57"/>
        <v>274.33538165911415</v>
      </c>
      <c r="L344" s="34">
        <f t="shared" si="58"/>
        <v>916453.0394839081</v>
      </c>
      <c r="M344" s="34">
        <f t="shared" si="59"/>
        <v>766493.05635556497</v>
      </c>
      <c r="N344" s="38">
        <f>jan!M344</f>
        <v>554216.92306844878</v>
      </c>
      <c r="O344" s="38">
        <f t="shared" si="60"/>
        <v>212276.13328711619</v>
      </c>
    </row>
    <row r="345" spans="1:15" s="31" customFormat="1" x14ac:dyDescent="0.2">
      <c r="A345" s="30">
        <v>5544</v>
      </c>
      <c r="B345" s="31" t="s">
        <v>324</v>
      </c>
      <c r="C345" s="33">
        <v>19719957</v>
      </c>
      <c r="D345" s="66">
        <v>4794</v>
      </c>
      <c r="E345" s="34">
        <f t="shared" si="51"/>
        <v>4113.4662077596995</v>
      </c>
      <c r="F345" s="35">
        <f t="shared" si="52"/>
        <v>0.84960382725719841</v>
      </c>
      <c r="G345" s="36">
        <f t="shared" si="53"/>
        <v>436.89744879171013</v>
      </c>
      <c r="H345" s="36">
        <f t="shared" si="54"/>
        <v>85.399843344058482</v>
      </c>
      <c r="I345" s="59">
        <f t="shared" si="55"/>
        <v>522.29729213576866</v>
      </c>
      <c r="J345" s="67">
        <f t="shared" si="56"/>
        <v>-53.672148578505066</v>
      </c>
      <c r="K345" s="34">
        <f t="shared" si="57"/>
        <v>468.62514355726358</v>
      </c>
      <c r="L345" s="34">
        <f t="shared" si="58"/>
        <v>2503893.2184988749</v>
      </c>
      <c r="M345" s="34">
        <f t="shared" si="59"/>
        <v>2246588.9382135216</v>
      </c>
      <c r="N345" s="38">
        <f>jan!M345</f>
        <v>2067849.4164605367</v>
      </c>
      <c r="O345" s="38">
        <f t="shared" si="60"/>
        <v>178739.52175298496</v>
      </c>
    </row>
    <row r="346" spans="1:15" s="31" customFormat="1" x14ac:dyDescent="0.2">
      <c r="A346" s="30">
        <v>5546</v>
      </c>
      <c r="B346" s="31" t="s">
        <v>325</v>
      </c>
      <c r="C346" s="33">
        <v>5626912</v>
      </c>
      <c r="D346" s="66">
        <v>1157</v>
      </c>
      <c r="E346" s="34">
        <f t="shared" si="51"/>
        <v>4863.3638720829731</v>
      </c>
      <c r="F346" s="35">
        <f t="shared" si="52"/>
        <v>1.0044892434685733</v>
      </c>
      <c r="G346" s="36">
        <f t="shared" si="53"/>
        <v>-13.04114980225404</v>
      </c>
      <c r="H346" s="36">
        <f t="shared" si="54"/>
        <v>0</v>
      </c>
      <c r="I346" s="59">
        <f t="shared" si="55"/>
        <v>-13.04114980225404</v>
      </c>
      <c r="J346" s="67">
        <f t="shared" si="56"/>
        <v>-53.672148578505066</v>
      </c>
      <c r="K346" s="34">
        <f t="shared" si="57"/>
        <v>-66.713298380759113</v>
      </c>
      <c r="L346" s="34">
        <f t="shared" si="58"/>
        <v>-15088.610321207925</v>
      </c>
      <c r="M346" s="34">
        <f t="shared" si="59"/>
        <v>-77187.286226538301</v>
      </c>
      <c r="N346" s="38">
        <f>jan!M346</f>
        <v>1319240.6200135255</v>
      </c>
      <c r="O346" s="38">
        <f t="shared" si="60"/>
        <v>-1396427.9062400637</v>
      </c>
    </row>
    <row r="347" spans="1:15" s="31" customFormat="1" x14ac:dyDescent="0.2">
      <c r="A347" s="30">
        <v>5601</v>
      </c>
      <c r="B347" s="31" t="s">
        <v>329</v>
      </c>
      <c r="C347" s="33">
        <v>99494294</v>
      </c>
      <c r="D347" s="66">
        <v>21708</v>
      </c>
      <c r="E347" s="34">
        <f t="shared" si="51"/>
        <v>4583.3008107610094</v>
      </c>
      <c r="F347" s="35">
        <f t="shared" si="52"/>
        <v>0.94664443892790406</v>
      </c>
      <c r="G347" s="36">
        <f t="shared" si="53"/>
        <v>154.99668699092416</v>
      </c>
      <c r="H347" s="36">
        <f t="shared" si="54"/>
        <v>0</v>
      </c>
      <c r="I347" s="59">
        <f t="shared" si="55"/>
        <v>154.99668699092416</v>
      </c>
      <c r="J347" s="67">
        <f t="shared" si="56"/>
        <v>-53.672148578505066</v>
      </c>
      <c r="K347" s="34">
        <f t="shared" si="57"/>
        <v>101.32453841241909</v>
      </c>
      <c r="L347" s="34">
        <f t="shared" si="58"/>
        <v>3364668.0811989815</v>
      </c>
      <c r="M347" s="34">
        <f t="shared" si="59"/>
        <v>2199553.0798567934</v>
      </c>
      <c r="N347" s="38">
        <f>jan!M347</f>
        <v>2991053.6638403283</v>
      </c>
      <c r="O347" s="38">
        <f t="shared" si="60"/>
        <v>-791500.58398353495</v>
      </c>
    </row>
    <row r="348" spans="1:15" s="31" customFormat="1" x14ac:dyDescent="0.2">
      <c r="A348" s="30">
        <v>5603</v>
      </c>
      <c r="B348" s="31" t="s">
        <v>328</v>
      </c>
      <c r="C348" s="33">
        <v>56883656</v>
      </c>
      <c r="D348" s="66">
        <v>11338</v>
      </c>
      <c r="E348" s="34">
        <f t="shared" si="51"/>
        <v>5017.0802610689716</v>
      </c>
      <c r="F348" s="35">
        <f t="shared" si="52"/>
        <v>1.0362381447111066</v>
      </c>
      <c r="G348" s="36">
        <f t="shared" si="53"/>
        <v>-105.27098319385313</v>
      </c>
      <c r="H348" s="36">
        <f t="shared" si="54"/>
        <v>0</v>
      </c>
      <c r="I348" s="59">
        <f t="shared" si="55"/>
        <v>-105.27098319385313</v>
      </c>
      <c r="J348" s="67">
        <f t="shared" si="56"/>
        <v>-53.672148578505066</v>
      </c>
      <c r="K348" s="34">
        <f t="shared" si="57"/>
        <v>-158.94313177235819</v>
      </c>
      <c r="L348" s="34">
        <f t="shared" si="58"/>
        <v>-1193562.4074519067</v>
      </c>
      <c r="M348" s="34">
        <f t="shared" si="59"/>
        <v>-1802097.2280349971</v>
      </c>
      <c r="N348" s="38">
        <f>jan!M348</f>
        <v>-2547662.3475482929</v>
      </c>
      <c r="O348" s="38">
        <f t="shared" si="60"/>
        <v>745565.11951329582</v>
      </c>
    </row>
    <row r="349" spans="1:15" s="31" customFormat="1" x14ac:dyDescent="0.2">
      <c r="A349" s="30">
        <v>5605</v>
      </c>
      <c r="B349" s="31" t="s">
        <v>338</v>
      </c>
      <c r="C349" s="33">
        <v>44836234</v>
      </c>
      <c r="D349" s="66">
        <v>10063</v>
      </c>
      <c r="E349" s="34">
        <f t="shared" si="51"/>
        <v>4455.5534134949812</v>
      </c>
      <c r="F349" s="35">
        <f t="shared" si="52"/>
        <v>0.92025922700258866</v>
      </c>
      <c r="G349" s="36">
        <f t="shared" si="53"/>
        <v>231.64512535054109</v>
      </c>
      <c r="H349" s="36">
        <f t="shared" si="54"/>
        <v>0</v>
      </c>
      <c r="I349" s="59">
        <f t="shared" si="55"/>
        <v>231.64512535054109</v>
      </c>
      <c r="J349" s="67">
        <f t="shared" si="56"/>
        <v>-53.672148578505066</v>
      </c>
      <c r="K349" s="34">
        <f t="shared" si="57"/>
        <v>177.97297677203602</v>
      </c>
      <c r="L349" s="34">
        <f t="shared" si="58"/>
        <v>2331044.896402495</v>
      </c>
      <c r="M349" s="34">
        <f t="shared" si="59"/>
        <v>1790942.0652569984</v>
      </c>
      <c r="N349" s="38">
        <f>jan!M349</f>
        <v>2229968.1510514664</v>
      </c>
      <c r="O349" s="38">
        <f t="shared" si="60"/>
        <v>-439026.08579446794</v>
      </c>
    </row>
    <row r="350" spans="1:15" s="31" customFormat="1" x14ac:dyDescent="0.2">
      <c r="A350" s="30">
        <v>5607</v>
      </c>
      <c r="B350" s="31" t="s">
        <v>327</v>
      </c>
      <c r="C350" s="33">
        <v>24078832</v>
      </c>
      <c r="D350" s="66">
        <v>5807</v>
      </c>
      <c r="E350" s="34">
        <f t="shared" si="51"/>
        <v>4146.5183399345615</v>
      </c>
      <c r="F350" s="35">
        <f t="shared" si="52"/>
        <v>0.85643048306922398</v>
      </c>
      <c r="G350" s="36">
        <f t="shared" si="53"/>
        <v>417.06616948679294</v>
      </c>
      <c r="H350" s="36">
        <f t="shared" si="54"/>
        <v>73.831597082856788</v>
      </c>
      <c r="I350" s="59">
        <f t="shared" si="55"/>
        <v>490.89776656964972</v>
      </c>
      <c r="J350" s="67">
        <f t="shared" si="56"/>
        <v>-53.672148578505066</v>
      </c>
      <c r="K350" s="34">
        <f t="shared" si="57"/>
        <v>437.22561799114465</v>
      </c>
      <c r="L350" s="34">
        <f t="shared" si="58"/>
        <v>2850643.3304699557</v>
      </c>
      <c r="M350" s="34">
        <f t="shared" si="59"/>
        <v>2538969.1636745771</v>
      </c>
      <c r="N350" s="38">
        <f>jan!M350</f>
        <v>1988007.1133263111</v>
      </c>
      <c r="O350" s="38">
        <f t="shared" si="60"/>
        <v>550962.05034826603</v>
      </c>
    </row>
    <row r="351" spans="1:15" s="31" customFormat="1" x14ac:dyDescent="0.2">
      <c r="A351" s="30">
        <v>5610</v>
      </c>
      <c r="B351" s="31" t="s">
        <v>426</v>
      </c>
      <c r="C351" s="33">
        <v>10730854</v>
      </c>
      <c r="D351" s="66">
        <v>2565</v>
      </c>
      <c r="E351" s="34">
        <f t="shared" si="51"/>
        <v>4183.5688109161792</v>
      </c>
      <c r="F351" s="35">
        <f t="shared" si="52"/>
        <v>0.86408296405673846</v>
      </c>
      <c r="G351" s="36">
        <f t="shared" si="53"/>
        <v>394.83588689782226</v>
      </c>
      <c r="H351" s="36">
        <f t="shared" si="54"/>
        <v>60.863932239290577</v>
      </c>
      <c r="I351" s="59">
        <f t="shared" si="55"/>
        <v>455.69981913711285</v>
      </c>
      <c r="J351" s="67">
        <f t="shared" si="56"/>
        <v>-53.672148578505066</v>
      </c>
      <c r="K351" s="34">
        <f t="shared" si="57"/>
        <v>402.02767055860778</v>
      </c>
      <c r="L351" s="34">
        <f t="shared" si="58"/>
        <v>1168870.0360866946</v>
      </c>
      <c r="M351" s="34">
        <f t="shared" si="59"/>
        <v>1031200.9749828289</v>
      </c>
      <c r="N351" s="38">
        <f>jan!M351</f>
        <v>1780862.2185693111</v>
      </c>
      <c r="O351" s="38">
        <f t="shared" si="60"/>
        <v>-749661.24358648213</v>
      </c>
    </row>
    <row r="352" spans="1:15" s="31" customFormat="1" x14ac:dyDescent="0.2">
      <c r="A352" s="30">
        <v>5612</v>
      </c>
      <c r="B352" s="31" t="s">
        <v>399</v>
      </c>
      <c r="C352" s="33">
        <v>9990069</v>
      </c>
      <c r="D352" s="66">
        <v>2848</v>
      </c>
      <c r="E352" s="34">
        <f t="shared" si="51"/>
        <v>3507.7489466292136</v>
      </c>
      <c r="F352" s="35">
        <f t="shared" si="52"/>
        <v>0.72449773003889073</v>
      </c>
      <c r="G352" s="36">
        <f t="shared" si="53"/>
        <v>800.32780547000164</v>
      </c>
      <c r="H352" s="36">
        <f t="shared" si="54"/>
        <v>297.40088473972855</v>
      </c>
      <c r="I352" s="59">
        <f t="shared" si="55"/>
        <v>1097.7286902097303</v>
      </c>
      <c r="J352" s="67">
        <f t="shared" si="56"/>
        <v>-53.672148578505066</v>
      </c>
      <c r="K352" s="34">
        <f t="shared" si="57"/>
        <v>1044.0565416312252</v>
      </c>
      <c r="L352" s="34">
        <f t="shared" si="58"/>
        <v>3126331.309717312</v>
      </c>
      <c r="M352" s="34">
        <f t="shared" si="59"/>
        <v>2973473.0305657294</v>
      </c>
      <c r="N352" s="38">
        <f>jan!M352</f>
        <v>3377348.9300332926</v>
      </c>
      <c r="O352" s="38">
        <f t="shared" si="60"/>
        <v>-403875.89946756326</v>
      </c>
    </row>
    <row r="353" spans="1:15" s="31" customFormat="1" x14ac:dyDescent="0.2">
      <c r="A353" s="30">
        <v>5614</v>
      </c>
      <c r="B353" s="31" t="s">
        <v>330</v>
      </c>
      <c r="C353" s="33">
        <v>3231404</v>
      </c>
      <c r="D353" s="66">
        <v>864</v>
      </c>
      <c r="E353" s="34">
        <f t="shared" si="51"/>
        <v>3740.0509259259261</v>
      </c>
      <c r="F353" s="35">
        <f t="shared" si="52"/>
        <v>0.7724778618113598</v>
      </c>
      <c r="G353" s="36">
        <f t="shared" si="53"/>
        <v>660.94661789197414</v>
      </c>
      <c r="H353" s="36">
        <f t="shared" si="54"/>
        <v>216.09519198587918</v>
      </c>
      <c r="I353" s="59">
        <f t="shared" si="55"/>
        <v>877.04180987785332</v>
      </c>
      <c r="J353" s="67">
        <f t="shared" si="56"/>
        <v>-53.672148578505066</v>
      </c>
      <c r="K353" s="34">
        <f t="shared" si="57"/>
        <v>823.36966129934831</v>
      </c>
      <c r="L353" s="34">
        <f t="shared" si="58"/>
        <v>757764.12373446522</v>
      </c>
      <c r="M353" s="34">
        <f t="shared" si="59"/>
        <v>711391.38736263698</v>
      </c>
      <c r="N353" s="38">
        <f>jan!M353</f>
        <v>599782.68888650439</v>
      </c>
      <c r="O353" s="38">
        <f t="shared" si="60"/>
        <v>111608.69847613259</v>
      </c>
    </row>
    <row r="354" spans="1:15" s="31" customFormat="1" x14ac:dyDescent="0.2">
      <c r="A354" s="30">
        <v>5616</v>
      </c>
      <c r="B354" s="31" t="s">
        <v>331</v>
      </c>
      <c r="C354" s="33">
        <v>3931883</v>
      </c>
      <c r="D354" s="66">
        <v>979</v>
      </c>
      <c r="E354" s="34">
        <f t="shared" si="51"/>
        <v>4016.2236976506638</v>
      </c>
      <c r="F354" s="35">
        <f t="shared" si="52"/>
        <v>0.82951915788398645</v>
      </c>
      <c r="G354" s="36">
        <f t="shared" si="53"/>
        <v>495.24295485713151</v>
      </c>
      <c r="H354" s="36">
        <f t="shared" si="54"/>
        <v>119.43472188222098</v>
      </c>
      <c r="I354" s="59">
        <f t="shared" si="55"/>
        <v>614.67767673935248</v>
      </c>
      <c r="J354" s="67">
        <f t="shared" si="56"/>
        <v>-53.672148578505066</v>
      </c>
      <c r="K354" s="34">
        <f t="shared" si="57"/>
        <v>561.00552816084746</v>
      </c>
      <c r="L354" s="34">
        <f t="shared" si="58"/>
        <v>601769.44552782609</v>
      </c>
      <c r="M354" s="34">
        <f t="shared" si="59"/>
        <v>549224.41206946969</v>
      </c>
      <c r="N354" s="38">
        <f>jan!M354</f>
        <v>464594.19001144468</v>
      </c>
      <c r="O354" s="38">
        <f t="shared" si="60"/>
        <v>84630.222058025014</v>
      </c>
    </row>
    <row r="355" spans="1:15" s="31" customFormat="1" x14ac:dyDescent="0.2">
      <c r="A355" s="30">
        <v>5618</v>
      </c>
      <c r="B355" s="31" t="s">
        <v>332</v>
      </c>
      <c r="C355" s="33">
        <v>5645992</v>
      </c>
      <c r="D355" s="66">
        <v>1113</v>
      </c>
      <c r="E355" s="34">
        <f t="shared" si="51"/>
        <v>5072.7690925426778</v>
      </c>
      <c r="F355" s="35">
        <f t="shared" si="52"/>
        <v>1.0477402312643618</v>
      </c>
      <c r="G355" s="36">
        <f t="shared" si="53"/>
        <v>-138.68428207807682</v>
      </c>
      <c r="H355" s="36">
        <f t="shared" si="54"/>
        <v>0</v>
      </c>
      <c r="I355" s="59">
        <f t="shared" si="55"/>
        <v>-138.68428207807682</v>
      </c>
      <c r="J355" s="67">
        <f t="shared" si="56"/>
        <v>-53.672148578505066</v>
      </c>
      <c r="K355" s="34">
        <f t="shared" si="57"/>
        <v>-192.35643065658189</v>
      </c>
      <c r="L355" s="34">
        <f t="shared" si="58"/>
        <v>-154355.6059528995</v>
      </c>
      <c r="M355" s="34">
        <f t="shared" si="59"/>
        <v>-214092.70732077563</v>
      </c>
      <c r="N355" s="38">
        <f>jan!M355</f>
        <v>-55820.458777672597</v>
      </c>
      <c r="O355" s="38">
        <f t="shared" si="60"/>
        <v>-158272.24854310305</v>
      </c>
    </row>
    <row r="356" spans="1:15" s="31" customFormat="1" x14ac:dyDescent="0.2">
      <c r="A356" s="30">
        <v>5620</v>
      </c>
      <c r="B356" s="31" t="s">
        <v>333</v>
      </c>
      <c r="C356" s="33">
        <v>14313334</v>
      </c>
      <c r="D356" s="66">
        <v>2951</v>
      </c>
      <c r="E356" s="34">
        <f t="shared" si="51"/>
        <v>4850.3334462893936</v>
      </c>
      <c r="F356" s="35">
        <f t="shared" si="52"/>
        <v>1.0017979123463845</v>
      </c>
      <c r="G356" s="36">
        <f t="shared" si="53"/>
        <v>-5.2228943261063252</v>
      </c>
      <c r="H356" s="36">
        <f t="shared" si="54"/>
        <v>0</v>
      </c>
      <c r="I356" s="59">
        <f t="shared" si="55"/>
        <v>-5.2228943261063252</v>
      </c>
      <c r="J356" s="67">
        <f t="shared" si="56"/>
        <v>-53.672148578505066</v>
      </c>
      <c r="K356" s="34">
        <f t="shared" si="57"/>
        <v>-58.895042904611394</v>
      </c>
      <c r="L356" s="34">
        <f t="shared" si="58"/>
        <v>-15412.761156339766</v>
      </c>
      <c r="M356" s="34">
        <f t="shared" si="59"/>
        <v>-173799.27161150821</v>
      </c>
      <c r="N356" s="38">
        <f>jan!M356</f>
        <v>-85260.816759129739</v>
      </c>
      <c r="O356" s="38">
        <f t="shared" si="60"/>
        <v>-88538.454852378476</v>
      </c>
    </row>
    <row r="357" spans="1:15" s="31" customFormat="1" x14ac:dyDescent="0.2">
      <c r="A357" s="30">
        <v>5622</v>
      </c>
      <c r="B357" s="31" t="s">
        <v>425</v>
      </c>
      <c r="C357" s="33">
        <v>16375415</v>
      </c>
      <c r="D357" s="66">
        <v>3889</v>
      </c>
      <c r="E357" s="34">
        <f t="shared" si="51"/>
        <v>4210.7006942658782</v>
      </c>
      <c r="F357" s="35">
        <f t="shared" si="52"/>
        <v>0.86968683941886382</v>
      </c>
      <c r="G357" s="36">
        <f t="shared" si="53"/>
        <v>378.55675688800289</v>
      </c>
      <c r="H357" s="36">
        <f t="shared" si="54"/>
        <v>51.367773066895957</v>
      </c>
      <c r="I357" s="59">
        <f t="shared" si="55"/>
        <v>429.92452995489884</v>
      </c>
      <c r="J357" s="67">
        <f t="shared" si="56"/>
        <v>-53.672148578505066</v>
      </c>
      <c r="K357" s="34">
        <f t="shared" si="57"/>
        <v>376.25238137639377</v>
      </c>
      <c r="L357" s="34">
        <f t="shared" si="58"/>
        <v>1671976.4969946016</v>
      </c>
      <c r="M357" s="34">
        <f t="shared" si="59"/>
        <v>1463245.5111727954</v>
      </c>
      <c r="N357" s="38">
        <f>jan!M357</f>
        <v>1008838.511955576</v>
      </c>
      <c r="O357" s="38">
        <f t="shared" si="60"/>
        <v>454406.99921721942</v>
      </c>
    </row>
    <row r="358" spans="1:15" s="31" customFormat="1" x14ac:dyDescent="0.2">
      <c r="A358" s="30">
        <v>5624</v>
      </c>
      <c r="B358" s="31" t="s">
        <v>334</v>
      </c>
      <c r="C358" s="33">
        <v>6565588</v>
      </c>
      <c r="D358" s="66">
        <v>1215</v>
      </c>
      <c r="E358" s="34">
        <f t="shared" si="51"/>
        <v>5403.7761316872429</v>
      </c>
      <c r="F358" s="35">
        <f t="shared" si="52"/>
        <v>1.1161071104612272</v>
      </c>
      <c r="G358" s="36">
        <f t="shared" si="53"/>
        <v>-337.28850556481592</v>
      </c>
      <c r="H358" s="36">
        <f t="shared" si="54"/>
        <v>0</v>
      </c>
      <c r="I358" s="59">
        <f t="shared" si="55"/>
        <v>-337.28850556481592</v>
      </c>
      <c r="J358" s="67">
        <f t="shared" si="56"/>
        <v>-53.672148578505066</v>
      </c>
      <c r="K358" s="34">
        <f t="shared" si="57"/>
        <v>-390.96065414332099</v>
      </c>
      <c r="L358" s="34">
        <f t="shared" si="58"/>
        <v>-409805.53426125133</v>
      </c>
      <c r="M358" s="34">
        <f t="shared" si="59"/>
        <v>-475017.19478413503</v>
      </c>
      <c r="N358" s="38">
        <f>jan!M358</f>
        <v>214794.90133434662</v>
      </c>
      <c r="O358" s="38">
        <f t="shared" si="60"/>
        <v>-689812.0961184816</v>
      </c>
    </row>
    <row r="359" spans="1:15" s="31" customFormat="1" x14ac:dyDescent="0.2">
      <c r="A359" s="30">
        <v>5626</v>
      </c>
      <c r="B359" s="31" t="s">
        <v>335</v>
      </c>
      <c r="C359" s="33">
        <v>4230507</v>
      </c>
      <c r="D359" s="66">
        <v>1070</v>
      </c>
      <c r="E359" s="34">
        <f t="shared" si="51"/>
        <v>3953.7448598130841</v>
      </c>
      <c r="F359" s="35">
        <f t="shared" si="52"/>
        <v>0.81661464935800065</v>
      </c>
      <c r="G359" s="36">
        <f t="shared" si="53"/>
        <v>532.73025755967933</v>
      </c>
      <c r="H359" s="36">
        <f t="shared" si="54"/>
        <v>141.30231512537387</v>
      </c>
      <c r="I359" s="59">
        <f t="shared" si="55"/>
        <v>674.0325726850532</v>
      </c>
      <c r="J359" s="67">
        <f t="shared" si="56"/>
        <v>-53.672148578505066</v>
      </c>
      <c r="K359" s="34">
        <f t="shared" si="57"/>
        <v>620.36042410654818</v>
      </c>
      <c r="L359" s="34">
        <f t="shared" si="58"/>
        <v>721214.85277300689</v>
      </c>
      <c r="M359" s="34">
        <f t="shared" si="59"/>
        <v>663785.65379400656</v>
      </c>
      <c r="N359" s="38">
        <f>jan!M359</f>
        <v>555669.90394509246</v>
      </c>
      <c r="O359" s="38">
        <f t="shared" si="60"/>
        <v>108115.7498489141</v>
      </c>
    </row>
    <row r="360" spans="1:15" s="31" customFormat="1" x14ac:dyDescent="0.2">
      <c r="A360" s="30">
        <v>5628</v>
      </c>
      <c r="B360" s="31" t="s">
        <v>374</v>
      </c>
      <c r="C360" s="33">
        <v>11021757</v>
      </c>
      <c r="D360" s="66">
        <v>2807</v>
      </c>
      <c r="E360" s="34">
        <f t="shared" si="51"/>
        <v>3926.5254720342</v>
      </c>
      <c r="F360" s="35">
        <f t="shared" si="52"/>
        <v>0.81099270064989826</v>
      </c>
      <c r="G360" s="36">
        <f t="shared" si="53"/>
        <v>549.06189022700983</v>
      </c>
      <c r="H360" s="36">
        <f t="shared" si="54"/>
        <v>150.82910084798331</v>
      </c>
      <c r="I360" s="59">
        <f t="shared" si="55"/>
        <v>699.89099107499317</v>
      </c>
      <c r="J360" s="67">
        <f t="shared" si="56"/>
        <v>-53.672148578505066</v>
      </c>
      <c r="K360" s="34">
        <f t="shared" si="57"/>
        <v>646.21884249648815</v>
      </c>
      <c r="L360" s="34">
        <f t="shared" si="58"/>
        <v>1964594.0119475059</v>
      </c>
      <c r="M360" s="34">
        <f t="shared" si="59"/>
        <v>1813936.2908876422</v>
      </c>
      <c r="N360" s="38">
        <f>jan!M360</f>
        <v>1690724.5144148362</v>
      </c>
      <c r="O360" s="38">
        <f t="shared" si="60"/>
        <v>123211.776472806</v>
      </c>
    </row>
    <row r="361" spans="1:15" s="31" customFormat="1" x14ac:dyDescent="0.2">
      <c r="A361" s="30">
        <v>5630</v>
      </c>
      <c r="B361" s="31" t="s">
        <v>336</v>
      </c>
      <c r="C361" s="33">
        <v>4338829</v>
      </c>
      <c r="D361" s="66">
        <v>892</v>
      </c>
      <c r="E361" s="34">
        <f t="shared" si="51"/>
        <v>4864.1580717488787</v>
      </c>
      <c r="F361" s="35">
        <f t="shared" si="52"/>
        <v>1.0046532791119165</v>
      </c>
      <c r="G361" s="36">
        <f t="shared" si="53"/>
        <v>-13.517669601797389</v>
      </c>
      <c r="H361" s="36">
        <f t="shared" si="54"/>
        <v>0</v>
      </c>
      <c r="I361" s="59">
        <f t="shared" si="55"/>
        <v>-13.517669601797389</v>
      </c>
      <c r="J361" s="67">
        <f t="shared" si="56"/>
        <v>-53.672148578505066</v>
      </c>
      <c r="K361" s="34">
        <f t="shared" si="57"/>
        <v>-67.189818180302453</v>
      </c>
      <c r="L361" s="34">
        <f t="shared" si="58"/>
        <v>-12057.761284803271</v>
      </c>
      <c r="M361" s="34">
        <f t="shared" si="59"/>
        <v>-59933.317816829789</v>
      </c>
      <c r="N361" s="38">
        <f>jan!M361</f>
        <v>-16370.839020380619</v>
      </c>
      <c r="O361" s="38">
        <f t="shared" si="60"/>
        <v>-43562.47879644917</v>
      </c>
    </row>
    <row r="362" spans="1:15" s="31" customFormat="1" x14ac:dyDescent="0.2">
      <c r="A362" s="30">
        <v>5632</v>
      </c>
      <c r="B362" s="31" t="s">
        <v>337</v>
      </c>
      <c r="C362" s="33">
        <v>10125510</v>
      </c>
      <c r="D362" s="66">
        <v>2113</v>
      </c>
      <c r="E362" s="34">
        <f t="shared" si="51"/>
        <v>4792.0066256507334</v>
      </c>
      <c r="F362" s="35">
        <f t="shared" si="52"/>
        <v>0.98975097004918766</v>
      </c>
      <c r="G362" s="36">
        <f t="shared" si="53"/>
        <v>29.773198057089758</v>
      </c>
      <c r="H362" s="36">
        <f t="shared" si="54"/>
        <v>0</v>
      </c>
      <c r="I362" s="59">
        <f t="shared" si="55"/>
        <v>29.773198057089758</v>
      </c>
      <c r="J362" s="67">
        <f t="shared" si="56"/>
        <v>-53.672148578505066</v>
      </c>
      <c r="K362" s="34">
        <f t="shared" si="57"/>
        <v>-23.898950521415308</v>
      </c>
      <c r="L362" s="34">
        <f t="shared" si="58"/>
        <v>62910.767494630658</v>
      </c>
      <c r="M362" s="34">
        <f t="shared" si="59"/>
        <v>-50498.482451750548</v>
      </c>
      <c r="N362" s="38">
        <f>jan!M362</f>
        <v>-84275.657679444907</v>
      </c>
      <c r="O362" s="38">
        <f t="shared" si="60"/>
        <v>33777.175227694359</v>
      </c>
    </row>
    <row r="363" spans="1:15" s="31" customFormat="1" x14ac:dyDescent="0.2">
      <c r="A363" s="30">
        <v>5634</v>
      </c>
      <c r="B363" s="31" t="s">
        <v>326</v>
      </c>
      <c r="C363" s="33">
        <v>7501752</v>
      </c>
      <c r="D363" s="66">
        <v>1972</v>
      </c>
      <c r="E363" s="34">
        <f t="shared" si="51"/>
        <v>3804.1338742393509</v>
      </c>
      <c r="F363" s="35">
        <f t="shared" si="52"/>
        <v>0.78571368663624963</v>
      </c>
      <c r="G363" s="36">
        <f t="shared" si="53"/>
        <v>622.49684890391927</v>
      </c>
      <c r="H363" s="36">
        <f t="shared" si="54"/>
        <v>193.66616007618049</v>
      </c>
      <c r="I363" s="59">
        <f t="shared" si="55"/>
        <v>816.16300898009979</v>
      </c>
      <c r="J363" s="67">
        <f t="shared" si="56"/>
        <v>-53.672148578505066</v>
      </c>
      <c r="K363" s="34">
        <f t="shared" si="57"/>
        <v>762.49086040159477</v>
      </c>
      <c r="L363" s="34">
        <f t="shared" si="58"/>
        <v>1609473.4537087567</v>
      </c>
      <c r="M363" s="34">
        <f t="shared" si="59"/>
        <v>1503631.9767119449</v>
      </c>
      <c r="N363" s="38">
        <f>jan!M363</f>
        <v>1763513.8475511423</v>
      </c>
      <c r="O363" s="38">
        <f t="shared" si="60"/>
        <v>-259881.87083919742</v>
      </c>
    </row>
    <row r="364" spans="1:15" s="31" customFormat="1" x14ac:dyDescent="0.2">
      <c r="A364" s="30">
        <v>5636</v>
      </c>
      <c r="B364" s="31" t="s">
        <v>375</v>
      </c>
      <c r="C364" s="33">
        <v>3619093</v>
      </c>
      <c r="D364" s="33">
        <v>859</v>
      </c>
      <c r="E364" s="34">
        <f t="shared" ref="E364" si="61">IF(ISNUMBER(C364),(C364)/D364,"")</f>
        <v>4213.1466821885915</v>
      </c>
      <c r="F364" s="35">
        <f t="shared" ref="F364" si="62">IF(ISNUMBER(C364),E364/E$366,"")</f>
        <v>0.87019203882870511</v>
      </c>
      <c r="G364" s="36">
        <f t="shared" ref="G364" si="63">IF(ISNUMBER(D364),(E$366-E364)*0.6,"")</f>
        <v>377.08916413437493</v>
      </c>
      <c r="H364" s="36">
        <f t="shared" ref="H364" si="64">IF(ISNUMBER(D364),(IF(E364&gt;=E$366*0.9,0,IF(E364&lt;0.9*E$366,(E$366*0.9-E364)*0.35))),"")</f>
        <v>50.511677293946285</v>
      </c>
      <c r="I364" s="59">
        <f t="shared" ref="I364" si="65">IF(ISNUMBER(C364),G364+H364,"")</f>
        <v>427.60084142832119</v>
      </c>
      <c r="J364" s="67">
        <f t="shared" ref="J364" si="66">IF(ISNUMBER(D364),I$368,"")</f>
        <v>-53.672148578505066</v>
      </c>
      <c r="K364" s="34">
        <f t="shared" ref="K364" si="67">IF(ISNUMBER(I364),I364+J364,"")</f>
        <v>373.92869284981612</v>
      </c>
      <c r="L364" s="34">
        <f t="shared" ref="L364" si="68">IF(ISNUMBER(I364),(I364*D364),"")</f>
        <v>367309.12278692791</v>
      </c>
      <c r="M364" s="34">
        <f t="shared" ref="M364" si="69">IF(ISNUMBER(K364),(K364*D364),"")</f>
        <v>321204.74715799204</v>
      </c>
      <c r="N364" s="38">
        <f>jan!M364</f>
        <v>450561.05405498523</v>
      </c>
      <c r="O364" s="38">
        <f t="shared" si="60"/>
        <v>-129356.30689699319</v>
      </c>
    </row>
    <row r="365" spans="1:15" s="31" customFormat="1" x14ac:dyDescent="0.2">
      <c r="A365" s="30"/>
      <c r="C365" s="33"/>
      <c r="D365" s="33"/>
      <c r="E365" s="34"/>
      <c r="F365" s="35"/>
      <c r="G365" s="36"/>
      <c r="H365" s="36"/>
      <c r="I365" s="34"/>
      <c r="J365" s="37"/>
      <c r="K365" s="34"/>
      <c r="L365" s="34"/>
      <c r="M365" s="34"/>
      <c r="N365" s="38"/>
      <c r="O365" s="38"/>
    </row>
    <row r="366" spans="1:15" s="31" customFormat="1" ht="13.5" thickBot="1" x14ac:dyDescent="0.25">
      <c r="A366" s="39"/>
      <c r="B366" s="39" t="s">
        <v>30</v>
      </c>
      <c r="C366" s="40">
        <f>SUM(C8:C364)</f>
        <v>26872021705</v>
      </c>
      <c r="D366" s="41">
        <f>SUM(D8:D364)</f>
        <v>5550203</v>
      </c>
      <c r="E366" s="41">
        <f>IF(ISNUMBER(C364),C366/D366,"")</f>
        <v>4841.6286224125497</v>
      </c>
      <c r="F366" s="42">
        <f>IF(C366&gt;0,E366/E$366,"")</f>
        <v>1</v>
      </c>
      <c r="G366" s="43"/>
      <c r="H366" s="43"/>
      <c r="I366" s="41"/>
      <c r="J366" s="44"/>
      <c r="K366" s="41"/>
      <c r="L366" s="41">
        <f>SUM(L8:L364)</f>
        <v>297891320.05686456</v>
      </c>
      <c r="M366" s="41">
        <f>SUM(M8:M364)</f>
        <v>1.1431402526795864E-6</v>
      </c>
      <c r="N366" s="41">
        <f>jan!M366</f>
        <v>1.3065873645246029E-6</v>
      </c>
      <c r="O366" s="41">
        <f t="shared" ref="O366" si="70">M366-N366</f>
        <v>-1.6344711184501648E-7</v>
      </c>
    </row>
    <row r="367" spans="1:15" s="31" customFormat="1" ht="13.5" thickTop="1" x14ac:dyDescent="0.2">
      <c r="A367" s="45"/>
      <c r="B367" s="45"/>
      <c r="C367" s="45"/>
      <c r="D367" s="2"/>
      <c r="E367" s="34"/>
      <c r="F367" s="35"/>
      <c r="G367" s="36"/>
      <c r="H367" s="36"/>
      <c r="I367" s="34"/>
      <c r="J367" s="37"/>
      <c r="K367" s="34"/>
      <c r="L367" s="34"/>
      <c r="M367" s="34"/>
      <c r="O367" s="46"/>
    </row>
    <row r="368" spans="1:15" s="31" customFormat="1" x14ac:dyDescent="0.2">
      <c r="A368" s="47" t="s">
        <v>31</v>
      </c>
      <c r="B368" s="47"/>
      <c r="C368" s="47"/>
      <c r="D368" s="48">
        <f>L366</f>
        <v>297891320.05686456</v>
      </c>
      <c r="E368" s="49" t="s">
        <v>32</v>
      </c>
      <c r="F368" s="50">
        <f>D366</f>
        <v>5550203</v>
      </c>
      <c r="G368" s="49" t="s">
        <v>33</v>
      </c>
      <c r="H368" s="49"/>
      <c r="I368" s="51">
        <f>-L366/D366</f>
        <v>-53.672148578505066</v>
      </c>
      <c r="J368" s="52" t="s">
        <v>34</v>
      </c>
      <c r="M368" s="53"/>
    </row>
    <row r="369" spans="1:15" s="31" customFormat="1" x14ac:dyDescent="0.2">
      <c r="A369" s="2"/>
      <c r="B369" s="2"/>
      <c r="C369" s="2"/>
      <c r="D369" s="2"/>
      <c r="E369" s="2"/>
      <c r="F369" s="2"/>
      <c r="G369" s="56"/>
      <c r="H369" s="56"/>
      <c r="I369" s="2"/>
      <c r="J369" s="57"/>
      <c r="K369" s="2"/>
      <c r="L369" s="2"/>
      <c r="M369" s="2"/>
      <c r="N369" s="2"/>
      <c r="O369" s="2"/>
    </row>
    <row r="370" spans="1:15" s="31" customFormat="1" ht="13.5" thickBot="1" x14ac:dyDescent="0.25">
      <c r="A370" s="2"/>
      <c r="B370" s="82"/>
      <c r="C370" s="2"/>
      <c r="D370" s="2"/>
      <c r="E370" s="2"/>
      <c r="F370" s="2"/>
      <c r="G370" s="56"/>
      <c r="H370" s="56"/>
      <c r="I370" s="2"/>
      <c r="J370" s="57"/>
      <c r="K370" s="2"/>
      <c r="L370" s="2"/>
      <c r="M370" s="2"/>
      <c r="N370" s="2"/>
      <c r="O370" s="2"/>
    </row>
    <row r="371" spans="1:15" s="31" customFormat="1" x14ac:dyDescent="0.2">
      <c r="A371" s="2"/>
      <c r="B371" s="82"/>
      <c r="C371" s="85" t="s">
        <v>428</v>
      </c>
      <c r="D371" s="86"/>
      <c r="E371" s="86"/>
      <c r="F371" s="86"/>
      <c r="G371" s="86"/>
      <c r="H371" s="86"/>
      <c r="I371" s="86"/>
      <c r="J371" s="86"/>
      <c r="K371" s="86"/>
      <c r="L371" s="86"/>
      <c r="M371" s="86"/>
      <c r="N371" s="86"/>
      <c r="O371" s="87"/>
    </row>
    <row r="372" spans="1:15" s="31" customFormat="1" x14ac:dyDescent="0.2">
      <c r="A372" s="2"/>
      <c r="B372" s="82"/>
      <c r="C372" s="88"/>
      <c r="D372" s="89"/>
      <c r="E372" s="89"/>
      <c r="F372" s="89"/>
      <c r="G372" s="89"/>
      <c r="H372" s="89"/>
      <c r="I372" s="89"/>
      <c r="J372" s="89"/>
      <c r="K372" s="89"/>
      <c r="L372" s="89"/>
      <c r="M372" s="89"/>
      <c r="N372" s="89"/>
      <c r="O372" s="90"/>
    </row>
    <row r="373" spans="1:15" s="31" customFormat="1" x14ac:dyDescent="0.2">
      <c r="A373" s="2"/>
      <c r="B373" s="82"/>
      <c r="C373" s="88"/>
      <c r="D373" s="89"/>
      <c r="E373" s="89"/>
      <c r="F373" s="89"/>
      <c r="G373" s="89"/>
      <c r="H373" s="89"/>
      <c r="I373" s="89"/>
      <c r="J373" s="89"/>
      <c r="K373" s="89"/>
      <c r="L373" s="89"/>
      <c r="M373" s="89"/>
      <c r="N373" s="89"/>
      <c r="O373" s="90"/>
    </row>
    <row r="374" spans="1:15" s="31" customFormat="1" x14ac:dyDescent="0.2">
      <c r="A374" s="2"/>
      <c r="B374" s="82"/>
      <c r="C374" s="88" t="s">
        <v>433</v>
      </c>
      <c r="D374" s="89"/>
      <c r="E374" s="89"/>
      <c r="F374" s="89"/>
      <c r="G374" s="89"/>
      <c r="H374" s="89"/>
      <c r="I374" s="89"/>
      <c r="J374" s="89"/>
      <c r="K374" s="89"/>
      <c r="L374" s="89"/>
      <c r="M374" s="89"/>
      <c r="N374" s="89"/>
      <c r="O374" s="90"/>
    </row>
    <row r="375" spans="1:15" s="31" customFormat="1" ht="13.5" thickBot="1" x14ac:dyDescent="0.25">
      <c r="A375" s="2"/>
      <c r="B375" s="82"/>
      <c r="C375" s="91"/>
      <c r="D375" s="92"/>
      <c r="E375" s="92"/>
      <c r="F375" s="92"/>
      <c r="G375" s="92"/>
      <c r="H375" s="92"/>
      <c r="I375" s="92"/>
      <c r="J375" s="92"/>
      <c r="K375" s="92"/>
      <c r="L375" s="92"/>
      <c r="M375" s="92"/>
      <c r="N375" s="92"/>
      <c r="O375" s="93"/>
    </row>
    <row r="376" spans="1:15" s="31" customFormat="1" x14ac:dyDescent="0.2">
      <c r="A376" s="2"/>
      <c r="B376" s="82"/>
      <c r="C376" s="2"/>
      <c r="D376" s="2"/>
      <c r="E376" s="2"/>
      <c r="F376" s="2"/>
      <c r="G376" s="56"/>
      <c r="H376" s="56"/>
      <c r="I376" s="2"/>
      <c r="J376" s="57"/>
      <c r="K376" s="2"/>
      <c r="L376" s="2"/>
      <c r="M376" s="2"/>
      <c r="N376" s="2"/>
      <c r="O376" s="2"/>
    </row>
    <row r="377" spans="1:15" s="31" customFormat="1" x14ac:dyDescent="0.2">
      <c r="A377" s="2"/>
      <c r="B377" s="82"/>
      <c r="C377" s="2"/>
      <c r="D377" s="2"/>
      <c r="E377" s="2"/>
      <c r="F377" s="2"/>
      <c r="G377" s="56"/>
      <c r="H377" s="56"/>
      <c r="I377" s="2"/>
      <c r="J377" s="57"/>
      <c r="K377" s="2"/>
      <c r="L377" s="2"/>
      <c r="M377" s="2"/>
      <c r="N377" s="2"/>
      <c r="O377" s="2"/>
    </row>
    <row r="378" spans="1:15" s="31" customFormat="1" x14ac:dyDescent="0.2">
      <c r="A378" s="2"/>
      <c r="B378" s="2"/>
      <c r="C378" s="2"/>
      <c r="D378" s="2"/>
      <c r="E378" s="2"/>
      <c r="F378" s="2"/>
      <c r="G378" s="56"/>
      <c r="H378" s="56"/>
      <c r="I378" s="2"/>
      <c r="J378" s="57"/>
      <c r="K378" s="2"/>
      <c r="L378" s="2"/>
      <c r="M378" s="2"/>
      <c r="N378" s="2"/>
      <c r="O378" s="2"/>
    </row>
    <row r="379" spans="1:15" s="31" customFormat="1" x14ac:dyDescent="0.2">
      <c r="A379" s="2"/>
      <c r="B379" s="2"/>
      <c r="C379" s="2"/>
      <c r="D379" s="2"/>
      <c r="E379" s="2"/>
      <c r="F379" s="2"/>
      <c r="G379" s="56"/>
      <c r="H379" s="56"/>
      <c r="I379" s="2"/>
      <c r="J379" s="57"/>
      <c r="K379" s="2"/>
      <c r="L379" s="2"/>
      <c r="M379" s="2"/>
      <c r="N379" s="2"/>
      <c r="O379" s="2"/>
    </row>
    <row r="380" spans="1:15" s="31" customFormat="1" x14ac:dyDescent="0.2">
      <c r="A380" s="2"/>
      <c r="B380" s="2"/>
      <c r="C380" s="2"/>
      <c r="D380" s="2"/>
      <c r="E380" s="2"/>
      <c r="F380" s="2"/>
      <c r="G380" s="56"/>
      <c r="H380" s="56"/>
      <c r="I380" s="2"/>
      <c r="J380" s="57"/>
      <c r="K380" s="2"/>
      <c r="L380" s="2"/>
      <c r="M380" s="2"/>
      <c r="N380" s="2"/>
      <c r="O380" s="2"/>
    </row>
    <row r="381" spans="1:15" s="31" customFormat="1" x14ac:dyDescent="0.2">
      <c r="A381" s="2"/>
      <c r="B381" s="2"/>
      <c r="C381" s="2"/>
      <c r="D381" s="2"/>
      <c r="E381" s="2"/>
      <c r="F381" s="2"/>
      <c r="G381" s="56"/>
      <c r="H381" s="56"/>
      <c r="I381" s="2"/>
      <c r="J381" s="57"/>
      <c r="K381" s="2"/>
      <c r="L381" s="2"/>
      <c r="M381" s="2"/>
      <c r="N381" s="2"/>
      <c r="O381" s="2"/>
    </row>
    <row r="382" spans="1:15" s="31" customFormat="1" x14ac:dyDescent="0.2">
      <c r="A382" s="2"/>
      <c r="B382" s="2"/>
      <c r="C382" s="2"/>
      <c r="D382" s="2"/>
      <c r="E382" s="2"/>
      <c r="F382" s="2"/>
      <c r="G382" s="56"/>
      <c r="H382" s="56"/>
      <c r="I382" s="2"/>
      <c r="J382" s="57"/>
      <c r="K382" s="2"/>
      <c r="L382" s="2"/>
      <c r="M382" s="2"/>
      <c r="N382" s="2"/>
      <c r="O382" s="2"/>
    </row>
    <row r="383" spans="1:15" s="31" customFormat="1" x14ac:dyDescent="0.2">
      <c r="A383" s="2"/>
      <c r="B383" s="2"/>
      <c r="C383" s="2"/>
      <c r="D383" s="2"/>
      <c r="E383" s="2"/>
      <c r="F383" s="2"/>
      <c r="G383" s="56"/>
      <c r="H383" s="56"/>
      <c r="I383" s="2"/>
      <c r="J383" s="57"/>
      <c r="K383" s="2"/>
      <c r="L383" s="2"/>
      <c r="M383" s="2"/>
      <c r="N383" s="2"/>
      <c r="O383" s="2"/>
    </row>
    <row r="384" spans="1:15" s="31" customFormat="1" x14ac:dyDescent="0.2">
      <c r="A384" s="2"/>
      <c r="B384" s="2"/>
      <c r="C384" s="2"/>
      <c r="D384" s="2"/>
      <c r="E384" s="2"/>
      <c r="F384" s="2"/>
      <c r="G384" s="56"/>
      <c r="H384" s="56"/>
      <c r="I384" s="2"/>
      <c r="J384" s="57"/>
      <c r="K384" s="2"/>
      <c r="L384" s="2"/>
      <c r="M384" s="2"/>
      <c r="N384" s="2"/>
      <c r="O384" s="2"/>
    </row>
    <row r="385" spans="1:15" s="31" customFormat="1" x14ac:dyDescent="0.2">
      <c r="A385" s="2"/>
      <c r="B385" s="2"/>
      <c r="C385" s="2"/>
      <c r="D385" s="2"/>
      <c r="E385" s="2"/>
      <c r="F385" s="2"/>
      <c r="G385" s="56"/>
      <c r="H385" s="56"/>
      <c r="I385" s="2"/>
      <c r="J385" s="57"/>
      <c r="K385" s="2"/>
      <c r="L385" s="2"/>
      <c r="M385" s="2"/>
      <c r="N385" s="2"/>
      <c r="O385" s="2"/>
    </row>
    <row r="386" spans="1:15" s="31" customFormat="1" x14ac:dyDescent="0.2">
      <c r="A386" s="2"/>
      <c r="B386" s="2"/>
      <c r="C386" s="2"/>
      <c r="D386" s="2"/>
      <c r="E386" s="2"/>
      <c r="F386" s="2"/>
      <c r="G386" s="56"/>
      <c r="H386" s="56"/>
      <c r="I386" s="2"/>
      <c r="J386" s="57"/>
      <c r="K386" s="2"/>
      <c r="L386" s="2"/>
      <c r="M386" s="2"/>
      <c r="N386" s="2"/>
      <c r="O386" s="2"/>
    </row>
    <row r="387" spans="1:15" s="31" customFormat="1" x14ac:dyDescent="0.2">
      <c r="A387" s="2"/>
      <c r="B387" s="2"/>
      <c r="C387" s="2"/>
      <c r="D387" s="2"/>
      <c r="E387" s="2"/>
      <c r="F387" s="2"/>
      <c r="G387" s="56"/>
      <c r="H387" s="56"/>
      <c r="I387" s="2"/>
      <c r="J387" s="57"/>
      <c r="K387" s="2"/>
      <c r="L387" s="2"/>
      <c r="M387" s="2"/>
      <c r="N387" s="2"/>
      <c r="O387" s="2"/>
    </row>
    <row r="388" spans="1:15" s="31" customFormat="1" x14ac:dyDescent="0.2">
      <c r="A388" s="2"/>
      <c r="B388" s="2"/>
      <c r="C388" s="2"/>
      <c r="D388" s="2"/>
      <c r="E388" s="2"/>
      <c r="F388" s="2"/>
      <c r="G388" s="56"/>
      <c r="H388" s="56"/>
      <c r="I388" s="2"/>
      <c r="J388" s="57"/>
      <c r="K388" s="2"/>
      <c r="L388" s="2"/>
      <c r="M388" s="2"/>
      <c r="N388" s="2"/>
      <c r="O388" s="2"/>
    </row>
    <row r="389" spans="1:15" s="31" customFormat="1" x14ac:dyDescent="0.2">
      <c r="A389" s="2"/>
      <c r="B389" s="2"/>
      <c r="C389" s="2"/>
      <c r="D389" s="2"/>
      <c r="E389" s="2"/>
      <c r="F389" s="2"/>
      <c r="G389" s="56"/>
      <c r="H389" s="56"/>
      <c r="I389" s="2"/>
      <c r="J389" s="57"/>
      <c r="K389" s="2"/>
      <c r="L389" s="2"/>
      <c r="M389" s="2"/>
      <c r="N389" s="2"/>
      <c r="O389" s="2"/>
    </row>
    <row r="390" spans="1:15" s="31" customFormat="1" x14ac:dyDescent="0.2">
      <c r="A390" s="2"/>
      <c r="B390" s="2"/>
      <c r="C390" s="2"/>
      <c r="D390" s="2"/>
      <c r="E390" s="2"/>
      <c r="F390" s="2"/>
      <c r="G390" s="56"/>
      <c r="H390" s="56"/>
      <c r="I390" s="2"/>
      <c r="J390" s="57"/>
      <c r="K390" s="2"/>
      <c r="L390" s="2"/>
      <c r="M390" s="2"/>
      <c r="N390" s="2"/>
      <c r="O390" s="2"/>
    </row>
    <row r="391" spans="1:15" s="31" customFormat="1" x14ac:dyDescent="0.2">
      <c r="A391" s="2"/>
      <c r="B391" s="2"/>
      <c r="C391" s="2"/>
      <c r="D391" s="2"/>
      <c r="E391" s="2"/>
      <c r="F391" s="2"/>
      <c r="G391" s="56"/>
      <c r="H391" s="56"/>
      <c r="I391" s="2"/>
      <c r="J391" s="57"/>
      <c r="K391" s="2"/>
      <c r="L391" s="2"/>
      <c r="M391" s="2"/>
      <c r="N391" s="2"/>
      <c r="O391" s="2"/>
    </row>
    <row r="392" spans="1:15" s="31" customFormat="1" x14ac:dyDescent="0.2">
      <c r="A392" s="2"/>
      <c r="B392" s="2"/>
      <c r="C392" s="2"/>
      <c r="D392" s="2"/>
      <c r="E392" s="2"/>
      <c r="F392" s="2"/>
      <c r="G392" s="56"/>
      <c r="H392" s="56"/>
      <c r="I392" s="2"/>
      <c r="J392" s="57"/>
      <c r="K392" s="2"/>
      <c r="L392" s="2"/>
      <c r="M392" s="2"/>
      <c r="N392" s="2"/>
      <c r="O392" s="2"/>
    </row>
    <row r="393" spans="1:15" s="31" customFormat="1" x14ac:dyDescent="0.2">
      <c r="A393" s="2"/>
      <c r="B393" s="2"/>
      <c r="C393" s="2"/>
      <c r="D393" s="2"/>
      <c r="E393" s="2"/>
      <c r="F393" s="2"/>
      <c r="G393" s="56"/>
      <c r="H393" s="56"/>
      <c r="I393" s="2"/>
      <c r="J393" s="57"/>
      <c r="K393" s="2"/>
      <c r="L393" s="2"/>
      <c r="M393" s="2"/>
      <c r="N393" s="2"/>
      <c r="O393" s="2"/>
    </row>
    <row r="394" spans="1:15" s="31" customFormat="1" x14ac:dyDescent="0.2">
      <c r="A394" s="2"/>
      <c r="B394" s="2"/>
      <c r="C394" s="2"/>
      <c r="D394" s="2"/>
      <c r="E394" s="2"/>
      <c r="F394" s="2"/>
      <c r="G394" s="56"/>
      <c r="H394" s="56"/>
      <c r="I394" s="2"/>
      <c r="J394" s="57"/>
      <c r="K394" s="2"/>
      <c r="L394" s="2"/>
      <c r="M394" s="2"/>
      <c r="N394" s="2"/>
      <c r="O394" s="2"/>
    </row>
    <row r="395" spans="1:15" s="31" customFormat="1" x14ac:dyDescent="0.2">
      <c r="A395" s="2"/>
      <c r="B395" s="2"/>
      <c r="C395" s="2"/>
      <c r="D395" s="2"/>
      <c r="E395" s="2"/>
      <c r="F395" s="2"/>
      <c r="G395" s="56"/>
      <c r="H395" s="56"/>
      <c r="I395" s="2"/>
      <c r="J395" s="57"/>
      <c r="K395" s="2"/>
      <c r="L395" s="2"/>
      <c r="M395" s="2"/>
      <c r="N395" s="2"/>
      <c r="O395" s="2"/>
    </row>
    <row r="396" spans="1:15" s="31" customFormat="1" x14ac:dyDescent="0.2">
      <c r="A396" s="2"/>
      <c r="B396" s="2"/>
      <c r="C396" s="2"/>
      <c r="D396" s="2"/>
      <c r="E396" s="2"/>
      <c r="F396" s="2"/>
      <c r="G396" s="56"/>
      <c r="H396" s="56"/>
      <c r="I396" s="2"/>
      <c r="J396" s="57"/>
      <c r="K396" s="2"/>
      <c r="L396" s="2"/>
      <c r="M396" s="2"/>
      <c r="N396" s="2"/>
      <c r="O396" s="2"/>
    </row>
    <row r="397" spans="1:15" s="31" customFormat="1" x14ac:dyDescent="0.2">
      <c r="A397" s="2"/>
      <c r="B397" s="2"/>
      <c r="C397" s="2"/>
      <c r="D397" s="2"/>
      <c r="E397" s="2"/>
      <c r="F397" s="2"/>
      <c r="G397" s="56"/>
      <c r="H397" s="56"/>
      <c r="I397" s="2"/>
      <c r="J397" s="57"/>
      <c r="K397" s="2"/>
      <c r="L397" s="2"/>
      <c r="M397" s="2"/>
      <c r="N397" s="2"/>
      <c r="O397" s="2"/>
    </row>
    <row r="398" spans="1:15" s="31" customFormat="1" x14ac:dyDescent="0.2">
      <c r="A398" s="2"/>
      <c r="B398" s="2"/>
      <c r="C398" s="2"/>
      <c r="D398" s="2"/>
      <c r="E398" s="2"/>
      <c r="F398" s="2"/>
      <c r="G398" s="56"/>
      <c r="H398" s="56"/>
      <c r="I398" s="2"/>
      <c r="J398" s="57"/>
      <c r="K398" s="2"/>
      <c r="L398" s="2"/>
      <c r="M398" s="2"/>
      <c r="N398" s="2"/>
      <c r="O398" s="2"/>
    </row>
    <row r="399" spans="1:15" s="31" customFormat="1" x14ac:dyDescent="0.2">
      <c r="A399" s="2"/>
      <c r="B399" s="2"/>
      <c r="C399" s="2"/>
      <c r="D399" s="2"/>
      <c r="E399" s="2"/>
      <c r="F399" s="2"/>
      <c r="G399" s="56"/>
      <c r="H399" s="56"/>
      <c r="I399" s="2"/>
      <c r="J399" s="57"/>
      <c r="K399" s="2"/>
      <c r="L399" s="2"/>
      <c r="M399" s="2"/>
      <c r="N399" s="2"/>
      <c r="O399" s="2"/>
    </row>
    <row r="400" spans="1:15" s="31" customFormat="1" x14ac:dyDescent="0.2">
      <c r="A400" s="2"/>
      <c r="B400" s="2"/>
      <c r="C400" s="2"/>
      <c r="D400" s="2"/>
      <c r="E400" s="2"/>
      <c r="F400" s="2"/>
      <c r="G400" s="56"/>
      <c r="H400" s="56"/>
      <c r="I400" s="2"/>
      <c r="J400" s="57"/>
      <c r="K400" s="2"/>
      <c r="L400" s="2"/>
      <c r="M400" s="2"/>
      <c r="N400" s="2"/>
      <c r="O400" s="2"/>
    </row>
    <row r="401" spans="1:15" s="31" customFormat="1" x14ac:dyDescent="0.2">
      <c r="A401" s="2"/>
      <c r="B401" s="2"/>
      <c r="C401" s="2"/>
      <c r="D401" s="2"/>
      <c r="E401" s="2"/>
      <c r="F401" s="2"/>
      <c r="G401" s="56"/>
      <c r="H401" s="56"/>
      <c r="I401" s="2"/>
      <c r="J401" s="57"/>
      <c r="K401" s="2"/>
      <c r="L401" s="2"/>
      <c r="M401" s="2"/>
      <c r="N401" s="2"/>
      <c r="O401" s="2"/>
    </row>
    <row r="402" spans="1:15" s="31" customFormat="1" x14ac:dyDescent="0.2">
      <c r="A402" s="2"/>
      <c r="B402" s="2"/>
      <c r="C402" s="2"/>
      <c r="D402" s="2"/>
      <c r="E402" s="2"/>
      <c r="F402" s="2"/>
      <c r="G402" s="56"/>
      <c r="H402" s="56"/>
      <c r="I402" s="2"/>
      <c r="J402" s="57"/>
      <c r="K402" s="2"/>
      <c r="L402" s="2"/>
      <c r="M402" s="2"/>
      <c r="N402" s="2"/>
      <c r="O402" s="2"/>
    </row>
    <row r="403" spans="1:15" s="31" customFormat="1" x14ac:dyDescent="0.2">
      <c r="A403" s="2"/>
      <c r="B403" s="2"/>
      <c r="C403" s="2"/>
      <c r="D403" s="2"/>
      <c r="E403" s="2"/>
      <c r="F403" s="2"/>
      <c r="G403" s="56"/>
      <c r="H403" s="56"/>
      <c r="I403" s="2"/>
      <c r="J403" s="57"/>
      <c r="K403" s="2"/>
      <c r="L403" s="2"/>
      <c r="M403" s="2"/>
      <c r="N403" s="2"/>
      <c r="O403" s="2"/>
    </row>
    <row r="404" spans="1:15" s="31" customFormat="1" x14ac:dyDescent="0.2">
      <c r="A404" s="2"/>
      <c r="B404" s="2"/>
      <c r="C404" s="2"/>
      <c r="D404" s="2"/>
      <c r="E404" s="2"/>
      <c r="F404" s="2"/>
      <c r="G404" s="56"/>
      <c r="H404" s="56"/>
      <c r="I404" s="2"/>
      <c r="J404" s="57"/>
      <c r="K404" s="2"/>
      <c r="L404" s="2"/>
      <c r="M404" s="2"/>
      <c r="N404" s="2"/>
      <c r="O404" s="2"/>
    </row>
    <row r="405" spans="1:15" s="31" customFormat="1" x14ac:dyDescent="0.2">
      <c r="A405" s="2"/>
      <c r="B405" s="2"/>
      <c r="C405" s="2"/>
      <c r="D405" s="2"/>
      <c r="E405" s="2"/>
      <c r="F405" s="2"/>
      <c r="G405" s="56"/>
      <c r="H405" s="56"/>
      <c r="I405" s="2"/>
      <c r="J405" s="57"/>
      <c r="K405" s="2"/>
      <c r="L405" s="2"/>
      <c r="M405" s="2"/>
      <c r="N405" s="2"/>
      <c r="O405" s="2"/>
    </row>
    <row r="406" spans="1:15" s="31" customFormat="1" x14ac:dyDescent="0.2">
      <c r="A406" s="2"/>
      <c r="B406" s="2"/>
      <c r="C406" s="2"/>
      <c r="D406" s="2"/>
      <c r="E406" s="2"/>
      <c r="F406" s="2"/>
      <c r="G406" s="56"/>
      <c r="H406" s="56"/>
      <c r="I406" s="2"/>
      <c r="J406" s="57"/>
      <c r="K406" s="2"/>
      <c r="L406" s="2"/>
      <c r="M406" s="2"/>
      <c r="N406" s="2"/>
      <c r="O406" s="2"/>
    </row>
    <row r="407" spans="1:15" s="31" customFormat="1" x14ac:dyDescent="0.2">
      <c r="A407" s="2"/>
      <c r="B407" s="2"/>
      <c r="C407" s="2"/>
      <c r="D407" s="2"/>
      <c r="E407" s="2"/>
      <c r="F407" s="2"/>
      <c r="G407" s="56"/>
      <c r="H407" s="56"/>
      <c r="I407" s="2"/>
      <c r="J407" s="57"/>
      <c r="K407" s="2"/>
      <c r="L407" s="2"/>
      <c r="M407" s="2"/>
      <c r="N407" s="2"/>
      <c r="O407" s="2"/>
    </row>
    <row r="408" spans="1:15" s="31" customFormat="1" x14ac:dyDescent="0.2">
      <c r="A408" s="2"/>
      <c r="B408" s="2"/>
      <c r="C408" s="2"/>
      <c r="D408" s="2"/>
      <c r="E408" s="2"/>
      <c r="F408" s="2"/>
      <c r="G408" s="56"/>
      <c r="H408" s="56"/>
      <c r="I408" s="2"/>
      <c r="J408" s="57"/>
      <c r="K408" s="2"/>
      <c r="L408" s="2"/>
      <c r="M408" s="2"/>
      <c r="N408" s="2"/>
      <c r="O408" s="2"/>
    </row>
    <row r="409" spans="1:15" s="31" customFormat="1" x14ac:dyDescent="0.2">
      <c r="A409" s="2"/>
      <c r="B409" s="2"/>
      <c r="C409" s="2"/>
      <c r="D409" s="2"/>
      <c r="E409" s="2"/>
      <c r="F409" s="2"/>
      <c r="G409" s="56"/>
      <c r="H409" s="56"/>
      <c r="I409" s="2"/>
      <c r="J409" s="57"/>
      <c r="K409" s="2"/>
      <c r="L409" s="2"/>
      <c r="M409" s="2"/>
      <c r="N409" s="2"/>
      <c r="O409" s="2"/>
    </row>
    <row r="410" spans="1:15" s="31" customFormat="1" x14ac:dyDescent="0.2">
      <c r="A410" s="2"/>
      <c r="B410" s="2"/>
      <c r="C410" s="2"/>
      <c r="D410" s="2"/>
      <c r="E410" s="2"/>
      <c r="F410" s="2"/>
      <c r="G410" s="56"/>
      <c r="H410" s="56"/>
      <c r="I410" s="2"/>
      <c r="J410" s="57"/>
      <c r="K410" s="2"/>
      <c r="L410" s="2"/>
      <c r="M410" s="2"/>
      <c r="N410" s="2"/>
      <c r="O410" s="2"/>
    </row>
    <row r="411" spans="1:15" s="31" customFormat="1" x14ac:dyDescent="0.2">
      <c r="A411" s="2"/>
      <c r="B411" s="2"/>
      <c r="C411" s="2"/>
      <c r="D411" s="2"/>
      <c r="E411" s="2"/>
      <c r="F411" s="2"/>
      <c r="G411" s="56"/>
      <c r="H411" s="56"/>
      <c r="I411" s="2"/>
      <c r="J411" s="57"/>
      <c r="K411" s="2"/>
      <c r="L411" s="2"/>
      <c r="M411" s="2"/>
      <c r="N411" s="2"/>
      <c r="O411" s="2"/>
    </row>
    <row r="412" spans="1:15" s="31" customFormat="1" x14ac:dyDescent="0.2">
      <c r="A412" s="2"/>
      <c r="B412" s="2"/>
      <c r="C412" s="2"/>
      <c r="D412" s="2"/>
      <c r="E412" s="2"/>
      <c r="F412" s="2"/>
      <c r="G412" s="56"/>
      <c r="H412" s="56"/>
      <c r="I412" s="2"/>
      <c r="J412" s="57"/>
      <c r="K412" s="2"/>
      <c r="L412" s="2"/>
      <c r="M412" s="2"/>
      <c r="N412" s="2"/>
      <c r="O412" s="2"/>
    </row>
    <row r="413" spans="1:15" s="31" customFormat="1" x14ac:dyDescent="0.2">
      <c r="A413" s="2"/>
      <c r="B413" s="2"/>
      <c r="C413" s="2"/>
      <c r="D413" s="2"/>
      <c r="E413" s="2"/>
      <c r="F413" s="2"/>
      <c r="G413" s="56"/>
      <c r="H413" s="56"/>
      <c r="I413" s="2"/>
      <c r="J413" s="57"/>
      <c r="K413" s="2"/>
      <c r="L413" s="2"/>
      <c r="M413" s="2"/>
      <c r="N413" s="2"/>
      <c r="O413" s="2"/>
    </row>
    <row r="414" spans="1:15" s="31" customFormat="1" x14ac:dyDescent="0.2">
      <c r="A414" s="2"/>
      <c r="B414" s="2"/>
      <c r="C414" s="2"/>
      <c r="D414" s="2"/>
      <c r="E414" s="2"/>
      <c r="F414" s="2"/>
      <c r="G414" s="56"/>
      <c r="H414" s="56"/>
      <c r="I414" s="2"/>
      <c r="J414" s="57"/>
      <c r="K414" s="2"/>
      <c r="L414" s="2"/>
      <c r="M414" s="2"/>
      <c r="N414" s="2"/>
      <c r="O414" s="2"/>
    </row>
    <row r="415" spans="1:15" s="31" customFormat="1" x14ac:dyDescent="0.2">
      <c r="A415" s="2"/>
      <c r="B415" s="2"/>
      <c r="C415" s="2"/>
      <c r="D415" s="2"/>
      <c r="E415" s="2"/>
      <c r="F415" s="2"/>
      <c r="G415" s="56"/>
      <c r="H415" s="56"/>
      <c r="I415" s="2"/>
      <c r="J415" s="57"/>
      <c r="K415" s="2"/>
      <c r="L415" s="2"/>
      <c r="M415" s="2"/>
      <c r="N415" s="2"/>
      <c r="O415" s="2"/>
    </row>
    <row r="416" spans="1:15" s="31" customFormat="1" x14ac:dyDescent="0.2">
      <c r="A416" s="2"/>
      <c r="B416" s="2"/>
      <c r="C416" s="2"/>
      <c r="D416" s="2"/>
      <c r="E416" s="2"/>
      <c r="F416" s="2"/>
      <c r="G416" s="56"/>
      <c r="H416" s="56"/>
      <c r="I416" s="2"/>
      <c r="J416" s="57"/>
      <c r="K416" s="2"/>
      <c r="L416" s="2"/>
      <c r="M416" s="2"/>
      <c r="N416" s="2"/>
      <c r="O416" s="2"/>
    </row>
    <row r="417" spans="1:15" s="31" customFormat="1" x14ac:dyDescent="0.2">
      <c r="A417" s="2"/>
      <c r="B417" s="2"/>
      <c r="C417" s="2"/>
      <c r="D417" s="2"/>
      <c r="E417" s="2"/>
      <c r="F417" s="2"/>
      <c r="G417" s="56"/>
      <c r="H417" s="56"/>
      <c r="I417" s="2"/>
      <c r="J417" s="57"/>
      <c r="K417" s="2"/>
      <c r="L417" s="2"/>
      <c r="M417" s="2"/>
      <c r="N417" s="2"/>
      <c r="O417" s="2"/>
    </row>
    <row r="418" spans="1:15" s="31" customFormat="1" x14ac:dyDescent="0.2">
      <c r="A418" s="2"/>
      <c r="B418" s="2"/>
      <c r="C418" s="2"/>
      <c r="D418" s="2"/>
      <c r="E418" s="2"/>
      <c r="F418" s="2"/>
      <c r="G418" s="56"/>
      <c r="H418" s="56"/>
      <c r="I418" s="2"/>
      <c r="J418" s="57"/>
      <c r="K418" s="2"/>
      <c r="L418" s="2"/>
      <c r="M418" s="2"/>
      <c r="N418" s="2"/>
      <c r="O418" s="2"/>
    </row>
    <row r="419" spans="1:15" s="31" customFormat="1" x14ac:dyDescent="0.2">
      <c r="A419" s="2"/>
      <c r="B419" s="2"/>
      <c r="C419" s="2"/>
      <c r="D419" s="2"/>
      <c r="E419" s="2"/>
      <c r="F419" s="2"/>
      <c r="G419" s="56"/>
      <c r="H419" s="56"/>
      <c r="I419" s="2"/>
      <c r="J419" s="57"/>
      <c r="K419" s="2"/>
      <c r="L419" s="2"/>
      <c r="M419" s="2"/>
      <c r="N419" s="2"/>
      <c r="O419" s="2"/>
    </row>
    <row r="420" spans="1:15" s="31" customFormat="1" x14ac:dyDescent="0.2">
      <c r="A420" s="2"/>
      <c r="B420" s="2"/>
      <c r="C420" s="2"/>
      <c r="D420" s="2"/>
      <c r="E420" s="2"/>
      <c r="F420" s="2"/>
      <c r="G420" s="56"/>
      <c r="H420" s="56"/>
      <c r="I420" s="2"/>
      <c r="J420" s="57"/>
      <c r="K420" s="2"/>
      <c r="L420" s="2"/>
      <c r="M420" s="2"/>
      <c r="N420" s="2"/>
      <c r="O420" s="2"/>
    </row>
    <row r="421" spans="1:15" s="31" customFormat="1" x14ac:dyDescent="0.2">
      <c r="A421" s="2"/>
      <c r="B421" s="2"/>
      <c r="C421" s="2"/>
      <c r="D421" s="2"/>
      <c r="E421" s="2"/>
      <c r="F421" s="2"/>
      <c r="G421" s="56"/>
      <c r="H421" s="56"/>
      <c r="I421" s="2"/>
      <c r="J421" s="57"/>
      <c r="K421" s="2"/>
      <c r="L421" s="2"/>
      <c r="M421" s="2"/>
      <c r="N421" s="2"/>
      <c r="O421" s="2"/>
    </row>
    <row r="422" spans="1:15" s="31" customFormat="1" x14ac:dyDescent="0.2">
      <c r="A422" s="2"/>
      <c r="B422" s="2"/>
      <c r="C422" s="2"/>
      <c r="D422" s="2"/>
      <c r="E422" s="2"/>
      <c r="F422" s="2"/>
      <c r="G422" s="56"/>
      <c r="H422" s="56"/>
      <c r="I422" s="2"/>
      <c r="J422" s="57"/>
      <c r="K422" s="2"/>
      <c r="L422" s="2"/>
      <c r="M422" s="2"/>
      <c r="N422" s="2"/>
      <c r="O422" s="2"/>
    </row>
    <row r="423" spans="1:15" s="31" customFormat="1" x14ac:dyDescent="0.2">
      <c r="A423" s="2"/>
      <c r="B423" s="2"/>
      <c r="C423" s="2"/>
      <c r="D423" s="2"/>
      <c r="E423" s="2"/>
      <c r="F423" s="2"/>
      <c r="G423" s="56"/>
      <c r="H423" s="56"/>
      <c r="I423" s="2"/>
      <c r="J423" s="57"/>
      <c r="K423" s="2"/>
      <c r="L423" s="2"/>
      <c r="M423" s="2"/>
      <c r="N423" s="2"/>
      <c r="O423" s="2"/>
    </row>
    <row r="424" spans="1:15" s="31" customFormat="1" x14ac:dyDescent="0.2">
      <c r="A424" s="2"/>
      <c r="B424" s="2"/>
      <c r="C424" s="2"/>
      <c r="D424" s="2"/>
      <c r="E424" s="2"/>
      <c r="F424" s="2"/>
      <c r="G424" s="56"/>
      <c r="H424" s="56"/>
      <c r="I424" s="2"/>
      <c r="J424" s="57"/>
      <c r="K424" s="2"/>
      <c r="L424" s="2"/>
      <c r="M424" s="2"/>
      <c r="N424" s="2"/>
      <c r="O424" s="2"/>
    </row>
    <row r="425" spans="1:15" s="55" customFormat="1" x14ac:dyDescent="0.2">
      <c r="A425" s="2"/>
      <c r="B425" s="2"/>
      <c r="C425" s="2"/>
      <c r="D425" s="2"/>
      <c r="E425" s="2"/>
      <c r="F425" s="2"/>
      <c r="G425" s="56"/>
      <c r="H425" s="56"/>
      <c r="I425" s="2"/>
      <c r="J425" s="57"/>
      <c r="K425" s="2"/>
      <c r="L425" s="2"/>
      <c r="M425" s="2"/>
      <c r="N425" s="2"/>
      <c r="O425" s="2"/>
    </row>
    <row r="426" spans="1:15" s="31" customFormat="1" x14ac:dyDescent="0.2">
      <c r="A426" s="2"/>
      <c r="B426" s="2"/>
      <c r="C426" s="2"/>
      <c r="D426" s="2"/>
      <c r="E426" s="2"/>
      <c r="F426" s="2"/>
      <c r="G426" s="56"/>
      <c r="H426" s="56"/>
      <c r="I426" s="2"/>
      <c r="J426" s="57"/>
      <c r="K426" s="2"/>
      <c r="L426" s="2"/>
      <c r="M426" s="2"/>
      <c r="N426" s="2"/>
      <c r="O426" s="2"/>
    </row>
    <row r="427" spans="1:15" s="31" customFormat="1" x14ac:dyDescent="0.2">
      <c r="A427" s="2"/>
      <c r="B427" s="2"/>
      <c r="C427" s="2"/>
      <c r="D427" s="2"/>
      <c r="E427" s="2"/>
      <c r="F427" s="2"/>
      <c r="G427" s="56"/>
      <c r="H427" s="56"/>
      <c r="I427" s="2"/>
      <c r="J427" s="57"/>
      <c r="K427" s="2"/>
      <c r="L427" s="2"/>
      <c r="M427" s="2"/>
      <c r="N427" s="2"/>
      <c r="O427" s="2"/>
    </row>
  </sheetData>
  <mergeCells count="8">
    <mergeCell ref="C371:O373"/>
    <mergeCell ref="C374:O375"/>
    <mergeCell ref="A1:M1"/>
    <mergeCell ref="A2:A5"/>
    <mergeCell ref="B2:B5"/>
    <mergeCell ref="E2:F2"/>
    <mergeCell ref="G2:K2"/>
    <mergeCell ref="L2:M2"/>
  </mergeCells>
  <pageMargins left="0.70866141732283472" right="0.70866141732283472" top="0.78740157480314965" bottom="0.78740157480314965" header="0.31496062992125984" footer="0.31496062992125984"/>
  <pageSetup paperSize="9" scale="96" fitToHeight="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6</vt:i4>
      </vt:variant>
    </vt:vector>
  </HeadingPairs>
  <TitlesOfParts>
    <vt:vector size="16" baseType="lpstr">
      <vt:lpstr>jan-des</vt:lpstr>
      <vt:lpstr>jan-nov</vt:lpstr>
      <vt:lpstr>jan-sep</vt:lpstr>
      <vt:lpstr>jan-aug</vt:lpstr>
      <vt:lpstr>jan-juli</vt:lpstr>
      <vt:lpstr>jan-mai</vt:lpstr>
      <vt:lpstr>jan-apr</vt:lpstr>
      <vt:lpstr>jan-mar</vt:lpstr>
      <vt:lpstr>jan-feb</vt:lpstr>
      <vt:lpstr>jan</vt:lpstr>
      <vt:lpstr>jan!Utskriftstitler</vt:lpstr>
      <vt:lpstr>'jan-apr'!Utskriftstitler</vt:lpstr>
      <vt:lpstr>'jan-feb'!Utskriftstitler</vt:lpstr>
      <vt:lpstr>'jan-mai'!Utskriftstitler</vt:lpstr>
      <vt:lpstr>'jan-mar'!Utskriftstitler</vt:lpstr>
      <vt:lpstr>'jan-sep'!Utskriftstitler</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Marie Skarvang</dc:creator>
  <cp:lastModifiedBy>Naeem Rashid</cp:lastModifiedBy>
  <cp:lastPrinted>2012-10-29T09:00:12Z</cp:lastPrinted>
  <dcterms:created xsi:type="dcterms:W3CDTF">2012-02-27T18:16:48Z</dcterms:created>
  <dcterms:modified xsi:type="dcterms:W3CDTF">2024-06-25T09:43:56Z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73a663-4204-480c-9ce8-a1a166c234ab_Enabled">
    <vt:lpwstr>true</vt:lpwstr>
  </property>
  <property fmtid="{D5CDD505-2E9C-101B-9397-08002B2CF9AE}" pid="3" name="MSIP_Label_da73a663-4204-480c-9ce8-a1a166c234ab_SetDate">
    <vt:lpwstr>2021-06-21T17:40:47Z</vt:lpwstr>
  </property>
  <property fmtid="{D5CDD505-2E9C-101B-9397-08002B2CF9AE}" pid="4" name="MSIP_Label_da73a663-4204-480c-9ce8-a1a166c234ab_Method">
    <vt:lpwstr>Standard</vt:lpwstr>
  </property>
  <property fmtid="{D5CDD505-2E9C-101B-9397-08002B2CF9AE}" pid="5" name="MSIP_Label_da73a663-4204-480c-9ce8-a1a166c234ab_Name">
    <vt:lpwstr>Intern (KMD)</vt:lpwstr>
  </property>
  <property fmtid="{D5CDD505-2E9C-101B-9397-08002B2CF9AE}" pid="6" name="MSIP_Label_da73a663-4204-480c-9ce8-a1a166c234ab_SiteId">
    <vt:lpwstr>f696e186-1c3b-44cd-bf76-5ace0e7007bd</vt:lpwstr>
  </property>
  <property fmtid="{D5CDD505-2E9C-101B-9397-08002B2CF9AE}" pid="7" name="MSIP_Label_da73a663-4204-480c-9ce8-a1a166c234ab_ActionId">
    <vt:lpwstr>a0a6ee7d-9576-49d2-aff7-6dbb6a28f54f</vt:lpwstr>
  </property>
  <property fmtid="{D5CDD505-2E9C-101B-9397-08002B2CF9AE}" pid="8" name="MSIP_Label_da73a663-4204-480c-9ce8-a1a166c234ab_ContentBits">
    <vt:lpwstr>0</vt:lpwstr>
  </property>
</Properties>
</file>