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Users\HOD6085\Desktop\Arbeidsmappe\TIL GEIR\"/>
    </mc:Choice>
  </mc:AlternateContent>
  <xr:revisionPtr revIDLastSave="0" documentId="8_{FDE10523-865E-461A-9407-CC082B760CFB}" xr6:coauthVersionLast="47" xr6:coauthVersionMax="47" xr10:uidLastSave="{00000000-0000-0000-0000-000000000000}"/>
  <bookViews>
    <workbookView xWindow="-103" yWindow="-103" windowWidth="22149" windowHeight="11829" xr2:uid="{B86C30E5-2004-428D-8733-75F9ED3CB819}"/>
  </bookViews>
  <sheets>
    <sheet name="Ark2" sheetId="2"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8" i="2" l="1"/>
  <c r="N16" i="2" l="1"/>
  <c r="N41" i="2"/>
  <c r="K42" i="2" s="1"/>
  <c r="D49" i="2"/>
  <c r="L13" i="2"/>
  <c r="L20" i="2"/>
  <c r="M20" i="2"/>
  <c r="K20" i="2"/>
  <c r="L19" i="2"/>
  <c r="M19" i="2"/>
  <c r="M18" i="2"/>
  <c r="K19" i="2"/>
  <c r="K18" i="2"/>
  <c r="D50" i="2"/>
  <c r="K14" i="2"/>
  <c r="K13" i="2"/>
  <c r="K12" i="2"/>
  <c r="K11" i="2"/>
  <c r="L12" i="2"/>
  <c r="L14" i="2"/>
  <c r="M14" i="2"/>
  <c r="M13" i="2"/>
  <c r="M12" i="2"/>
  <c r="M11" i="2"/>
  <c r="L11" i="2"/>
  <c r="L17" i="2" l="1"/>
  <c r="L46" i="2" s="1"/>
  <c r="L51" i="2" s="1"/>
  <c r="M42" i="2"/>
  <c r="L42" i="2"/>
  <c r="N19" i="2"/>
  <c r="N13" i="2"/>
  <c r="N20" i="2"/>
  <c r="N12" i="2"/>
  <c r="N18" i="2"/>
  <c r="M17" i="2"/>
  <c r="M46" i="2" s="1"/>
  <c r="M51" i="2" s="1"/>
  <c r="N14" i="2"/>
  <c r="K17" i="2"/>
  <c r="K21" i="2" s="1"/>
  <c r="N11" i="2"/>
  <c r="L21" i="2" l="1"/>
  <c r="L45" i="2" s="1"/>
  <c r="L49" i="2" s="1"/>
  <c r="M21" i="2"/>
  <c r="M45" i="2" s="1"/>
  <c r="M50" i="2" s="1"/>
  <c r="N17" i="2"/>
  <c r="N21" i="2" s="1"/>
  <c r="L50" i="2" l="1"/>
</calcChain>
</file>

<file path=xl/sharedStrings.xml><?xml version="1.0" encoding="utf-8"?>
<sst xmlns="http://schemas.openxmlformats.org/spreadsheetml/2006/main" count="80" uniqueCount="71">
  <si>
    <t>Pasientinntekter</t>
  </si>
  <si>
    <t>Andre inntekter</t>
  </si>
  <si>
    <t>Renteutgifter</t>
  </si>
  <si>
    <t>Driftsmargin</t>
  </si>
  <si>
    <t>Tjenester av allmenn økonomisk betydning</t>
  </si>
  <si>
    <t>Lønn</t>
  </si>
  <si>
    <t>Kjøp av varer og tjenester</t>
  </si>
  <si>
    <t>Direkte utgifter</t>
  </si>
  <si>
    <t>Andre utgifter</t>
  </si>
  <si>
    <t>Varige driftsmidler</t>
  </si>
  <si>
    <t>Kundefordringer</t>
  </si>
  <si>
    <t>Leverandørgjeld</t>
  </si>
  <si>
    <t>Langsiktig gjeld</t>
  </si>
  <si>
    <t>Kommunen som helhet</t>
  </si>
  <si>
    <t>Sum</t>
  </si>
  <si>
    <t>Overføring fra kommunen</t>
  </si>
  <si>
    <t>Andel ansatte i tannhelsetjenesten</t>
  </si>
  <si>
    <t>Inntekter</t>
  </si>
  <si>
    <t>Avskrivninger i tannhelsetjenesten</t>
  </si>
  <si>
    <t>Behandlingstid mellom tilbudene innen tannhelse</t>
  </si>
  <si>
    <t>Pasientinntekter mellom tilbudene</t>
  </si>
  <si>
    <t xml:space="preserve">Tannhelsetjenesten </t>
  </si>
  <si>
    <t>Driftsregnskapet</t>
  </si>
  <si>
    <t>Balanseregnskapet</t>
  </si>
  <si>
    <t>Finansutgifter og kapitalkostnader</t>
  </si>
  <si>
    <t>Tannhelsetjenestens andel av kommunen</t>
  </si>
  <si>
    <t>Fordeling mellom de ulike tilbudene innen tannhelsetjenesten</t>
  </si>
  <si>
    <t>Sysselsatt kapital tannhelse</t>
  </si>
  <si>
    <t>Sysselsatt kapital per tilbud innen tannhelse</t>
  </si>
  <si>
    <t xml:space="preserve">Avskrivninger (direkte tjenester) </t>
  </si>
  <si>
    <t xml:space="preserve">Avskrivninger (indirekte tjenester) </t>
  </si>
  <si>
    <t>Fellestjenester og andre indirekte kostnader</t>
  </si>
  <si>
    <t>Driftsmargin i pst. av driftsinntektene</t>
  </si>
  <si>
    <t>Utvalgte størrelser hentet fra kommuneregnskapet</t>
  </si>
  <si>
    <t>10-årig swaprente + 100 basispunkter</t>
  </si>
  <si>
    <t>ESAs referanserente for avkastning (safe-harbour benchmark)</t>
  </si>
  <si>
    <t>Rates applicable to EFTA States | ESA (eftasurv.int)</t>
  </si>
  <si>
    <t>Andel varige driftsmidler</t>
  </si>
  <si>
    <t>Avskrivninger (indirekte)</t>
  </si>
  <si>
    <t xml:space="preserve">Avkastningsmål: </t>
  </si>
  <si>
    <t xml:space="preserve">Forutsetninger </t>
  </si>
  <si>
    <t>Beregninger og vurdering av avkastning</t>
  </si>
  <si>
    <t xml:space="preserve">1. Utgangspunkt </t>
  </si>
  <si>
    <t>2. Fordelingsnøkler (eksempler på indikatorer)</t>
  </si>
  <si>
    <t>4. Kalkyle for atskilte regnskaper</t>
  </si>
  <si>
    <t>5. Avkastning</t>
  </si>
  <si>
    <t>Kommersielle tjenester</t>
  </si>
  <si>
    <t>Ikke-økonomiske tjenester</t>
  </si>
  <si>
    <t xml:space="preserve">Overskudd/underskudd </t>
  </si>
  <si>
    <t xml:space="preserve">Overskudd/underskudd  i pst. av sysselsatt kapital </t>
  </si>
  <si>
    <t>Driftsmargin i pst. av  driftsinntekter</t>
  </si>
  <si>
    <t>Årsresultat i pst. av sysselsatt kapital</t>
  </si>
  <si>
    <t xml:space="preserve">Resultater basert på regnskapene fra et utvalg private tannleger: </t>
  </si>
  <si>
    <t>Vurderinger av resultat opp mot støtteregelverket ut fra ulike avkastningsbegreper (innenfor eller i strid med):</t>
  </si>
  <si>
    <t>Avskrivninger (direkte)</t>
  </si>
  <si>
    <t>Direkte driftskostnader</t>
  </si>
  <si>
    <t>Indirekte driftskostnader (inkl. felles kostnader)</t>
  </si>
  <si>
    <t>Rentekostnader</t>
  </si>
  <si>
    <t>3. Ulike mål for avkastning</t>
  </si>
  <si>
    <t>Avkastning på sysselsatt kapital (maks. safe-harbour benchmark) for tjenester av allmenn økonomisk betydning</t>
  </si>
  <si>
    <t>-x</t>
  </si>
  <si>
    <t>+x</t>
  </si>
  <si>
    <t>Ev. tilbakeføring av overkompensasjon</t>
  </si>
  <si>
    <t xml:space="preserve">Ev. korrigering av tidligere års feil </t>
  </si>
  <si>
    <t xml:space="preserve">Regnearket er ment å illustrere et eksempel på hvordan atskilte regnskaper for henholdsvis lovpålagte oppgaver, tjenester av allmenn økonomisk betydning og økonomisk aktivitet/kommersielle tjenester i tannhelsetjenesten kan tenkes utformet når fylkeskommunen driver disse tjenestene i offentlig egenregi. Her er det bare tatt utgangspunkt i utvalgte størrelser som kan hentes ut fra kommuneregnskapene. Disse blir brukt i beregningene siden. 
Noen størrelser antas å kunne henføres til tannhelsetjenesten direkte ved hjelp av art og funksjon, eller anvarsområde i internkontoplanen. Disse ligger i kolonnen for tannhelsetjenesten. For avskrivninger innen tannhelsetjenesten er det antatt at varige driftsmidler, slik som kontorlokaler og inventar, samt avskrivningene på disse, kan identifiseres (eller i det minste anslås rimelig presist). Noen størrelser kan ikke henføres til tannhelsetjenesten direkte. Disse er oppgitt for kommunen som helhet, og så vil de henføres til tannhelsetjenesten gjennom fordelingsnøkler. </t>
  </si>
  <si>
    <t xml:space="preserve">Dette er en illustrasjon på et mulig regnskapsoppstilling (note til fylkeskommunens årsregnskap). I oppstillingen er det avledet og vist to overskuddsbegreper: Driftsmargin og overskudd/underskudd. Driftsmargin kan tjene som bas for beregningen av rimelig fortjeneste etter kommisjonsbeslutningens artikkel 5(8), jf. rundskrivet. Overskudd/underskudd er selve støttebeløpet gitt at dette er et negativt tall. Da svarer dette beløpet til hvor mye offentlig støtte tjenesten av allmenn økonomisk betydning regnskapsmessig er blitt tilført tjenesten. Forutsatt at beløpet er korrekt, er det dette beløp som skal brukes i rapporteringen til Nærings- og fiskeridepartementet, jf. rundskrivet. 
I dette eksemplet har andel ansatte i tannhelsetjenesten av totalt ansatte i fylkeskommunen blitt brukt til å fordele felleskostnader til tannhelsetjenesten, mens andel varige driftsmidler har blitt brukt til å fordele gjeld og renteutgifter. Andelen for avskrivninger og varige driftsmidler er avledet ut fra tallene under punkt 1. Hvilke fordelingsnøkler som er brukt, framgår også av formlene i regnskapsoppstillingen.
I rundskrivet til forskriften er det i tilknytning til § 6 tredje ledd omtalt en situasjon hvor kompensasjon/subsidiering av tjenesten har vært basert på feil kostnadsallokering eller feil kostnadstall i beregningene og dette oppdages ved en kontroll. I slike tilfeller bør dette rettes opp det året dette oppdages, slik at de aktuelle resultatbegrepene blir riktig når en ser dem over tid. I dette eksemplet er det lagt inn en linje for eventuelle korrigeringer som følge av feil i tidligere års beregninger. </t>
  </si>
  <si>
    <t xml:space="preserve">Her det oppgitt noen eksempler på fordelingsnøkler.  I praksis vil det kunne benyttes ulike kostnadsnøkler for ulike utgifter avhengig av hva fylkeskommunen mener gir den mest korrekte fordelingen. Poenget i dette regnearket er bare å få fram noen problemstillinger, så for enkelhetens skyld er det bare introdusert noen ytterst få fordelingsnøkler her. Her er derfor beregningene kun basert på andel ansatte i tannhelsetjenesten, i tillegg til antakelser om hvordan inntektene fra pasientene og behandlingstidene fordeler seg mellom de tre ulike kategoriene.
I tillegg til dette er det avledet tannhelsetjenestens andel av varige driftsmidler og avskrivninger ut fra kommuneregnskapet i ruten ovenfor. 
Det er antatt at like mye av behandlingstiden brukes på henholdsvis tjenester av allmenn økonomisk betydning og konkurranseutsatte tjenester, men inntektene fra sistnevnte er i dette eksemplet noe høyere. </t>
  </si>
  <si>
    <t>Avkastning på sysselsatt kapital, kommersielle tjenester  (ift. et utvalg private tannleger)</t>
  </si>
  <si>
    <t>Driftsmargin i pst. av driftsinntektene, kommersielle tjenester (ift. et utvalg private tannleger)</t>
  </si>
  <si>
    <t xml:space="preserve">Det finnes flere beregningsmetoder for å fastsette rimelig fortjeneste for tjenester av allmenn økonomisk betydning, jf. rundskrivet. Beløpet man kommer frem til er et maksimumbeløp. ESA har ulike renter de benytter som en proxy  for å identifisere og måle et eventuelt støtteelement, bl.a et maksimalt avkastningskrav for tjenester av allmenn økonomisk betydning som knytter seg til swaprentene, hvor et påslag på 100 basispunkter anses som terskelen. I eksemplet er beregningsmetoden for rimelig fortjeneste som bygger på denne metoden brukt. 
For  kommersielle tjenester er det ingen forenklet beregningsmetode for avkastningsnivået. Avkastningsnivået må overholde statstøtterettens markedsaktørtest.  Her må det gjøres konkrete vurderinger for hva som vil være en rimelig kapitalavkastning for denne typen av tjenester og beløpet er et minimumsnivå. Beregningen kan være basert på  markedsundersøkelser og eventuelt bruk av andre standardmetoder som bygger på en beregning av internrenten (internal rate of return, IRR) eller nåverdimetoden (net present value, NPV). Gjennomsnittsbetrakninger er normalt mest egnet. Se for øvrig punkt 5, og rundskrivets veiledning om markedsaktørtesten. </t>
  </si>
  <si>
    <t>I dette eksemplet beregnes  avkastningskravet ut fra  sysselsatt kapital, For tjenester av allmenn økonomisk betydning er avkastningen her vurdert opp mot ESAs referanserente som den maksavkastningen fylkeskommunen kan ta. For konkurranseutsatte tjenester gjøres vurderingen ut fra benchmarking mot private tannleger,  og i dette eksemplet er sammenlikningen vist  både  ved avkastning på kapital eller ved driftsmargin.
Det er vanskelig å identifisere kapitalen ettersom egenkapital og totalkapital er begreper som knytter seg til hele fylkeskommunen, ikke til tannhelsetjenesten som sådan. I dette eksemplet er det tatt utgangspunkt i sysselsatt kapital, som er lik varige driftsmidler og netto sysselsatt arbeidskapital (kundefordringer og leverandørgjeld), som  enklere kan identifiseres for tannhelsetjenesten. Balansestørrelsene er fordelt med utgangspunkt i behandlingstid. Hensikten med å fordele balansestørrelser er kun for å ha en kapital anse å beregne  avkastningskravet opp mot (overskuddet eller underskuddet er telleren, og det trengs en nevner).  Det er ikke snakk om å utarbeide separate balanseregnskap som sådan som en del av noten. 
Vurdering av avkastningen er her basert på overskudd/underskudd under punkt 4 som andel av sysselsatt kapital, som så er sett opp mot hhv. ESAs referanserente (10 års NOK swap-rente) og sammenlignbare størrelser fra regnskapene til private tannleger. Akkurat i dette konkrete eksemplet ble resultatet for tjenester av allmenn økonomisk betydning "tilstrekkelig lavt", mens det for de kommersielle tjenestene  ble ""tilstrekkelig høyt", og så kan en endre tall i regnearket under punkt 1 til 3 som også vil kunne endre vurderingene her under punkt 5. Eventuell tilbakeføring av overkompensasjon av tjenestene av allmenn økonomisk betydning synliggjøres som en overføring fra tjenester av allmenn  økonomisk betydning til de lovpålagte tjenestene (beløp med ulike fortegn) i påfølgende års regnskapsoppstilling, jf. oppstillingen i punkt 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</si>
</sst>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 #,##0.00_ ;_ * \-#,##0.00_ ;_ * &quot;-&quot;??_ ;_ @_ "/>
    <numFmt numFmtId="164" formatCode="0.0\ %"/>
    <numFmt numFmtId="165" formatCode="_ * #,##0_ ;_ * \-#,##0_ ;_ * &quot;-&quot;??_ ;_ @_ "/>
    <numFmt numFmtId="166" formatCode="0.0"/>
  </numFmts>
  <fonts count="13" x14ac:knownFonts="1">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b/>
      <u/>
      <sz val="11"/>
      <color theme="1"/>
      <name val="Calibri"/>
      <family val="2"/>
      <scheme val="minor"/>
    </font>
    <font>
      <u/>
      <sz val="11"/>
      <color theme="10"/>
      <name val="Calibri"/>
      <family val="2"/>
      <scheme val="minor"/>
    </font>
    <font>
      <b/>
      <sz val="11"/>
      <name val="Calibri"/>
      <family val="2"/>
      <scheme val="minor"/>
    </font>
    <font>
      <b/>
      <sz val="28"/>
      <color theme="1"/>
      <name val="Calibri"/>
      <family val="2"/>
      <scheme val="minor"/>
    </font>
    <font>
      <i/>
      <sz val="11"/>
      <name val="Calibri"/>
      <family val="2"/>
      <scheme val="minor"/>
    </font>
    <font>
      <b/>
      <sz val="28"/>
      <name val="Calibri"/>
      <family val="2"/>
      <scheme val="minor"/>
    </font>
    <font>
      <sz val="11"/>
      <name val="Calibri"/>
      <family val="2"/>
      <scheme val="minor"/>
    </font>
    <font>
      <b/>
      <sz val="16"/>
      <name val="Calibri"/>
      <family val="2"/>
      <scheme val="minor"/>
    </font>
    <font>
      <b/>
      <u/>
      <sz val="11"/>
      <name val="Calibri"/>
      <family val="2"/>
      <scheme val="minor"/>
    </font>
  </fonts>
  <fills count="4">
    <fill>
      <patternFill patternType="none"/>
    </fill>
    <fill>
      <patternFill patternType="gray125"/>
    </fill>
    <fill>
      <patternFill patternType="solid">
        <fgColor theme="0"/>
        <bgColor indexed="64"/>
      </patternFill>
    </fill>
    <fill>
      <patternFill patternType="solid">
        <fgColor theme="0" tint="-4.9989318521683403E-2"/>
        <bgColor indexed="64"/>
      </patternFill>
    </fill>
  </fills>
  <borders count="10">
    <border>
      <left/>
      <right/>
      <top/>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0" fontId="5" fillId="0" borderId="0" applyNumberFormat="0" applyFill="0" applyBorder="0" applyAlignment="0" applyProtection="0"/>
  </cellStyleXfs>
  <cellXfs count="86">
    <xf numFmtId="0" fontId="0" fillId="0" borderId="0" xfId="0"/>
    <xf numFmtId="0" fontId="0" fillId="2" borderId="0" xfId="0" applyFill="1"/>
    <xf numFmtId="0" fontId="3" fillId="3" borderId="4" xfId="0" applyFont="1" applyFill="1" applyBorder="1"/>
    <xf numFmtId="0" fontId="0" fillId="3" borderId="5" xfId="0" applyFill="1" applyBorder="1"/>
    <xf numFmtId="0" fontId="0" fillId="3" borderId="6" xfId="0" applyFill="1" applyBorder="1"/>
    <xf numFmtId="0" fontId="0" fillId="3" borderId="0" xfId="0" applyFill="1" applyBorder="1"/>
    <xf numFmtId="0" fontId="0" fillId="3" borderId="7" xfId="0" applyFill="1" applyBorder="1"/>
    <xf numFmtId="0" fontId="2" fillId="3" borderId="6" xfId="0" applyFont="1" applyFill="1" applyBorder="1"/>
    <xf numFmtId="164" fontId="0" fillId="3" borderId="0" xfId="2" applyNumberFormat="1" applyFont="1" applyFill="1" applyBorder="1"/>
    <xf numFmtId="164" fontId="0" fillId="3" borderId="7" xfId="2" applyNumberFormat="1" applyFont="1" applyFill="1" applyBorder="1"/>
    <xf numFmtId="0" fontId="2" fillId="3" borderId="6" xfId="0" applyFont="1" applyFill="1" applyBorder="1" applyAlignment="1">
      <alignment wrapText="1"/>
    </xf>
    <xf numFmtId="0" fontId="0" fillId="3" borderId="8" xfId="0" applyFill="1" applyBorder="1"/>
    <xf numFmtId="0" fontId="3" fillId="3" borderId="6" xfId="0" applyFont="1" applyFill="1" applyBorder="1"/>
    <xf numFmtId="0" fontId="4" fillId="3" borderId="6" xfId="0" applyFont="1" applyFill="1" applyBorder="1"/>
    <xf numFmtId="0" fontId="2" fillId="3" borderId="0" xfId="0" applyFont="1" applyFill="1" applyBorder="1"/>
    <xf numFmtId="0" fontId="0" fillId="3" borderId="6" xfId="0" applyFill="1" applyBorder="1" applyAlignment="1">
      <alignment horizontal="left" indent="1"/>
    </xf>
    <xf numFmtId="0" fontId="0" fillId="3" borderId="6" xfId="0" applyFont="1" applyFill="1" applyBorder="1"/>
    <xf numFmtId="0" fontId="0" fillId="3" borderId="2" xfId="0" applyFill="1" applyBorder="1"/>
    <xf numFmtId="165" fontId="0" fillId="3" borderId="9" xfId="1" applyNumberFormat="1" applyFont="1" applyFill="1" applyBorder="1"/>
    <xf numFmtId="0" fontId="0" fillId="3" borderId="9" xfId="0" applyFill="1" applyBorder="1"/>
    <xf numFmtId="10" fontId="0" fillId="3" borderId="0" xfId="2" applyNumberFormat="1" applyFont="1" applyFill="1" applyBorder="1"/>
    <xf numFmtId="165" fontId="0" fillId="3" borderId="2" xfId="1" applyNumberFormat="1" applyFont="1" applyFill="1" applyBorder="1"/>
    <xf numFmtId="0" fontId="5" fillId="3" borderId="0" xfId="3" applyFill="1"/>
    <xf numFmtId="0" fontId="7" fillId="2" borderId="0" xfId="0" applyFont="1" applyFill="1"/>
    <xf numFmtId="0" fontId="6" fillId="3" borderId="0" xfId="0" applyFont="1" applyFill="1" applyBorder="1" applyAlignment="1">
      <alignment horizontal="center" vertical="center"/>
    </xf>
    <xf numFmtId="164" fontId="6" fillId="3" borderId="0" xfId="2" applyNumberFormat="1" applyFont="1" applyFill="1" applyBorder="1" applyAlignment="1">
      <alignment horizontal="center" vertical="center"/>
    </xf>
    <xf numFmtId="0" fontId="9" fillId="2" borderId="0" xfId="0" applyFont="1" applyFill="1"/>
    <xf numFmtId="0" fontId="10" fillId="2" borderId="0" xfId="0" applyFont="1" applyFill="1"/>
    <xf numFmtId="0" fontId="11" fillId="3" borderId="3" xfId="0" applyFont="1" applyFill="1" applyBorder="1"/>
    <xf numFmtId="0" fontId="10" fillId="3" borderId="3" xfId="0" applyFont="1" applyFill="1" applyBorder="1"/>
    <xf numFmtId="0" fontId="10" fillId="3" borderId="5" xfId="0" applyFont="1" applyFill="1" applyBorder="1"/>
    <xf numFmtId="0" fontId="10" fillId="2" borderId="0" xfId="0" applyFont="1" applyFill="1" applyBorder="1"/>
    <xf numFmtId="0" fontId="10" fillId="3" borderId="4" xfId="0" applyFont="1" applyFill="1" applyBorder="1"/>
    <xf numFmtId="0" fontId="10" fillId="3" borderId="6" xfId="0" applyFont="1" applyFill="1" applyBorder="1"/>
    <xf numFmtId="0" fontId="11" fillId="3" borderId="0" xfId="0" applyFont="1" applyFill="1" applyBorder="1"/>
    <xf numFmtId="0" fontId="10" fillId="3" borderId="0" xfId="0" applyFont="1" applyFill="1" applyBorder="1"/>
    <xf numFmtId="0" fontId="10" fillId="3" borderId="7" xfId="0" applyFont="1" applyFill="1" applyBorder="1"/>
    <xf numFmtId="0" fontId="10" fillId="3" borderId="1" xfId="0" applyFont="1" applyFill="1" applyBorder="1" applyAlignment="1">
      <alignment wrapText="1"/>
    </xf>
    <xf numFmtId="0" fontId="6" fillId="3" borderId="1"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6" fillId="3" borderId="0" xfId="0" applyFont="1" applyFill="1" applyBorder="1"/>
    <xf numFmtId="0" fontId="10" fillId="3" borderId="0" xfId="0" applyFont="1" applyFill="1" applyBorder="1" applyAlignment="1">
      <alignment horizontal="center" vertical="center"/>
    </xf>
    <xf numFmtId="0" fontId="10" fillId="3" borderId="0" xfId="0" applyFont="1" applyFill="1" applyBorder="1" applyAlignment="1">
      <alignment horizontal="center"/>
    </xf>
    <xf numFmtId="0" fontId="12" fillId="2" borderId="0" xfId="0" applyFont="1" applyFill="1" applyBorder="1"/>
    <xf numFmtId="0" fontId="12" fillId="3" borderId="0" xfId="0" applyFont="1" applyFill="1" applyBorder="1"/>
    <xf numFmtId="0" fontId="6" fillId="3" borderId="0" xfId="0" applyFont="1" applyFill="1" applyBorder="1" applyAlignment="1">
      <alignment horizontal="center"/>
    </xf>
    <xf numFmtId="0" fontId="6" fillId="3" borderId="7" xfId="0" applyFont="1" applyFill="1" applyBorder="1" applyAlignment="1">
      <alignment horizontal="center"/>
    </xf>
    <xf numFmtId="0" fontId="10" fillId="3" borderId="7" xfId="0" applyFont="1" applyFill="1" applyBorder="1" applyAlignment="1">
      <alignment horizontal="center" vertical="center"/>
    </xf>
    <xf numFmtId="0" fontId="10" fillId="3" borderId="0" xfId="0" quotePrefix="1" applyFont="1" applyFill="1" applyBorder="1" applyAlignment="1">
      <alignment horizontal="center" vertical="center"/>
    </xf>
    <xf numFmtId="0" fontId="10" fillId="3" borderId="0" xfId="0" applyFont="1" applyFill="1" applyBorder="1" applyAlignment="1">
      <alignment horizontal="left" indent="1"/>
    </xf>
    <xf numFmtId="3" fontId="10" fillId="3" borderId="0" xfId="0" quotePrefix="1" applyNumberFormat="1" applyFont="1" applyFill="1" applyBorder="1" applyAlignment="1">
      <alignment horizontal="center" vertical="center"/>
    </xf>
    <xf numFmtId="3" fontId="10" fillId="3" borderId="0" xfId="0" applyNumberFormat="1" applyFont="1" applyFill="1" applyBorder="1" applyAlignment="1">
      <alignment horizontal="center" vertical="center"/>
    </xf>
    <xf numFmtId="0" fontId="6" fillId="3" borderId="3" xfId="0" applyFont="1" applyFill="1" applyBorder="1"/>
    <xf numFmtId="0" fontId="6" fillId="3" borderId="3" xfId="0" applyFont="1" applyFill="1" applyBorder="1" applyAlignment="1">
      <alignment horizontal="center" vertical="center"/>
    </xf>
    <xf numFmtId="0" fontId="10" fillId="3" borderId="2" xfId="0" applyFont="1" applyFill="1" applyBorder="1"/>
    <xf numFmtId="166" fontId="10" fillId="3" borderId="2" xfId="0" applyNumberFormat="1" applyFont="1" applyFill="1" applyBorder="1" applyAlignment="1">
      <alignment horizontal="center" vertical="center"/>
    </xf>
    <xf numFmtId="166" fontId="10" fillId="3" borderId="0" xfId="0" applyNumberFormat="1" applyFont="1" applyFill="1" applyBorder="1" applyAlignment="1">
      <alignment horizontal="center" vertical="center"/>
    </xf>
    <xf numFmtId="0" fontId="6" fillId="3" borderId="1" xfId="0" applyFont="1" applyFill="1" applyBorder="1"/>
    <xf numFmtId="166" fontId="6" fillId="3" borderId="1" xfId="0" applyNumberFormat="1" applyFont="1" applyFill="1" applyBorder="1" applyAlignment="1">
      <alignment horizontal="center" vertical="center"/>
    </xf>
    <xf numFmtId="166" fontId="6" fillId="3" borderId="0" xfId="0" applyNumberFormat="1" applyFont="1" applyFill="1" applyBorder="1" applyAlignment="1">
      <alignment horizontal="center" vertical="center"/>
    </xf>
    <xf numFmtId="166" fontId="6" fillId="3" borderId="0" xfId="0" quotePrefix="1" applyNumberFormat="1" applyFont="1" applyFill="1" applyBorder="1" applyAlignment="1">
      <alignment horizontal="center" vertical="center"/>
    </xf>
    <xf numFmtId="0" fontId="10" fillId="3" borderId="8" xfId="0" applyFont="1" applyFill="1" applyBorder="1"/>
    <xf numFmtId="165" fontId="10" fillId="3" borderId="0" xfId="1" applyNumberFormat="1" applyFont="1" applyFill="1" applyBorder="1" applyAlignment="1">
      <alignment horizontal="center" vertical="center"/>
    </xf>
    <xf numFmtId="165" fontId="10" fillId="3" borderId="7" xfId="1" applyNumberFormat="1" applyFont="1" applyFill="1" applyBorder="1" applyAlignment="1">
      <alignment horizontal="center" vertical="center"/>
    </xf>
    <xf numFmtId="165" fontId="10" fillId="2" borderId="0" xfId="1" applyNumberFormat="1" applyFont="1" applyFill="1" applyBorder="1"/>
    <xf numFmtId="3" fontId="10" fillId="3" borderId="0" xfId="0" applyNumberFormat="1" applyFont="1" applyFill="1" applyBorder="1" applyAlignment="1">
      <alignment horizontal="center"/>
    </xf>
    <xf numFmtId="0" fontId="10" fillId="3" borderId="0" xfId="0" applyFont="1" applyFill="1" applyBorder="1" applyAlignment="1">
      <alignment vertical="top"/>
    </xf>
    <xf numFmtId="0" fontId="10" fillId="3" borderId="0" xfId="0" applyFont="1" applyFill="1" applyBorder="1" applyAlignment="1">
      <alignment horizontal="center" vertical="top"/>
    </xf>
    <xf numFmtId="3" fontId="10" fillId="3" borderId="0" xfId="0" applyNumberFormat="1" applyFont="1" applyFill="1" applyBorder="1" applyAlignment="1">
      <alignment horizontal="center" vertical="top"/>
    </xf>
    <xf numFmtId="165" fontId="10" fillId="3" borderId="2" xfId="1" applyNumberFormat="1" applyFont="1" applyFill="1" applyBorder="1" applyAlignment="1">
      <alignment horizontal="center" vertical="center"/>
    </xf>
    <xf numFmtId="165" fontId="10" fillId="3" borderId="9" xfId="1" applyNumberFormat="1" applyFont="1" applyFill="1" applyBorder="1" applyAlignment="1">
      <alignment horizontal="center" vertical="center"/>
    </xf>
    <xf numFmtId="0" fontId="6" fillId="3" borderId="0" xfId="0" applyFont="1" applyFill="1" applyBorder="1" applyAlignment="1">
      <alignment horizontal="center" vertical="center" wrapText="1"/>
    </xf>
    <xf numFmtId="0" fontId="6" fillId="3" borderId="0" xfId="0" applyFont="1" applyFill="1" applyBorder="1" applyAlignment="1">
      <alignment horizontal="left" indent="2"/>
    </xf>
    <xf numFmtId="0" fontId="6" fillId="3" borderId="0" xfId="0" applyFont="1" applyFill="1" applyBorder="1" applyAlignment="1">
      <alignment horizontal="left" vertical="center" indent="2"/>
    </xf>
    <xf numFmtId="0" fontId="6" fillId="3" borderId="0" xfId="0" applyFont="1" applyFill="1" applyBorder="1" applyAlignment="1">
      <alignment wrapText="1"/>
    </xf>
    <xf numFmtId="164" fontId="10" fillId="3" borderId="0" xfId="2" applyNumberFormat="1" applyFont="1" applyFill="1" applyBorder="1"/>
    <xf numFmtId="164" fontId="10" fillId="3" borderId="7" xfId="2" applyNumberFormat="1" applyFont="1" applyFill="1" applyBorder="1"/>
    <xf numFmtId="164" fontId="10" fillId="2" borderId="0" xfId="2" applyNumberFormat="1" applyFont="1" applyFill="1" applyBorder="1"/>
    <xf numFmtId="0" fontId="6" fillId="3" borderId="0" xfId="0" applyFont="1" applyFill="1" applyBorder="1" applyAlignment="1">
      <alignment horizontal="right" wrapText="1"/>
    </xf>
    <xf numFmtId="0" fontId="6" fillId="3" borderId="7" xfId="0" applyFont="1" applyFill="1" applyBorder="1" applyAlignment="1">
      <alignment horizontal="right" wrapText="1"/>
    </xf>
    <xf numFmtId="0" fontId="10" fillId="2" borderId="0" xfId="0" applyFont="1" applyFill="1" applyBorder="1" applyAlignment="1">
      <alignment horizontal="right" wrapText="1"/>
    </xf>
    <xf numFmtId="0" fontId="10" fillId="3" borderId="2" xfId="0" applyFont="1" applyFill="1" applyBorder="1" applyAlignment="1">
      <alignment horizontal="center" vertical="center"/>
    </xf>
    <xf numFmtId="165" fontId="10" fillId="3" borderId="2" xfId="1" applyNumberFormat="1" applyFont="1" applyFill="1" applyBorder="1"/>
    <xf numFmtId="165" fontId="10" fillId="3" borderId="9" xfId="1" applyNumberFormat="1" applyFont="1" applyFill="1" applyBorder="1"/>
    <xf numFmtId="0" fontId="8" fillId="3" borderId="0" xfId="0" applyFont="1" applyFill="1" applyBorder="1" applyAlignment="1">
      <alignment horizontal="left" wrapText="1"/>
    </xf>
    <xf numFmtId="0" fontId="8" fillId="3" borderId="0" xfId="0" applyFont="1" applyFill="1" applyBorder="1" applyAlignment="1">
      <alignment horizontal="left" vertical="center" wrapText="1"/>
    </xf>
  </cellXfs>
  <cellStyles count="4">
    <cellStyle name="Hyperkobling" xfId="3" builtinId="8"/>
    <cellStyle name="Komma" xfId="1" builtinId="3"/>
    <cellStyle name="Normal" xfId="0" builtinId="0"/>
    <cellStyle name="Prosent" xfId="2" builtinId="5"/>
  </cellStyles>
  <dxfs count="0"/>
  <tableStyles count="0" defaultTableStyle="TableStyleMedium2" defaultPivotStyle="PivotStyleLight16"/>
  <colors>
    <mruColors>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eftasurv.int/state-aid/rat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0DAF56-E6F8-4E60-B7A5-43B16E71BBB6}">
  <dimension ref="B1:O95"/>
  <sheetViews>
    <sheetView tabSelected="1" topLeftCell="A37" zoomScale="82" zoomScaleNormal="85" workbookViewId="0">
      <selection activeCell="J40" sqref="J40"/>
    </sheetView>
  </sheetViews>
  <sheetFormatPr baseColWidth="10" defaultColWidth="11.453125" defaultRowHeight="14.5" x14ac:dyDescent="0.35"/>
  <cols>
    <col min="1" max="1" width="11.453125" style="1"/>
    <col min="2" max="2" width="7.7265625" style="1" customWidth="1"/>
    <col min="3" max="3" width="46.81640625" style="1" customWidth="1"/>
    <col min="4" max="4" width="34.1796875" style="1" customWidth="1"/>
    <col min="5" max="5" width="27.1796875" style="1" customWidth="1"/>
    <col min="6" max="6" width="30.453125" style="1" customWidth="1"/>
    <col min="7" max="7" width="4.81640625" style="1" customWidth="1"/>
    <col min="8" max="8" width="28.1796875" style="1" customWidth="1"/>
    <col min="9" max="9" width="4" style="1" customWidth="1"/>
    <col min="10" max="10" width="138.54296875" style="1" customWidth="1"/>
    <col min="11" max="11" width="39.26953125" style="1" customWidth="1"/>
    <col min="12" max="14" width="30" style="1" customWidth="1"/>
    <col min="15" max="15" width="5.81640625" style="1" customWidth="1"/>
    <col min="16" max="16384" width="11.453125" style="1"/>
  </cols>
  <sheetData>
    <row r="1" spans="2:15" x14ac:dyDescent="0.35">
      <c r="C1" s="27"/>
      <c r="D1" s="27"/>
      <c r="E1" s="27"/>
      <c r="F1" s="27"/>
      <c r="G1" s="27"/>
      <c r="H1" s="27"/>
      <c r="I1" s="27"/>
      <c r="J1" s="27"/>
      <c r="K1" s="27"/>
      <c r="L1" s="27"/>
      <c r="M1" s="27"/>
      <c r="N1" s="27"/>
    </row>
    <row r="2" spans="2:15" ht="36" x14ac:dyDescent="0.8">
      <c r="B2" s="23" t="s">
        <v>40</v>
      </c>
      <c r="C2" s="27"/>
      <c r="D2" s="27"/>
      <c r="E2" s="27"/>
      <c r="F2" s="27"/>
      <c r="G2" s="27"/>
      <c r="H2" s="27"/>
      <c r="I2" s="26" t="s">
        <v>41</v>
      </c>
      <c r="J2" s="27"/>
      <c r="K2" s="27"/>
      <c r="L2" s="27"/>
      <c r="M2" s="27"/>
      <c r="N2" s="27"/>
    </row>
    <row r="3" spans="2:15" x14ac:dyDescent="0.35">
      <c r="C3" s="27"/>
      <c r="D3" s="27"/>
      <c r="E3" s="27"/>
      <c r="F3" s="27"/>
      <c r="G3" s="27"/>
      <c r="H3" s="27"/>
      <c r="I3" s="27"/>
      <c r="J3" s="27"/>
      <c r="K3" s="27"/>
      <c r="L3" s="27"/>
      <c r="M3" s="27"/>
      <c r="N3" s="27"/>
    </row>
    <row r="4" spans="2:15" ht="21" x14ac:dyDescent="0.5">
      <c r="B4" s="2"/>
      <c r="C4" s="28"/>
      <c r="D4" s="29"/>
      <c r="E4" s="29"/>
      <c r="F4" s="29"/>
      <c r="G4" s="30"/>
      <c r="H4" s="31"/>
      <c r="I4" s="32"/>
      <c r="J4" s="29"/>
      <c r="K4" s="29"/>
      <c r="L4" s="29"/>
      <c r="M4" s="29"/>
      <c r="N4" s="29"/>
      <c r="O4" s="3"/>
    </row>
    <row r="5" spans="2:15" ht="21" x14ac:dyDescent="0.5">
      <c r="B5" s="4"/>
      <c r="C5" s="34" t="s">
        <v>42</v>
      </c>
      <c r="D5" s="35"/>
      <c r="E5" s="35"/>
      <c r="F5" s="35"/>
      <c r="G5" s="36"/>
      <c r="H5" s="31"/>
      <c r="I5" s="33"/>
      <c r="J5" s="34" t="s">
        <v>44</v>
      </c>
      <c r="K5" s="35"/>
      <c r="L5" s="35"/>
      <c r="M5" s="35"/>
      <c r="N5" s="35"/>
      <c r="O5" s="6"/>
    </row>
    <row r="6" spans="2:15" ht="36.75" customHeight="1" x14ac:dyDescent="0.35">
      <c r="B6" s="4"/>
      <c r="C6" s="84" t="s">
        <v>64</v>
      </c>
      <c r="D6" s="84"/>
      <c r="E6" s="84"/>
      <c r="F6" s="84"/>
      <c r="G6" s="36"/>
      <c r="H6" s="31"/>
      <c r="I6" s="33"/>
      <c r="J6" s="85" t="s">
        <v>65</v>
      </c>
      <c r="K6" s="85"/>
      <c r="L6" s="85"/>
      <c r="M6" s="85"/>
      <c r="N6" s="85"/>
      <c r="O6" s="6"/>
    </row>
    <row r="7" spans="2:15" ht="79.5" customHeight="1" x14ac:dyDescent="0.35">
      <c r="B7" s="4"/>
      <c r="C7" s="84"/>
      <c r="D7" s="84"/>
      <c r="E7" s="84"/>
      <c r="F7" s="84"/>
      <c r="G7" s="36"/>
      <c r="H7" s="31"/>
      <c r="I7" s="33"/>
      <c r="J7" s="85"/>
      <c r="K7" s="85"/>
      <c r="L7" s="85"/>
      <c r="M7" s="85"/>
      <c r="N7" s="85"/>
      <c r="O7" s="6"/>
    </row>
    <row r="8" spans="2:15" ht="21" customHeight="1" x14ac:dyDescent="0.35">
      <c r="B8" s="4"/>
      <c r="C8" s="84"/>
      <c r="D8" s="84"/>
      <c r="E8" s="84"/>
      <c r="F8" s="84"/>
      <c r="G8" s="36"/>
      <c r="H8" s="31"/>
      <c r="I8" s="33"/>
      <c r="J8" s="85"/>
      <c r="K8" s="85"/>
      <c r="L8" s="85"/>
      <c r="M8" s="85"/>
      <c r="N8" s="85"/>
      <c r="O8" s="6"/>
    </row>
    <row r="9" spans="2:15" ht="27" customHeight="1" x14ac:dyDescent="0.35">
      <c r="B9" s="4"/>
      <c r="C9" s="84"/>
      <c r="D9" s="84"/>
      <c r="E9" s="84"/>
      <c r="F9" s="84"/>
      <c r="G9" s="36"/>
      <c r="H9" s="31"/>
      <c r="I9" s="33"/>
      <c r="J9" s="35"/>
      <c r="K9" s="35"/>
      <c r="L9" s="35"/>
      <c r="M9" s="35"/>
      <c r="N9" s="35"/>
      <c r="O9" s="6"/>
    </row>
    <row r="10" spans="2:15" ht="29" x14ac:dyDescent="0.5">
      <c r="B10" s="4"/>
      <c r="C10" s="34"/>
      <c r="D10" s="35"/>
      <c r="E10" s="35"/>
      <c r="F10" s="35"/>
      <c r="G10" s="36"/>
      <c r="H10" s="31"/>
      <c r="I10" s="33"/>
      <c r="J10" s="37"/>
      <c r="K10" s="38" t="s">
        <v>47</v>
      </c>
      <c r="L10" s="38" t="s">
        <v>4</v>
      </c>
      <c r="M10" s="38" t="s">
        <v>46</v>
      </c>
      <c r="N10" s="39" t="s">
        <v>14</v>
      </c>
      <c r="O10" s="6"/>
    </row>
    <row r="11" spans="2:15" ht="17.25" customHeight="1" x14ac:dyDescent="0.5">
      <c r="B11" s="12"/>
      <c r="C11" s="40" t="s">
        <v>33</v>
      </c>
      <c r="D11" s="35"/>
      <c r="E11" s="35"/>
      <c r="F11" s="35"/>
      <c r="G11" s="36"/>
      <c r="H11" s="31"/>
      <c r="I11" s="33"/>
      <c r="J11" s="35" t="s">
        <v>0</v>
      </c>
      <c r="K11" s="41">
        <f>$D$17*D54</f>
        <v>6.75</v>
      </c>
      <c r="L11" s="41">
        <f>$D$17*E54</f>
        <v>8.1</v>
      </c>
      <c r="M11" s="41">
        <f>$D$17*F54</f>
        <v>12.15</v>
      </c>
      <c r="N11" s="41">
        <f>SUM(K11:M11)</f>
        <v>27</v>
      </c>
      <c r="O11" s="6"/>
    </row>
    <row r="12" spans="2:15" x14ac:dyDescent="0.35">
      <c r="B12" s="7"/>
      <c r="C12" s="40"/>
      <c r="D12" s="42"/>
      <c r="E12" s="42"/>
      <c r="F12" s="35"/>
      <c r="G12" s="36"/>
      <c r="H12" s="43"/>
      <c r="I12" s="33"/>
      <c r="J12" s="35" t="s">
        <v>1</v>
      </c>
      <c r="K12" s="41">
        <f>$D$18*D53</f>
        <v>2.4000000000000004</v>
      </c>
      <c r="L12" s="41">
        <f>$D$18*E53</f>
        <v>0.30000000000000004</v>
      </c>
      <c r="M12" s="41">
        <f>$D$18*F53</f>
        <v>0.30000000000000004</v>
      </c>
      <c r="N12" s="41">
        <f>SUM(K12:M12)</f>
        <v>3</v>
      </c>
      <c r="O12" s="6"/>
    </row>
    <row r="13" spans="2:15" x14ac:dyDescent="0.35">
      <c r="B13" s="13"/>
      <c r="C13" s="44"/>
      <c r="D13" s="45" t="s">
        <v>21</v>
      </c>
      <c r="E13" s="45" t="s">
        <v>13</v>
      </c>
      <c r="F13" s="45"/>
      <c r="G13" s="46"/>
      <c r="H13" s="43"/>
      <c r="I13" s="33"/>
      <c r="J13" s="35" t="s">
        <v>55</v>
      </c>
      <c r="K13" s="41">
        <f>$D$20*D53</f>
        <v>80</v>
      </c>
      <c r="L13" s="41">
        <f>$D$20*E53</f>
        <v>10</v>
      </c>
      <c r="M13" s="41">
        <f>$D$20*F53</f>
        <v>10</v>
      </c>
      <c r="N13" s="41">
        <f>SUM(K13:M13)</f>
        <v>100</v>
      </c>
      <c r="O13" s="6"/>
    </row>
    <row r="14" spans="2:15" x14ac:dyDescent="0.35">
      <c r="B14" s="7"/>
      <c r="C14" s="40" t="s">
        <v>22</v>
      </c>
      <c r="D14" s="42"/>
      <c r="E14" s="42"/>
      <c r="F14" s="41"/>
      <c r="G14" s="47"/>
      <c r="H14" s="31"/>
      <c r="I14" s="33"/>
      <c r="J14" s="35" t="s">
        <v>56</v>
      </c>
      <c r="K14" s="41">
        <f>$E$24*$D$48*D53</f>
        <v>2</v>
      </c>
      <c r="L14" s="41">
        <f>$E$24*$D$48*E53</f>
        <v>0.25</v>
      </c>
      <c r="M14" s="41">
        <f>$E$24*$D$48*F53</f>
        <v>0.25</v>
      </c>
      <c r="N14" s="41">
        <f>SUM(K14:M14)</f>
        <v>2.5</v>
      </c>
      <c r="O14" s="6"/>
    </row>
    <row r="15" spans="2:15" x14ac:dyDescent="0.35">
      <c r="B15" s="4"/>
      <c r="C15" s="35" t="s">
        <v>17</v>
      </c>
      <c r="D15" s="42">
        <v>110</v>
      </c>
      <c r="E15" s="42"/>
      <c r="F15" s="41"/>
      <c r="G15" s="47"/>
      <c r="H15" s="31"/>
      <c r="I15" s="33"/>
      <c r="J15" s="35" t="s">
        <v>62</v>
      </c>
      <c r="K15" s="48" t="s">
        <v>61</v>
      </c>
      <c r="L15" s="48" t="s">
        <v>60</v>
      </c>
      <c r="M15" s="41"/>
      <c r="N15" s="41"/>
      <c r="O15" s="6"/>
    </row>
    <row r="16" spans="2:15" x14ac:dyDescent="0.35">
      <c r="B16" s="15"/>
      <c r="C16" s="49" t="s">
        <v>15</v>
      </c>
      <c r="D16" s="42">
        <v>80</v>
      </c>
      <c r="E16" s="42"/>
      <c r="F16" s="41"/>
      <c r="G16" s="47"/>
      <c r="H16" s="31"/>
      <c r="I16" s="33"/>
      <c r="J16" s="35" t="s">
        <v>63</v>
      </c>
      <c r="K16" s="50">
        <v>0</v>
      </c>
      <c r="L16" s="50">
        <v>0</v>
      </c>
      <c r="M16" s="50">
        <v>0</v>
      </c>
      <c r="N16" s="51">
        <f>SUM(K16:M16)</f>
        <v>0</v>
      </c>
      <c r="O16" s="6"/>
    </row>
    <row r="17" spans="2:15" x14ac:dyDescent="0.35">
      <c r="B17" s="15"/>
      <c r="C17" s="49" t="s">
        <v>0</v>
      </c>
      <c r="D17" s="42">
        <v>27</v>
      </c>
      <c r="E17" s="42"/>
      <c r="F17" s="41"/>
      <c r="G17" s="47"/>
      <c r="H17" s="31"/>
      <c r="I17" s="33"/>
      <c r="J17" s="52" t="s">
        <v>3</v>
      </c>
      <c r="K17" s="53">
        <f>K11+K12-K13-K14</f>
        <v>-72.849999999999994</v>
      </c>
      <c r="L17" s="53">
        <f>L11+L12-L13-L14</f>
        <v>-1.8499999999999996</v>
      </c>
      <c r="M17" s="53">
        <f>M11+M12-M13-M14</f>
        <v>2.2000000000000011</v>
      </c>
      <c r="N17" s="53">
        <f>N11+N12-N13-N14</f>
        <v>-72.5</v>
      </c>
      <c r="O17" s="6"/>
    </row>
    <row r="18" spans="2:15" x14ac:dyDescent="0.35">
      <c r="B18" s="15"/>
      <c r="C18" s="49" t="s">
        <v>1</v>
      </c>
      <c r="D18" s="42">
        <v>3</v>
      </c>
      <c r="E18" s="42"/>
      <c r="F18" s="41"/>
      <c r="G18" s="47"/>
      <c r="H18" s="31"/>
      <c r="I18" s="33"/>
      <c r="J18" s="35" t="s">
        <v>54</v>
      </c>
      <c r="K18" s="41">
        <f>$D$28*D53</f>
        <v>4</v>
      </c>
      <c r="L18" s="41">
        <f>$D$28*E53</f>
        <v>0.5</v>
      </c>
      <c r="M18" s="41">
        <f>$D$28*F53</f>
        <v>0.5</v>
      </c>
      <c r="N18" s="41">
        <f>SUM(K18:M18)</f>
        <v>5</v>
      </c>
      <c r="O18" s="6"/>
    </row>
    <row r="19" spans="2:15" x14ac:dyDescent="0.35">
      <c r="B19" s="4"/>
      <c r="C19" s="35"/>
      <c r="D19" s="42"/>
      <c r="E19" s="42"/>
      <c r="F19" s="41"/>
      <c r="G19" s="47"/>
      <c r="H19" s="31"/>
      <c r="I19" s="33"/>
      <c r="J19" s="35" t="s">
        <v>38</v>
      </c>
      <c r="K19" s="41">
        <f>+$E$29*$D$48*D53</f>
        <v>0.4</v>
      </c>
      <c r="L19" s="41">
        <f>+$E$29*$D$48*E53</f>
        <v>0.05</v>
      </c>
      <c r="M19" s="41">
        <f>+$E$29*$D$48*F53</f>
        <v>0.05</v>
      </c>
      <c r="N19" s="41">
        <f>SUM(K19:M19)</f>
        <v>0.5</v>
      </c>
      <c r="O19" s="6"/>
    </row>
    <row r="20" spans="2:15" x14ac:dyDescent="0.35">
      <c r="B20" s="16"/>
      <c r="C20" s="35" t="s">
        <v>7</v>
      </c>
      <c r="D20" s="42">
        <v>100</v>
      </c>
      <c r="E20" s="42"/>
      <c r="F20" s="41"/>
      <c r="G20" s="47"/>
      <c r="H20" s="31"/>
      <c r="I20" s="33"/>
      <c r="J20" s="54" t="s">
        <v>57</v>
      </c>
      <c r="K20" s="55">
        <f>($D$32/$E$32)*$E$27*D53</f>
        <v>1.9600000000000002</v>
      </c>
      <c r="L20" s="55">
        <f>($D$32/$E$32)*$E$27*E53</f>
        <v>0.24500000000000002</v>
      </c>
      <c r="M20" s="55">
        <f>($D$32/$E$32)*$E$27*F53</f>
        <v>0.24500000000000002</v>
      </c>
      <c r="N20" s="56">
        <f>SUM(K20:M20)</f>
        <v>2.4500000000000002</v>
      </c>
      <c r="O20" s="6"/>
    </row>
    <row r="21" spans="2:15" x14ac:dyDescent="0.35">
      <c r="B21" s="15"/>
      <c r="C21" s="49" t="s">
        <v>5</v>
      </c>
      <c r="D21" s="42">
        <v>75</v>
      </c>
      <c r="E21" s="42"/>
      <c r="F21" s="41"/>
      <c r="G21" s="47"/>
      <c r="H21" s="31"/>
      <c r="I21" s="33"/>
      <c r="J21" s="57" t="s">
        <v>48</v>
      </c>
      <c r="K21" s="58">
        <f>K17-K18-K20</f>
        <v>-78.809999999999988</v>
      </c>
      <c r="L21" s="58">
        <f t="shared" ref="L21:N21" si="0">L17-L18-L20</f>
        <v>-2.5949999999999998</v>
      </c>
      <c r="M21" s="58">
        <f t="shared" si="0"/>
        <v>1.455000000000001</v>
      </c>
      <c r="N21" s="58">
        <f t="shared" si="0"/>
        <v>-79.95</v>
      </c>
      <c r="O21" s="6"/>
    </row>
    <row r="22" spans="2:15" x14ac:dyDescent="0.35">
      <c r="B22" s="15"/>
      <c r="C22" s="49" t="s">
        <v>6</v>
      </c>
      <c r="D22" s="42">
        <v>20</v>
      </c>
      <c r="E22" s="42"/>
      <c r="F22" s="41"/>
      <c r="G22" s="47"/>
      <c r="H22" s="31"/>
      <c r="I22" s="33"/>
      <c r="J22" s="59"/>
      <c r="K22" s="59"/>
      <c r="L22" s="59"/>
      <c r="M22" s="59"/>
      <c r="N22" s="59"/>
      <c r="O22" s="6"/>
    </row>
    <row r="23" spans="2:15" x14ac:dyDescent="0.35">
      <c r="B23" s="15"/>
      <c r="C23" s="49" t="s">
        <v>8</v>
      </c>
      <c r="D23" s="42">
        <v>5</v>
      </c>
      <c r="E23" s="42"/>
      <c r="F23" s="41"/>
      <c r="G23" s="47"/>
      <c r="H23" s="31"/>
      <c r="I23" s="33"/>
      <c r="J23" s="40"/>
      <c r="K23" s="60"/>
      <c r="L23" s="60"/>
      <c r="M23" s="59"/>
      <c r="N23" s="59"/>
      <c r="O23" s="6"/>
    </row>
    <row r="24" spans="2:15" x14ac:dyDescent="0.35">
      <c r="B24" s="4"/>
      <c r="C24" s="35" t="s">
        <v>31</v>
      </c>
      <c r="D24" s="42"/>
      <c r="E24" s="42">
        <v>50</v>
      </c>
      <c r="F24" s="41"/>
      <c r="G24" s="47"/>
      <c r="H24" s="31"/>
      <c r="I24" s="61"/>
      <c r="J24" s="54"/>
      <c r="K24" s="54"/>
      <c r="L24" s="54"/>
      <c r="M24" s="54"/>
      <c r="N24" s="54"/>
      <c r="O24" s="19"/>
    </row>
    <row r="25" spans="2:15" x14ac:dyDescent="0.35">
      <c r="B25" s="4"/>
      <c r="C25" s="35"/>
      <c r="D25" s="42"/>
      <c r="E25" s="42"/>
      <c r="F25" s="41"/>
      <c r="G25" s="47"/>
      <c r="H25" s="31"/>
      <c r="I25" s="27"/>
      <c r="J25" s="27"/>
      <c r="K25" s="27"/>
      <c r="L25" s="27"/>
      <c r="M25" s="27"/>
      <c r="N25" s="27"/>
    </row>
    <row r="26" spans="2:15" x14ac:dyDescent="0.35">
      <c r="B26" s="4"/>
      <c r="C26" s="35" t="s">
        <v>24</v>
      </c>
      <c r="D26" s="42"/>
      <c r="E26" s="42"/>
      <c r="F26" s="41"/>
      <c r="G26" s="47"/>
      <c r="H26" s="31"/>
      <c r="I26" s="27"/>
      <c r="J26" s="27"/>
      <c r="K26" s="27"/>
      <c r="L26" s="27"/>
      <c r="M26" s="27"/>
      <c r="N26" s="27"/>
    </row>
    <row r="27" spans="2:15" ht="15" customHeight="1" x14ac:dyDescent="0.35">
      <c r="B27" s="15"/>
      <c r="C27" s="49" t="s">
        <v>2</v>
      </c>
      <c r="D27" s="42"/>
      <c r="E27" s="42">
        <v>70</v>
      </c>
      <c r="F27" s="41"/>
      <c r="G27" s="47"/>
      <c r="H27" s="31"/>
      <c r="I27" s="32"/>
      <c r="J27" s="29"/>
      <c r="K27" s="29"/>
      <c r="L27" s="29"/>
      <c r="M27" s="29"/>
      <c r="N27" s="29"/>
      <c r="O27" s="3"/>
    </row>
    <row r="28" spans="2:15" ht="21" x14ac:dyDescent="0.5">
      <c r="B28" s="15"/>
      <c r="C28" s="49" t="s">
        <v>29</v>
      </c>
      <c r="D28" s="42">
        <v>5</v>
      </c>
      <c r="E28" s="42">
        <v>120</v>
      </c>
      <c r="F28" s="41"/>
      <c r="G28" s="47"/>
      <c r="H28" s="31"/>
      <c r="I28" s="33"/>
      <c r="J28" s="34" t="s">
        <v>45</v>
      </c>
      <c r="K28" s="35"/>
      <c r="L28" s="35"/>
      <c r="M28" s="35"/>
      <c r="N28" s="35"/>
      <c r="O28" s="6"/>
    </row>
    <row r="29" spans="2:15" x14ac:dyDescent="0.35">
      <c r="B29" s="15"/>
      <c r="C29" s="49" t="s">
        <v>30</v>
      </c>
      <c r="D29" s="42"/>
      <c r="E29" s="42">
        <v>10</v>
      </c>
      <c r="F29" s="41"/>
      <c r="G29" s="47"/>
      <c r="H29" s="31"/>
      <c r="I29" s="33"/>
      <c r="J29" s="84" t="s">
        <v>70</v>
      </c>
      <c r="K29" s="84"/>
      <c r="L29" s="84"/>
      <c r="M29" s="84"/>
      <c r="N29" s="84"/>
      <c r="O29" s="6"/>
    </row>
    <row r="30" spans="2:15" ht="47.25" customHeight="1" x14ac:dyDescent="0.35">
      <c r="B30" s="15"/>
      <c r="C30" s="49"/>
      <c r="D30" s="42"/>
      <c r="E30" s="42"/>
      <c r="F30" s="41"/>
      <c r="G30" s="47"/>
      <c r="H30" s="31"/>
      <c r="I30" s="33"/>
      <c r="J30" s="84"/>
      <c r="K30" s="84"/>
      <c r="L30" s="84"/>
      <c r="M30" s="84"/>
      <c r="N30" s="84"/>
      <c r="O30" s="6"/>
    </row>
    <row r="31" spans="2:15" x14ac:dyDescent="0.35">
      <c r="B31" s="7"/>
      <c r="C31" s="40" t="s">
        <v>23</v>
      </c>
      <c r="D31" s="42"/>
      <c r="E31" s="42"/>
      <c r="F31" s="62"/>
      <c r="G31" s="63"/>
      <c r="H31" s="64"/>
      <c r="I31" s="33"/>
      <c r="J31" s="84"/>
      <c r="K31" s="84"/>
      <c r="L31" s="84"/>
      <c r="M31" s="84"/>
      <c r="N31" s="84"/>
      <c r="O31" s="6"/>
    </row>
    <row r="32" spans="2:15" x14ac:dyDescent="0.35">
      <c r="B32" s="4"/>
      <c r="C32" s="35" t="s">
        <v>9</v>
      </c>
      <c r="D32" s="42">
        <v>105</v>
      </c>
      <c r="E32" s="65">
        <v>3000</v>
      </c>
      <c r="F32" s="62"/>
      <c r="G32" s="63"/>
      <c r="H32" s="64"/>
      <c r="I32" s="33"/>
      <c r="J32" s="84"/>
      <c r="K32" s="84"/>
      <c r="L32" s="84"/>
      <c r="M32" s="84"/>
      <c r="N32" s="84"/>
      <c r="O32" s="6"/>
    </row>
    <row r="33" spans="2:15" x14ac:dyDescent="0.35">
      <c r="B33" s="4"/>
      <c r="C33" s="35" t="s">
        <v>10</v>
      </c>
      <c r="D33" s="42">
        <v>2</v>
      </c>
      <c r="E33" s="65"/>
      <c r="F33" s="62"/>
      <c r="G33" s="63"/>
      <c r="H33" s="64"/>
      <c r="I33" s="33"/>
      <c r="J33" s="84"/>
      <c r="K33" s="84"/>
      <c r="L33" s="84"/>
      <c r="M33" s="84"/>
      <c r="N33" s="84"/>
      <c r="O33" s="6"/>
    </row>
    <row r="34" spans="2:15" x14ac:dyDescent="0.35">
      <c r="B34" s="4"/>
      <c r="C34" s="35" t="s">
        <v>11</v>
      </c>
      <c r="D34" s="42">
        <v>1</v>
      </c>
      <c r="E34" s="65"/>
      <c r="F34" s="62"/>
      <c r="G34" s="63"/>
      <c r="H34" s="64"/>
      <c r="I34" s="33"/>
      <c r="J34" s="84"/>
      <c r="K34" s="84"/>
      <c r="L34" s="84"/>
      <c r="M34" s="84"/>
      <c r="N34" s="84"/>
      <c r="O34" s="6"/>
    </row>
    <row r="35" spans="2:15" ht="33" customHeight="1" x14ac:dyDescent="0.35">
      <c r="B35" s="4"/>
      <c r="C35" s="66" t="s">
        <v>12</v>
      </c>
      <c r="D35" s="67"/>
      <c r="E35" s="68">
        <v>2000</v>
      </c>
      <c r="F35" s="62"/>
      <c r="G35" s="63"/>
      <c r="H35" s="64"/>
      <c r="I35" s="33"/>
      <c r="J35" s="84"/>
      <c r="K35" s="84"/>
      <c r="L35" s="84"/>
      <c r="M35" s="84"/>
      <c r="N35" s="84"/>
      <c r="O35" s="6"/>
    </row>
    <row r="36" spans="2:15" x14ac:dyDescent="0.35">
      <c r="B36" s="11"/>
      <c r="C36" s="54"/>
      <c r="D36" s="54"/>
      <c r="E36" s="54"/>
      <c r="F36" s="69"/>
      <c r="G36" s="70"/>
      <c r="H36" s="64"/>
      <c r="I36" s="33"/>
      <c r="J36" s="84"/>
      <c r="K36" s="84"/>
      <c r="L36" s="84"/>
      <c r="M36" s="84"/>
      <c r="N36" s="84"/>
      <c r="O36" s="6"/>
    </row>
    <row r="37" spans="2:15" x14ac:dyDescent="0.35">
      <c r="C37" s="27"/>
      <c r="D37" s="27"/>
      <c r="E37" s="27"/>
      <c r="F37" s="27"/>
      <c r="G37" s="27"/>
      <c r="H37" s="27"/>
      <c r="I37" s="33"/>
      <c r="J37" s="84"/>
      <c r="K37" s="84"/>
      <c r="L37" s="84"/>
      <c r="M37" s="84"/>
      <c r="N37" s="84"/>
      <c r="O37" s="6"/>
    </row>
    <row r="38" spans="2:15" ht="21" x14ac:dyDescent="0.5">
      <c r="B38" s="2"/>
      <c r="C38" s="28"/>
      <c r="D38" s="29"/>
      <c r="E38" s="29"/>
      <c r="F38" s="29"/>
      <c r="G38" s="30"/>
      <c r="H38" s="31"/>
      <c r="I38" s="33"/>
      <c r="J38" s="35"/>
      <c r="K38" s="35"/>
      <c r="L38" s="35"/>
      <c r="M38" s="35"/>
      <c r="N38" s="35"/>
      <c r="O38" s="6"/>
    </row>
    <row r="39" spans="2:15" ht="29" x14ac:dyDescent="0.5">
      <c r="B39" s="12"/>
      <c r="C39" s="34" t="s">
        <v>43</v>
      </c>
      <c r="D39" s="35"/>
      <c r="E39" s="35"/>
      <c r="F39" s="35"/>
      <c r="G39" s="36"/>
      <c r="H39" s="31"/>
      <c r="I39" s="33"/>
      <c r="J39" s="35"/>
      <c r="K39" s="38" t="s">
        <v>47</v>
      </c>
      <c r="L39" s="38" t="s">
        <v>4</v>
      </c>
      <c r="M39" s="38" t="s">
        <v>46</v>
      </c>
      <c r="N39" s="39" t="s">
        <v>14</v>
      </c>
      <c r="O39" s="6"/>
    </row>
    <row r="40" spans="2:15" ht="21" x14ac:dyDescent="0.5">
      <c r="B40" s="12"/>
      <c r="C40" s="84" t="s">
        <v>66</v>
      </c>
      <c r="D40" s="84"/>
      <c r="E40" s="84"/>
      <c r="F40" s="84"/>
      <c r="G40" s="36"/>
      <c r="H40" s="31"/>
      <c r="I40" s="33"/>
      <c r="J40" s="35"/>
      <c r="K40" s="41"/>
      <c r="L40" s="41"/>
      <c r="M40" s="41"/>
      <c r="N40" s="71"/>
      <c r="O40" s="6"/>
    </row>
    <row r="41" spans="2:15" ht="21" x14ac:dyDescent="0.5">
      <c r="B41" s="12"/>
      <c r="C41" s="84"/>
      <c r="D41" s="84"/>
      <c r="E41" s="84"/>
      <c r="F41" s="84"/>
      <c r="G41" s="36"/>
      <c r="H41" s="31"/>
      <c r="I41" s="33"/>
      <c r="J41" s="35" t="s">
        <v>27</v>
      </c>
      <c r="K41" s="41"/>
      <c r="L41" s="41"/>
      <c r="M41" s="41"/>
      <c r="N41" s="41">
        <f>D32+D33-D34</f>
        <v>106</v>
      </c>
      <c r="O41" s="6"/>
    </row>
    <row r="42" spans="2:15" ht="32.25" customHeight="1" x14ac:dyDescent="0.5">
      <c r="B42" s="12"/>
      <c r="C42" s="84"/>
      <c r="D42" s="84"/>
      <c r="E42" s="84"/>
      <c r="F42" s="84"/>
      <c r="G42" s="36"/>
      <c r="H42" s="31"/>
      <c r="I42" s="33"/>
      <c r="J42" s="35" t="s">
        <v>28</v>
      </c>
      <c r="K42" s="41">
        <f>$N$41*D53</f>
        <v>84.800000000000011</v>
      </c>
      <c r="L42" s="41">
        <f>$N$41*E53</f>
        <v>10.600000000000001</v>
      </c>
      <c r="M42" s="41">
        <f>$N$41*F53</f>
        <v>10.600000000000001</v>
      </c>
      <c r="N42" s="41"/>
      <c r="O42" s="6"/>
    </row>
    <row r="43" spans="2:15" ht="21" x14ac:dyDescent="0.5">
      <c r="B43" s="12"/>
      <c r="C43" s="84"/>
      <c r="D43" s="84"/>
      <c r="E43" s="84"/>
      <c r="F43" s="84"/>
      <c r="G43" s="36"/>
      <c r="H43" s="31"/>
      <c r="I43" s="33"/>
      <c r="J43" s="35"/>
      <c r="K43" s="41"/>
      <c r="L43" s="41"/>
      <c r="M43" s="41"/>
      <c r="N43" s="41"/>
      <c r="O43" s="6"/>
    </row>
    <row r="44" spans="2:15" ht="21" x14ac:dyDescent="0.5">
      <c r="B44" s="12"/>
      <c r="C44" s="84"/>
      <c r="D44" s="84"/>
      <c r="E44" s="84"/>
      <c r="F44" s="84"/>
      <c r="G44" s="36"/>
      <c r="H44" s="31"/>
      <c r="I44" s="33"/>
      <c r="J44" s="40" t="s">
        <v>39</v>
      </c>
      <c r="K44" s="41"/>
      <c r="L44" s="41"/>
      <c r="M44" s="41"/>
      <c r="N44" s="41"/>
      <c r="O44" s="6"/>
    </row>
    <row r="45" spans="2:15" ht="32.25" customHeight="1" x14ac:dyDescent="0.5">
      <c r="B45" s="12"/>
      <c r="C45" s="84"/>
      <c r="D45" s="84"/>
      <c r="E45" s="84"/>
      <c r="F45" s="84"/>
      <c r="G45" s="36"/>
      <c r="H45" s="31"/>
      <c r="I45" s="33"/>
      <c r="J45" s="72" t="s">
        <v>49</v>
      </c>
      <c r="K45" s="24"/>
      <c r="L45" s="25">
        <f>L21/L42</f>
        <v>-0.24481132075471693</v>
      </c>
      <c r="M45" s="25">
        <f>M21/M42</f>
        <v>0.13726415094339631</v>
      </c>
      <c r="N45" s="24"/>
      <c r="O45" s="6"/>
    </row>
    <row r="46" spans="2:15" x14ac:dyDescent="0.35">
      <c r="B46" s="4"/>
      <c r="C46" s="35"/>
      <c r="D46" s="35"/>
      <c r="E46" s="35"/>
      <c r="F46" s="35"/>
      <c r="G46" s="36"/>
      <c r="H46" s="31"/>
      <c r="I46" s="33"/>
      <c r="J46" s="73" t="s">
        <v>32</v>
      </c>
      <c r="K46" s="24"/>
      <c r="L46" s="25">
        <f>L17/(L11+L12)</f>
        <v>-0.22023809523809518</v>
      </c>
      <c r="M46" s="25">
        <f>M17/(M11+M12)</f>
        <v>0.17670682730923701</v>
      </c>
      <c r="N46" s="41"/>
      <c r="O46" s="6"/>
    </row>
    <row r="47" spans="2:15" x14ac:dyDescent="0.35">
      <c r="B47" s="7"/>
      <c r="C47" s="40" t="s">
        <v>25</v>
      </c>
      <c r="D47" s="35"/>
      <c r="E47" s="35"/>
      <c r="F47" s="35"/>
      <c r="G47" s="36"/>
      <c r="H47" s="31"/>
      <c r="I47" s="33"/>
      <c r="J47" s="74"/>
      <c r="K47" s="41"/>
      <c r="L47" s="24"/>
      <c r="M47" s="24"/>
      <c r="N47" s="41"/>
      <c r="O47" s="6"/>
    </row>
    <row r="48" spans="2:15" x14ac:dyDescent="0.35">
      <c r="B48" s="4"/>
      <c r="C48" s="35" t="s">
        <v>16</v>
      </c>
      <c r="D48" s="75">
        <v>0.05</v>
      </c>
      <c r="E48" s="75"/>
      <c r="F48" s="75"/>
      <c r="G48" s="76"/>
      <c r="H48" s="77"/>
      <c r="I48" s="33"/>
      <c r="J48" s="40" t="s">
        <v>53</v>
      </c>
      <c r="K48" s="24"/>
      <c r="L48" s="24"/>
      <c r="M48" s="24"/>
      <c r="N48" s="24"/>
      <c r="O48" s="6"/>
    </row>
    <row r="49" spans="2:15" x14ac:dyDescent="0.35">
      <c r="B49" s="4"/>
      <c r="C49" s="35" t="s">
        <v>18</v>
      </c>
      <c r="D49" s="75">
        <f>D28/(E28+E29)</f>
        <v>3.8461538461538464E-2</v>
      </c>
      <c r="E49" s="75"/>
      <c r="F49" s="75"/>
      <c r="G49" s="76"/>
      <c r="H49" s="77"/>
      <c r="I49" s="33"/>
      <c r="J49" s="72" t="s">
        <v>59</v>
      </c>
      <c r="K49" s="24"/>
      <c r="L49" s="24" t="str">
        <f>IF(L45&lt;E70,"Innenfor","I strid med")</f>
        <v>Innenfor</v>
      </c>
      <c r="M49" s="24"/>
      <c r="N49" s="24"/>
      <c r="O49" s="6"/>
    </row>
    <row r="50" spans="2:15" x14ac:dyDescent="0.35">
      <c r="B50" s="4"/>
      <c r="C50" s="35" t="s">
        <v>37</v>
      </c>
      <c r="D50" s="75">
        <f>D32/E32</f>
        <v>3.5000000000000003E-2</v>
      </c>
      <c r="E50" s="35"/>
      <c r="F50" s="35"/>
      <c r="G50" s="36"/>
      <c r="H50" s="31"/>
      <c r="I50" s="33"/>
      <c r="J50" s="72" t="s">
        <v>67</v>
      </c>
      <c r="K50" s="24"/>
      <c r="L50" s="24" t="str">
        <f>IF(L45&lt;E73,"Innenfor","I strid med")</f>
        <v>Innenfor</v>
      </c>
      <c r="M50" s="24" t="str">
        <f>IF(M45&gt;E74,"Innenfor","I strid med")</f>
        <v>Innenfor</v>
      </c>
      <c r="N50" s="24"/>
      <c r="O50" s="6"/>
    </row>
    <row r="51" spans="2:15" x14ac:dyDescent="0.35">
      <c r="B51" s="4"/>
      <c r="C51" s="35"/>
      <c r="D51" s="35"/>
      <c r="E51" s="35"/>
      <c r="F51" s="35"/>
      <c r="G51" s="36"/>
      <c r="H51" s="31"/>
      <c r="I51" s="33"/>
      <c r="J51" s="72" t="s">
        <v>68</v>
      </c>
      <c r="K51" s="24"/>
      <c r="L51" s="24" t="str">
        <f>IF(L46&lt;E74,"Innenfor","I strid med")</f>
        <v>Innenfor</v>
      </c>
      <c r="M51" s="24" t="str">
        <f>IF(M46&gt;E75,"Innenfor","I strid med")</f>
        <v>Innenfor</v>
      </c>
      <c r="N51" s="24"/>
      <c r="O51" s="6"/>
    </row>
    <row r="52" spans="2:15" ht="29" x14ac:dyDescent="0.35">
      <c r="B52" s="10"/>
      <c r="C52" s="74" t="s">
        <v>26</v>
      </c>
      <c r="D52" s="78" t="s">
        <v>47</v>
      </c>
      <c r="E52" s="78" t="s">
        <v>4</v>
      </c>
      <c r="F52" s="78" t="s">
        <v>46</v>
      </c>
      <c r="G52" s="79"/>
      <c r="H52" s="80"/>
      <c r="I52" s="33"/>
      <c r="J52" s="72"/>
      <c r="K52" s="24"/>
      <c r="L52" s="24"/>
      <c r="M52" s="24"/>
      <c r="N52" s="24"/>
      <c r="O52" s="6"/>
    </row>
    <row r="53" spans="2:15" x14ac:dyDescent="0.35">
      <c r="B53" s="4"/>
      <c r="C53" s="35" t="s">
        <v>19</v>
      </c>
      <c r="D53" s="75">
        <v>0.8</v>
      </c>
      <c r="E53" s="75">
        <v>0.1</v>
      </c>
      <c r="F53" s="75">
        <v>0.1</v>
      </c>
      <c r="G53" s="76"/>
      <c r="H53" s="77"/>
      <c r="I53" s="61"/>
      <c r="J53" s="54"/>
      <c r="K53" s="81"/>
      <c r="L53" s="81"/>
      <c r="M53" s="81"/>
      <c r="N53" s="81"/>
      <c r="O53" s="19"/>
    </row>
    <row r="54" spans="2:15" x14ac:dyDescent="0.35">
      <c r="B54" s="4"/>
      <c r="C54" s="35" t="s">
        <v>20</v>
      </c>
      <c r="D54" s="75">
        <v>0.25</v>
      </c>
      <c r="E54" s="75">
        <v>0.3</v>
      </c>
      <c r="F54" s="75">
        <v>0.45</v>
      </c>
      <c r="G54" s="76"/>
      <c r="H54" s="77"/>
      <c r="I54" s="27"/>
      <c r="J54" s="27"/>
      <c r="K54" s="27"/>
      <c r="L54" s="27"/>
      <c r="M54" s="27"/>
      <c r="N54" s="27"/>
    </row>
    <row r="55" spans="2:15" x14ac:dyDescent="0.35">
      <c r="B55" s="4"/>
      <c r="C55" s="35"/>
      <c r="D55" s="75"/>
      <c r="E55" s="75"/>
      <c r="F55" s="75"/>
      <c r="G55" s="76"/>
      <c r="H55" s="77"/>
      <c r="I55" s="27"/>
      <c r="J55" s="27"/>
      <c r="K55" s="27"/>
      <c r="L55" s="27"/>
      <c r="M55" s="27"/>
      <c r="N55" s="27"/>
    </row>
    <row r="56" spans="2:15" x14ac:dyDescent="0.35">
      <c r="B56" s="4"/>
      <c r="C56" s="35"/>
      <c r="D56" s="75"/>
      <c r="E56" s="75"/>
      <c r="F56" s="75"/>
      <c r="G56" s="76"/>
      <c r="H56" s="77"/>
      <c r="I56" s="27"/>
      <c r="J56" s="27"/>
      <c r="K56" s="27"/>
      <c r="L56" s="27"/>
      <c r="M56" s="27"/>
      <c r="N56" s="27"/>
    </row>
    <row r="57" spans="2:15" x14ac:dyDescent="0.35">
      <c r="B57" s="4"/>
      <c r="C57" s="35"/>
      <c r="D57" s="35"/>
      <c r="E57" s="35"/>
      <c r="F57" s="35"/>
      <c r="G57" s="76"/>
      <c r="H57" s="77"/>
      <c r="I57" s="27"/>
      <c r="J57" s="27"/>
      <c r="K57" s="27"/>
      <c r="L57" s="27"/>
      <c r="M57" s="27"/>
      <c r="N57" s="27"/>
    </row>
    <row r="58" spans="2:15" x14ac:dyDescent="0.35">
      <c r="B58" s="11"/>
      <c r="C58" s="54"/>
      <c r="D58" s="54"/>
      <c r="E58" s="54"/>
      <c r="F58" s="82"/>
      <c r="G58" s="83"/>
      <c r="H58" s="27"/>
      <c r="I58" s="27"/>
      <c r="J58" s="27"/>
      <c r="K58" s="27"/>
      <c r="L58" s="27"/>
      <c r="M58" s="27"/>
      <c r="N58" s="27"/>
    </row>
    <row r="59" spans="2:15" x14ac:dyDescent="0.35">
      <c r="C59" s="27"/>
      <c r="D59" s="27"/>
      <c r="E59" s="27"/>
      <c r="F59" s="27"/>
      <c r="G59" s="27"/>
      <c r="H59" s="27"/>
      <c r="I59" s="27"/>
      <c r="J59" s="27"/>
      <c r="K59" s="27"/>
      <c r="L59" s="27"/>
      <c r="M59" s="27"/>
      <c r="N59" s="27"/>
    </row>
    <row r="60" spans="2:15" ht="21" x14ac:dyDescent="0.5">
      <c r="B60" s="2"/>
      <c r="C60" s="28"/>
      <c r="D60" s="29"/>
      <c r="E60" s="29"/>
      <c r="F60" s="29"/>
      <c r="G60" s="30"/>
      <c r="H60" s="27"/>
      <c r="I60" s="27"/>
      <c r="J60" s="27"/>
      <c r="K60" s="27"/>
      <c r="L60" s="27"/>
      <c r="M60" s="27"/>
      <c r="N60" s="27"/>
    </row>
    <row r="61" spans="2:15" ht="21" x14ac:dyDescent="0.5">
      <c r="B61" s="12"/>
      <c r="C61" s="34" t="s">
        <v>58</v>
      </c>
      <c r="D61" s="35"/>
      <c r="E61" s="35"/>
      <c r="F61" s="35"/>
      <c r="G61" s="36"/>
      <c r="H61" s="27"/>
      <c r="I61" s="27"/>
      <c r="J61" s="27"/>
      <c r="K61" s="27"/>
      <c r="L61" s="27"/>
      <c r="M61" s="27"/>
      <c r="N61" s="27"/>
    </row>
    <row r="62" spans="2:15" ht="35.25" customHeight="1" x14ac:dyDescent="0.5">
      <c r="B62" s="12"/>
      <c r="C62" s="85" t="s">
        <v>69</v>
      </c>
      <c r="D62" s="85"/>
      <c r="E62" s="85"/>
      <c r="F62" s="85"/>
      <c r="G62" s="36"/>
      <c r="H62" s="27"/>
      <c r="I62" s="27"/>
      <c r="J62" s="27"/>
      <c r="K62" s="27"/>
      <c r="L62" s="27"/>
      <c r="M62" s="27"/>
      <c r="N62" s="27"/>
    </row>
    <row r="63" spans="2:15" ht="35.25" customHeight="1" x14ac:dyDescent="0.5">
      <c r="B63" s="12"/>
      <c r="C63" s="85"/>
      <c r="D63" s="85"/>
      <c r="E63" s="85"/>
      <c r="F63" s="85"/>
      <c r="G63" s="36"/>
      <c r="H63" s="27"/>
      <c r="I63" s="27"/>
      <c r="J63" s="27"/>
      <c r="K63" s="27"/>
      <c r="L63" s="27"/>
      <c r="M63" s="27"/>
      <c r="N63" s="27"/>
    </row>
    <row r="64" spans="2:15" ht="35.25" customHeight="1" x14ac:dyDescent="0.5">
      <c r="B64" s="12"/>
      <c r="C64" s="85"/>
      <c r="D64" s="85"/>
      <c r="E64" s="85"/>
      <c r="F64" s="85"/>
      <c r="G64" s="36"/>
      <c r="H64" s="27"/>
      <c r="I64" s="27"/>
      <c r="J64" s="27"/>
      <c r="K64" s="27"/>
      <c r="L64" s="27"/>
      <c r="M64" s="27"/>
      <c r="N64" s="27"/>
    </row>
    <row r="65" spans="2:14" ht="35.25" customHeight="1" x14ac:dyDescent="0.5">
      <c r="B65" s="12"/>
      <c r="C65" s="85"/>
      <c r="D65" s="85"/>
      <c r="E65" s="85"/>
      <c r="F65" s="85"/>
      <c r="G65" s="36"/>
      <c r="H65" s="27"/>
      <c r="I65" s="27"/>
      <c r="J65" s="27"/>
      <c r="K65" s="27"/>
      <c r="L65" s="27"/>
      <c r="M65" s="27"/>
      <c r="N65" s="27"/>
    </row>
    <row r="66" spans="2:14" ht="35.25" customHeight="1" x14ac:dyDescent="0.35">
      <c r="B66" s="4"/>
      <c r="C66" s="85"/>
      <c r="D66" s="85"/>
      <c r="E66" s="85"/>
      <c r="F66" s="85"/>
      <c r="G66" s="36"/>
      <c r="H66" s="27"/>
      <c r="I66" s="27"/>
      <c r="J66" s="27"/>
      <c r="K66" s="27"/>
      <c r="L66" s="27"/>
      <c r="M66" s="27"/>
      <c r="N66" s="27"/>
    </row>
    <row r="67" spans="2:14" ht="35.25" customHeight="1" x14ac:dyDescent="0.35">
      <c r="B67" s="7"/>
      <c r="C67" s="85"/>
      <c r="D67" s="85"/>
      <c r="E67" s="85"/>
      <c r="F67" s="85"/>
      <c r="G67" s="36"/>
      <c r="H67" s="27"/>
      <c r="I67" s="27"/>
      <c r="J67" s="27"/>
      <c r="K67" s="27"/>
      <c r="L67" s="27"/>
      <c r="M67" s="27"/>
      <c r="N67" s="27"/>
    </row>
    <row r="68" spans="2:14" x14ac:dyDescent="0.35">
      <c r="B68" s="4"/>
      <c r="C68" s="5"/>
      <c r="D68" s="5"/>
      <c r="E68" s="5"/>
      <c r="F68" s="5"/>
      <c r="G68" s="9"/>
    </row>
    <row r="69" spans="2:14" x14ac:dyDescent="0.35">
      <c r="B69" s="4"/>
      <c r="C69" s="14" t="s">
        <v>35</v>
      </c>
      <c r="D69" s="5"/>
      <c r="E69" s="22" t="s">
        <v>36</v>
      </c>
      <c r="F69" s="5"/>
      <c r="G69" s="9"/>
    </row>
    <row r="70" spans="2:14" x14ac:dyDescent="0.35">
      <c r="B70" s="4"/>
      <c r="C70" s="5" t="s">
        <v>34</v>
      </c>
      <c r="D70" s="8"/>
      <c r="E70" s="20">
        <v>4.2799999999999998E-2</v>
      </c>
      <c r="F70" s="8"/>
      <c r="G70" s="9"/>
    </row>
    <row r="71" spans="2:14" x14ac:dyDescent="0.35">
      <c r="B71" s="4"/>
      <c r="C71" s="5"/>
      <c r="D71" s="8"/>
      <c r="E71" s="20"/>
      <c r="F71" s="8"/>
      <c r="G71" s="9"/>
    </row>
    <row r="72" spans="2:14" x14ac:dyDescent="0.35">
      <c r="B72" s="4"/>
      <c r="C72" s="14" t="s">
        <v>52</v>
      </c>
      <c r="D72" s="8"/>
      <c r="E72" s="20"/>
      <c r="F72" s="8"/>
      <c r="G72" s="9"/>
    </row>
    <row r="73" spans="2:14" x14ac:dyDescent="0.35">
      <c r="B73" s="4"/>
      <c r="C73" s="5" t="s">
        <v>51</v>
      </c>
      <c r="D73" s="8"/>
      <c r="E73" s="8">
        <v>0.08</v>
      </c>
      <c r="F73" s="8"/>
      <c r="G73" s="9"/>
    </row>
    <row r="74" spans="2:14" x14ac:dyDescent="0.35">
      <c r="B74" s="4"/>
      <c r="C74" s="5" t="s">
        <v>50</v>
      </c>
      <c r="D74" s="8"/>
      <c r="E74" s="8">
        <v>0.1</v>
      </c>
      <c r="F74" s="8"/>
      <c r="G74" s="9"/>
    </row>
    <row r="75" spans="2:14" x14ac:dyDescent="0.35">
      <c r="B75" s="4"/>
      <c r="C75" s="8"/>
      <c r="D75" s="8"/>
      <c r="E75" s="8"/>
      <c r="F75" s="8"/>
      <c r="G75" s="9"/>
    </row>
    <row r="76" spans="2:14" x14ac:dyDescent="0.35">
      <c r="B76" s="4"/>
      <c r="C76" s="8"/>
      <c r="D76" s="8"/>
      <c r="E76" s="8"/>
      <c r="F76" s="8"/>
      <c r="G76" s="9"/>
    </row>
    <row r="77" spans="2:14" x14ac:dyDescent="0.35">
      <c r="B77" s="11"/>
      <c r="C77" s="17"/>
      <c r="D77" s="17"/>
      <c r="E77" s="17"/>
      <c r="F77" s="21"/>
      <c r="G77" s="18"/>
    </row>
    <row r="93" ht="21" customHeight="1" x14ac:dyDescent="0.35"/>
    <row r="94" ht="21" customHeight="1" x14ac:dyDescent="0.35"/>
    <row r="95" ht="21" customHeight="1" x14ac:dyDescent="0.35"/>
  </sheetData>
  <mergeCells count="5">
    <mergeCell ref="C6:F9"/>
    <mergeCell ref="C40:F45"/>
    <mergeCell ref="J6:N8"/>
    <mergeCell ref="C62:F67"/>
    <mergeCell ref="J29:N37"/>
  </mergeCells>
  <hyperlinks>
    <hyperlink ref="E69" r:id="rId1" display="https://www.eftasurv.int/state-aid/rates" xr:uid="{326E8775-27E2-4D4A-98A4-405F9FF891FD}"/>
  </hyperlinks>
  <pageMargins left="0.7" right="0.7" top="0.75" bottom="0.75" header="0.3" footer="0.3"/>
  <pageSetup paperSize="306" orientation="landscape"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Tekstdokument" ma:contentTypeID="0x01010027399BDA455B493DBFDF30E876AC73C3000E20F81F59616847911AEF1310427FE4" ma:contentTypeVersion="8" ma:contentTypeDescription="Opprett et nytt dokument." ma:contentTypeScope="" ma:versionID="4f5973df46941deb229585530748b5d3">
  <xsd:schema xmlns:xsd="http://www.w3.org/2001/XMLSchema" xmlns:xs="http://www.w3.org/2001/XMLSchema" xmlns:p="http://schemas.microsoft.com/office/2006/metadata/properties" xmlns:ns1="http://schemas.microsoft.com/sharepoint/v3" xmlns:ns2="9f40a19b-6473-4c19-8f41-4328ea5b1bea" targetNamespace="http://schemas.microsoft.com/office/2006/metadata/properties" ma:root="true" ma:fieldsID="fa897f98fc4aa043c94542e8c982d930" ns1:_="" ns2:_="">
    <xsd:import namespace="http://schemas.microsoft.com/sharepoint/v3"/>
    <xsd:import namespace="9f40a19b-6473-4c19-8f41-4328ea5b1bea"/>
    <xsd:element name="properties">
      <xsd:complexType>
        <xsd:sequence>
          <xsd:element name="documentManagement">
            <xsd:complexType>
              <xsd:all>
                <xsd:element ref="ns1:AssignedTo" minOccurs="0"/>
                <xsd:element ref="ns2:SnoDokumenttype" minOccurs="0"/>
                <xsd:element ref="ns2:SnoArkivpliktig" minOccurs="0"/>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AssignedTo" ma:index="2" nillable="true" ma:displayName="Tilordnet til" ma:list="UserInfo" ma:internalName="AssignedTo">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9f40a19b-6473-4c19-8f41-4328ea5b1bea" elementFormDefault="qualified">
    <xsd:import namespace="http://schemas.microsoft.com/office/2006/documentManagement/types"/>
    <xsd:import namespace="http://schemas.microsoft.com/office/infopath/2007/PartnerControls"/>
    <xsd:element name="SnoDokumenttype" ma:index="3" nillable="true" ma:displayName="Dokumenttype" ma:format="Dropdown" ma:internalName="SnoDokumenttype">
      <xsd:simpleType>
        <xsd:restriction base="dms:Choice">
          <xsd:enumeration value="Angi valg nr. 1"/>
          <xsd:enumeration value="Angi valg nr. 2"/>
          <xsd:enumeration value="Angi valg nr. 3"/>
        </xsd:restriction>
      </xsd:simpleType>
    </xsd:element>
    <xsd:element name="SnoArkivpliktig" ma:index="4" nillable="true" ma:displayName="Arkivpliktig" ma:default="?" ma:format="Dropdown" ma:internalName="SnoArkivpliktig">
      <xsd:simpleType>
        <xsd:restriction base="dms:Choice">
          <xsd:enumeration value="?"/>
          <xsd:enumeration value="Ja"/>
          <xsd:enumeration value="Nei"/>
        </xsd:restriction>
      </xsd:simpleType>
    </xsd:element>
    <xsd:element name="SharedWithUsers" ma:index="11"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Delingsdetaljer"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8" ma:displayName="Innholdstype"/>
        <xsd:element ref="dc:title" minOccurs="0" maxOccurs="1" ma:index="1" ma:displayName="Tit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AssignedTo xmlns="http://schemas.microsoft.com/sharepoint/v3">
      <UserInfo>
        <DisplayName/>
        <AccountId xsi:nil="true"/>
        <AccountType/>
      </UserInfo>
    </AssignedTo>
    <SnoDokumenttype xmlns="9f40a19b-6473-4c19-8f41-4328ea5b1bea" xsi:nil="true"/>
    <SnoArkivpliktig xmlns="9f40a19b-6473-4c19-8f41-4328ea5b1bea">?</SnoArkivpliktig>
    <SharedWithUsers xmlns="9f40a19b-6473-4c19-8f41-4328ea5b1bea">
      <UserInfo>
        <DisplayName>Even.Vaboen@kdd.dep.no</DisplayName>
        <AccountId>18</AccountId>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B3003AB-E128-44DE-84E1-C076E26B038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9f40a19b-6473-4c19-8f41-4328ea5b1be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9F907A9-A84D-491A-B574-895E5B96D205}">
  <ds:schemaRefs>
    <ds:schemaRef ds:uri="http://purl.org/dc/elements/1.1/"/>
    <ds:schemaRef ds:uri="http://www.w3.org/XML/1998/namespace"/>
    <ds:schemaRef ds:uri="http://schemas.microsoft.com/office/infopath/2007/PartnerControls"/>
    <ds:schemaRef ds:uri="http://purl.org/dc/terms/"/>
    <ds:schemaRef ds:uri="http://schemas.microsoft.com/office/2006/metadata/properties"/>
    <ds:schemaRef ds:uri="http://schemas.microsoft.com/office/2006/documentManagement/types"/>
    <ds:schemaRef ds:uri="http://schemas.microsoft.com/sharepoint/v3"/>
    <ds:schemaRef ds:uri="http://schemas.openxmlformats.org/package/2006/metadata/core-properties"/>
    <ds:schemaRef ds:uri="9f40a19b-6473-4c19-8f41-4328ea5b1bea"/>
    <ds:schemaRef ds:uri="http://purl.org/dc/dcmitype/"/>
  </ds:schemaRefs>
</ds:datastoreItem>
</file>

<file path=customXml/itemProps3.xml><?xml version="1.0" encoding="utf-8"?>
<ds:datastoreItem xmlns:ds="http://schemas.openxmlformats.org/officeDocument/2006/customXml" ds:itemID="{10B28611-19FD-4707-BEA7-4AB81EFD292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1</vt:i4>
      </vt:variant>
    </vt:vector>
  </HeadingPairs>
  <TitlesOfParts>
    <vt:vector size="1" baseType="lpstr">
      <vt:lpstr>Ark2</vt:lpstr>
    </vt:vector>
  </TitlesOfParts>
  <Company>DSS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END_VEDLEGG_1 Talleksempel for atskilte regnskaper for tannhelsetjenesten</dc:title>
  <dc:creator>Even Vaboen</dc:creator>
  <cp:lastModifiedBy>Marie Nygren</cp:lastModifiedBy>
  <cp:lastPrinted>2024-12-12T08:50:40Z</cp:lastPrinted>
  <dcterms:created xsi:type="dcterms:W3CDTF">2023-05-25T12:03:33Z</dcterms:created>
  <dcterms:modified xsi:type="dcterms:W3CDTF">2024-12-17T21:47:14Z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2cb0b57-dde8-42fe-9f44-53162ebab993_Enabled">
    <vt:lpwstr>true</vt:lpwstr>
  </property>
  <property fmtid="{D5CDD505-2E9C-101B-9397-08002B2CF9AE}" pid="3" name="MSIP_Label_52cb0b57-dde8-42fe-9f44-53162ebab993_SetDate">
    <vt:lpwstr>2023-07-24T12:25:43Z</vt:lpwstr>
  </property>
  <property fmtid="{D5CDD505-2E9C-101B-9397-08002B2CF9AE}" pid="4" name="MSIP_Label_52cb0b57-dde8-42fe-9f44-53162ebab993_Method">
    <vt:lpwstr>Standard</vt:lpwstr>
  </property>
  <property fmtid="{D5CDD505-2E9C-101B-9397-08002B2CF9AE}" pid="5" name="MSIP_Label_52cb0b57-dde8-42fe-9f44-53162ebab993_Name">
    <vt:lpwstr>Intern (HOD)</vt:lpwstr>
  </property>
  <property fmtid="{D5CDD505-2E9C-101B-9397-08002B2CF9AE}" pid="6" name="MSIP_Label_52cb0b57-dde8-42fe-9f44-53162ebab993_SiteId">
    <vt:lpwstr>f696e186-1c3b-44cd-bf76-5ace0e7007bd</vt:lpwstr>
  </property>
  <property fmtid="{D5CDD505-2E9C-101B-9397-08002B2CF9AE}" pid="7" name="MSIP_Label_52cb0b57-dde8-42fe-9f44-53162ebab993_ActionId">
    <vt:lpwstr>5f4b747f-abf0-4d02-b293-10404fad3697</vt:lpwstr>
  </property>
  <property fmtid="{D5CDD505-2E9C-101B-9397-08002B2CF9AE}" pid="8" name="MSIP_Label_52cb0b57-dde8-42fe-9f44-53162ebab993_ContentBits">
    <vt:lpwstr>0</vt:lpwstr>
  </property>
  <property fmtid="{D5CDD505-2E9C-101B-9397-08002B2CF9AE}" pid="9" name="ContentTypeId">
    <vt:lpwstr>0x01010027399BDA455B493DBFDF30E876AC73C3000E20F81F59616847911AEF1310427FE4</vt:lpwstr>
  </property>
</Properties>
</file>