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Mobile Dokumenter\Regnskap\PAKKEN\Publisering\"/>
    </mc:Choice>
  </mc:AlternateContent>
  <bookViews>
    <workbookView xWindow="-15" yWindow="-15" windowWidth="14520" windowHeight="11640" tabRatio="696" firstSheet="24" activeTab="33"/>
  </bookViews>
  <sheets>
    <sheet name="Fortegnsregler" sheetId="71" r:id="rId1"/>
    <sheet name="Prinsippnote - SRS" sheetId="76" r:id="rId2"/>
    <sheet name="Resultatregnskap" sheetId="18" r:id="rId3"/>
    <sheet name="Balanse - eiendeler" sheetId="19" r:id="rId4"/>
    <sheet name="Balanse - Gjeld og kapital" sheetId="20" r:id="rId5"/>
    <sheet name="Kontantstrømoppstilling" sheetId="31" r:id="rId6"/>
    <sheet name="Prinsipp for  bevilgningsoppst." sheetId="87" r:id="rId7"/>
    <sheet name="Bevilgningsoppstilling" sheetId="79" r:id="rId8"/>
    <sheet name="Note1" sheetId="64" r:id="rId9"/>
    <sheet name="Note2" sheetId="39" r:id="rId10"/>
    <sheet name="Note3" sheetId="40" r:id="rId11"/>
    <sheet name="Note4" sheetId="41" r:id="rId12"/>
    <sheet name="Note5" sheetId="42" r:id="rId13"/>
    <sheet name="Note6" sheetId="43" r:id="rId14"/>
    <sheet name="Note8" sheetId="65" r:id="rId15"/>
    <sheet name="Note9" sheetId="62" r:id="rId16"/>
    <sheet name="Note10" sheetId="48" r:id="rId17"/>
    <sheet name="Note11" sheetId="50" r:id="rId18"/>
    <sheet name="Note12" sheetId="58" r:id="rId19"/>
    <sheet name="Note 13" sheetId="53" r:id="rId20"/>
    <sheet name="Note14" sheetId="54" r:id="rId21"/>
    <sheet name="Note15 " sheetId="60" r:id="rId22"/>
    <sheet name="Note16" sheetId="55" r:id="rId23"/>
    <sheet name="Note17" sheetId="56" r:id="rId24"/>
    <sheet name="Note18" sheetId="57" r:id="rId25"/>
    <sheet name="Note 19" sheetId="89" r:id="rId26"/>
    <sheet name="Note 20" sheetId="90" r:id="rId27"/>
    <sheet name="Note 21" sheetId="66" r:id="rId28"/>
    <sheet name="Note 22" sheetId="69" r:id="rId29"/>
    <sheet name="Note 30" sheetId="70" r:id="rId30"/>
    <sheet name="Note 31" sheetId="61" r:id="rId31"/>
    <sheet name="Note 32" sheetId="91" r:id="rId32"/>
    <sheet name="Tabell 1" sheetId="72" r:id="rId33"/>
    <sheet name="Tabell 2" sheetId="73" r:id="rId34"/>
    <sheet name="Tabell 3" sheetId="74" r:id="rId35"/>
    <sheet name="Tabell 4" sheetId="75" r:id="rId36"/>
    <sheet name="Kontrollark" sheetId="77" r:id="rId37"/>
  </sheets>
  <definedNames>
    <definedName name="_xlnm.Print_Titles" localSheetId="36">Kontrollark!$9:$9</definedName>
  </definedNames>
  <calcPr calcId="152511"/>
</workbook>
</file>

<file path=xl/calcChain.xml><?xml version="1.0" encoding="utf-8"?>
<calcChain xmlns="http://schemas.openxmlformats.org/spreadsheetml/2006/main">
  <c r="E10" i="73" l="1"/>
  <c r="C10" i="73"/>
  <c r="D10" i="73"/>
  <c r="C6" i="91"/>
  <c r="D38" i="66" l="1"/>
  <c r="C38" i="66"/>
  <c r="B10" i="91"/>
  <c r="D42" i="69"/>
  <c r="C42" i="69"/>
  <c r="D41" i="69"/>
  <c r="C41" i="69"/>
  <c r="D40" i="69"/>
  <c r="C40" i="69"/>
  <c r="D39" i="69"/>
  <c r="C39" i="69"/>
  <c r="D43" i="69"/>
  <c r="C43" i="69"/>
  <c r="B43" i="69"/>
  <c r="D36" i="69"/>
  <c r="C36" i="69"/>
  <c r="B36" i="69"/>
  <c r="B6" i="91"/>
  <c r="A2" i="91"/>
  <c r="D54" i="66" l="1"/>
  <c r="C54" i="66"/>
  <c r="D50" i="66"/>
  <c r="C50" i="66"/>
  <c r="G11" i="70" l="1"/>
  <c r="G10" i="70"/>
  <c r="G9" i="70"/>
  <c r="G8" i="70"/>
  <c r="G12" i="70" l="1"/>
  <c r="D44" i="43"/>
  <c r="C27" i="74" l="1"/>
  <c r="C24" i="73"/>
  <c r="D24" i="73"/>
  <c r="C32" i="73"/>
  <c r="C23" i="73"/>
  <c r="C22" i="73"/>
  <c r="C17" i="73"/>
  <c r="C16" i="73"/>
  <c r="C9" i="73"/>
  <c r="C8" i="73"/>
  <c r="C58" i="72"/>
  <c r="D58" i="72"/>
  <c r="C51" i="72"/>
  <c r="C50" i="72"/>
  <c r="C46" i="72"/>
  <c r="C45" i="72"/>
  <c r="C41" i="72"/>
  <c r="D41" i="72"/>
  <c r="C37" i="72"/>
  <c r="C36" i="72"/>
  <c r="C35" i="72"/>
  <c r="C34" i="72"/>
  <c r="C23" i="72"/>
  <c r="C22" i="72"/>
  <c r="C18" i="72"/>
  <c r="C17" i="72"/>
  <c r="C13" i="72"/>
  <c r="D13" i="72"/>
  <c r="C9" i="72"/>
  <c r="C8" i="72"/>
  <c r="E58" i="61" l="1"/>
  <c r="E57" i="61"/>
  <c r="E53" i="61"/>
  <c r="E52" i="61"/>
  <c r="E48" i="61"/>
  <c r="E42" i="61"/>
  <c r="E41" i="61"/>
  <c r="E35" i="61"/>
  <c r="E31" i="61"/>
  <c r="E30" i="61"/>
  <c r="E24" i="61"/>
  <c r="E23" i="61"/>
  <c r="E22" i="61"/>
  <c r="E21" i="61"/>
  <c r="E20" i="61"/>
  <c r="E19" i="61"/>
  <c r="E11" i="61"/>
  <c r="E12" i="61"/>
  <c r="E13" i="61"/>
  <c r="E14" i="61"/>
  <c r="E15" i="61"/>
  <c r="E10" i="61"/>
  <c r="E8" i="61"/>
  <c r="A2" i="61"/>
  <c r="D12" i="70"/>
  <c r="E12" i="70"/>
  <c r="F12" i="70"/>
  <c r="C12" i="70"/>
  <c r="E25" i="61" l="1"/>
  <c r="E27" i="61" l="1"/>
  <c r="E32" i="61" l="1"/>
  <c r="E36" i="61" l="1"/>
  <c r="E38" i="61" l="1"/>
  <c r="E158" i="89" l="1"/>
  <c r="E156" i="89"/>
  <c r="E155" i="89"/>
  <c r="E154" i="89"/>
  <c r="E153" i="89"/>
  <c r="E152" i="89"/>
  <c r="E151" i="89"/>
  <c r="E150" i="89"/>
  <c r="E149" i="89"/>
  <c r="E147" i="89"/>
  <c r="E146" i="89"/>
  <c r="E145" i="89"/>
  <c r="E144" i="89"/>
  <c r="E143" i="89"/>
  <c r="D157" i="89"/>
  <c r="D148" i="89"/>
  <c r="D159" i="89" s="1"/>
  <c r="C126" i="89"/>
  <c r="E23" i="41" l="1"/>
  <c r="C34" i="18" l="1"/>
  <c r="D57" i="18"/>
  <c r="D52" i="18"/>
  <c r="D47" i="18"/>
  <c r="D41" i="18"/>
  <c r="D34" i="18"/>
  <c r="D30" i="18"/>
  <c r="D23" i="18"/>
  <c r="D14" i="18"/>
  <c r="D25" i="18" s="1"/>
  <c r="D36" i="18" s="1"/>
  <c r="D43" i="18" s="1"/>
  <c r="E43" i="61" l="1"/>
  <c r="E45" i="61" s="1"/>
  <c r="J9" i="42"/>
  <c r="C42" i="66"/>
  <c r="C46" i="66" s="1"/>
  <c r="D28" i="66"/>
  <c r="D59" i="66" s="1"/>
  <c r="C28" i="66"/>
  <c r="C59" i="66" s="1"/>
  <c r="B28" i="66"/>
  <c r="B59" i="66" l="1"/>
  <c r="B38" i="66"/>
  <c r="J10" i="42"/>
  <c r="C24" i="61"/>
  <c r="C23" i="61"/>
  <c r="H40" i="79" l="1"/>
  <c r="B214" i="77"/>
  <c r="C44" i="69"/>
  <c r="C30" i="69"/>
  <c r="C11" i="73" s="1"/>
  <c r="C25" i="69"/>
  <c r="C19" i="69"/>
  <c r="C12" i="73" s="1"/>
  <c r="C13" i="73" s="1"/>
  <c r="C14" i="69"/>
  <c r="C8" i="69"/>
  <c r="C61" i="66"/>
  <c r="C35" i="66"/>
  <c r="C24" i="66"/>
  <c r="C15" i="66"/>
  <c r="C7" i="66"/>
  <c r="C11" i="90"/>
  <c r="C6" i="90"/>
  <c r="D136" i="89"/>
  <c r="D130" i="89"/>
  <c r="D140" i="89" s="1"/>
  <c r="D126" i="89"/>
  <c r="D113" i="89"/>
  <c r="D103" i="89"/>
  <c r="D95" i="89"/>
  <c r="D87" i="89"/>
  <c r="D80" i="89"/>
  <c r="D70" i="89"/>
  <c r="D59" i="89"/>
  <c r="D49" i="89"/>
  <c r="D40" i="89"/>
  <c r="D33" i="89"/>
  <c r="D29" i="89"/>
  <c r="D23" i="89"/>
  <c r="D19" i="89"/>
  <c r="D12" i="89"/>
  <c r="D6" i="89"/>
  <c r="C14" i="48"/>
  <c r="C8" i="48"/>
  <c r="C15" i="62"/>
  <c r="C10" i="62"/>
  <c r="C6" i="62"/>
  <c r="D29" i="43"/>
  <c r="D21" i="43"/>
  <c r="D13" i="43"/>
  <c r="D6" i="43"/>
  <c r="F43" i="42"/>
  <c r="F37" i="42"/>
  <c r="C18" i="40"/>
  <c r="C6" i="40"/>
  <c r="C15" i="39"/>
  <c r="C7" i="39"/>
  <c r="C125" i="64"/>
  <c r="C119" i="64"/>
  <c r="C109" i="64"/>
  <c r="C102" i="64"/>
  <c r="C86" i="64"/>
  <c r="C74" i="64"/>
  <c r="C64" i="64"/>
  <c r="C48" i="64"/>
  <c r="C32" i="64"/>
  <c r="C19" i="64"/>
  <c r="C6" i="64"/>
  <c r="C45" i="66" l="1"/>
  <c r="C47" i="66" s="1"/>
  <c r="C18" i="73"/>
  <c r="C19" i="73" s="1"/>
  <c r="C79" i="64"/>
  <c r="C111" i="64"/>
  <c r="C35" i="64"/>
  <c r="C17" i="62"/>
  <c r="D25" i="89"/>
  <c r="D31" i="89" s="1"/>
  <c r="D93" i="89"/>
  <c r="C133" i="64" l="1"/>
  <c r="D77" i="31"/>
  <c r="D50" i="31"/>
  <c r="D44" i="31"/>
  <c r="D38" i="31"/>
  <c r="D27" i="31"/>
  <c r="D18" i="31"/>
  <c r="D6" i="19"/>
  <c r="D5" i="31" s="1"/>
  <c r="D53" i="31" s="1"/>
  <c r="D5" i="72"/>
  <c r="C33" i="89"/>
  <c r="C6" i="89"/>
  <c r="C130" i="89" s="1"/>
  <c r="C136" i="89"/>
  <c r="B6" i="90"/>
  <c r="A2" i="90"/>
  <c r="B11" i="90"/>
  <c r="C23" i="89"/>
  <c r="E49" i="61" l="1"/>
  <c r="C7" i="55"/>
  <c r="C5" i="53"/>
  <c r="C7" i="57"/>
  <c r="G8" i="79"/>
  <c r="C35" i="43"/>
  <c r="D5" i="20"/>
  <c r="C6" i="58"/>
  <c r="C7" i="54"/>
  <c r="C6" i="56"/>
  <c r="B213" i="77"/>
  <c r="C157" i="89"/>
  <c r="E157" i="89" s="1"/>
  <c r="C148" i="89"/>
  <c r="C140" i="89"/>
  <c r="C113" i="89"/>
  <c r="C103" i="89"/>
  <c r="C95" i="89"/>
  <c r="C87" i="89"/>
  <c r="C80" i="89"/>
  <c r="C70" i="89"/>
  <c r="C59" i="89"/>
  <c r="C49" i="89"/>
  <c r="C40" i="89"/>
  <c r="C29" i="89"/>
  <c r="C19" i="89"/>
  <c r="C12" i="89"/>
  <c r="C159" i="89" l="1"/>
  <c r="E159" i="89" s="1"/>
  <c r="E148" i="89"/>
  <c r="C25" i="89"/>
  <c r="C31" i="89" s="1"/>
  <c r="C93" i="89"/>
  <c r="E54" i="61" l="1"/>
  <c r="E16" i="61"/>
  <c r="E37" i="42" l="1"/>
  <c r="D23" i="41"/>
  <c r="E59" i="61" l="1"/>
  <c r="A2" i="87"/>
  <c r="A4" i="77"/>
  <c r="H36" i="79"/>
  <c r="H42" i="79" s="1"/>
  <c r="F8" i="79"/>
  <c r="H9" i="79"/>
  <c r="H10" i="79"/>
  <c r="H11" i="79"/>
  <c r="H12" i="79"/>
  <c r="H13" i="79"/>
  <c r="H24" i="79"/>
  <c r="E43" i="42"/>
  <c r="D27" i="41"/>
  <c r="C5" i="73"/>
  <c r="C4" i="73"/>
  <c r="H20" i="50"/>
  <c r="G20" i="50"/>
  <c r="F20" i="50"/>
  <c r="G14" i="50"/>
  <c r="H14" i="50"/>
  <c r="I14" i="50"/>
  <c r="F14" i="50"/>
  <c r="B83" i="77"/>
  <c r="C41" i="18"/>
  <c r="E13" i="41"/>
  <c r="E14" i="41"/>
  <c r="E15" i="41"/>
  <c r="E16" i="41"/>
  <c r="E12" i="41"/>
  <c r="E8" i="41"/>
  <c r="E9" i="41"/>
  <c r="E10" i="41"/>
  <c r="E7" i="41"/>
  <c r="B11" i="41"/>
  <c r="B17" i="41" s="1"/>
  <c r="C42" i="72"/>
  <c r="C14" i="72"/>
  <c r="C31" i="72"/>
  <c r="C30" i="72"/>
  <c r="D31" i="72"/>
  <c r="E31" i="72"/>
  <c r="C16" i="74"/>
  <c r="C18" i="74"/>
  <c r="C17" i="74"/>
  <c r="C15" i="74"/>
  <c r="C14" i="74"/>
  <c r="C10" i="74"/>
  <c r="C9" i="74"/>
  <c r="C8" i="74"/>
  <c r="C5" i="74"/>
  <c r="D8" i="74"/>
  <c r="E44" i="60"/>
  <c r="E36" i="60"/>
  <c r="E26" i="60"/>
  <c r="E25" i="60"/>
  <c r="E24" i="60"/>
  <c r="E23" i="60"/>
  <c r="E20" i="60"/>
  <c r="E19" i="60"/>
  <c r="E18" i="60"/>
  <c r="E17" i="60"/>
  <c r="B102" i="64"/>
  <c r="B106" i="77" s="1"/>
  <c r="B114" i="77" s="1"/>
  <c r="D115" i="77" s="1"/>
  <c r="D4" i="73"/>
  <c r="E4" i="73"/>
  <c r="B4" i="73"/>
  <c r="B31" i="72"/>
  <c r="D30" i="72"/>
  <c r="E30" i="72"/>
  <c r="B30" i="72"/>
  <c r="C53" i="61"/>
  <c r="B54" i="61"/>
  <c r="C41" i="61"/>
  <c r="D41" i="61" s="1"/>
  <c r="E27" i="41"/>
  <c r="A2" i="76"/>
  <c r="H19" i="79"/>
  <c r="A2" i="79"/>
  <c r="B28" i="65"/>
  <c r="B20" i="65"/>
  <c r="B135" i="77"/>
  <c r="B123" i="77"/>
  <c r="B41" i="77"/>
  <c r="E23" i="72"/>
  <c r="D23" i="72"/>
  <c r="C58" i="61"/>
  <c r="D58" i="61" s="1"/>
  <c r="C57" i="61"/>
  <c r="D57" i="61" s="1"/>
  <c r="B190" i="77"/>
  <c r="B131" i="77"/>
  <c r="B93" i="77"/>
  <c r="B92" i="77"/>
  <c r="E113" i="60"/>
  <c r="E112" i="60"/>
  <c r="E111" i="60"/>
  <c r="B82" i="77"/>
  <c r="D114" i="60"/>
  <c r="B114" i="60"/>
  <c r="C44" i="20"/>
  <c r="B47" i="77"/>
  <c r="B46" i="77"/>
  <c r="B40" i="77"/>
  <c r="B24" i="77"/>
  <c r="B23" i="77"/>
  <c r="B22" i="77"/>
  <c r="B14" i="77"/>
  <c r="D16" i="77" s="1"/>
  <c r="B19" i="77"/>
  <c r="E24" i="73"/>
  <c r="E17" i="73"/>
  <c r="D17" i="73"/>
  <c r="E138" i="60"/>
  <c r="E130" i="60"/>
  <c r="E124" i="60"/>
  <c r="E118" i="60"/>
  <c r="E100" i="60"/>
  <c r="D10" i="74"/>
  <c r="E10" i="74" s="1"/>
  <c r="B14" i="48"/>
  <c r="D64" i="64"/>
  <c r="B64" i="64"/>
  <c r="D11" i="41"/>
  <c r="D17" i="41" s="1"/>
  <c r="C11" i="41"/>
  <c r="C17" i="41" s="1"/>
  <c r="E47" i="60"/>
  <c r="E46" i="60"/>
  <c r="E45" i="60"/>
  <c r="D40" i="60"/>
  <c r="C40" i="60"/>
  <c r="B40" i="60"/>
  <c r="C44" i="19"/>
  <c r="C14" i="19"/>
  <c r="C36" i="43" s="1"/>
  <c r="D125" i="64"/>
  <c r="B125" i="64"/>
  <c r="D2" i="75"/>
  <c r="D5" i="74"/>
  <c r="B5" i="74"/>
  <c r="E5" i="73"/>
  <c r="D5" i="73"/>
  <c r="B5" i="73"/>
  <c r="A2" i="75"/>
  <c r="A2" i="74"/>
  <c r="A2" i="73"/>
  <c r="A2" i="72"/>
  <c r="D7" i="66"/>
  <c r="B15" i="58"/>
  <c r="I20" i="50"/>
  <c r="C29" i="43"/>
  <c r="B184" i="77" s="1"/>
  <c r="E21" i="75"/>
  <c r="E20" i="75"/>
  <c r="E13" i="75"/>
  <c r="E12" i="75"/>
  <c r="B20" i="75"/>
  <c r="B18" i="75"/>
  <c r="B17" i="75"/>
  <c r="D18" i="74"/>
  <c r="E18" i="74" s="1"/>
  <c r="D17" i="74"/>
  <c r="D16" i="74"/>
  <c r="E16" i="74" s="1"/>
  <c r="D15" i="74"/>
  <c r="E15" i="74" s="1"/>
  <c r="D14" i="74"/>
  <c r="E14" i="74" s="1"/>
  <c r="D9" i="74"/>
  <c r="E22" i="73"/>
  <c r="D74" i="64"/>
  <c r="E23" i="73"/>
  <c r="D23" i="73"/>
  <c r="D22" i="73"/>
  <c r="E16" i="73"/>
  <c r="D16" i="73"/>
  <c r="E9" i="73"/>
  <c r="D9" i="73"/>
  <c r="E8" i="73"/>
  <c r="D8" i="73"/>
  <c r="D46" i="72"/>
  <c r="D34" i="72"/>
  <c r="E51" i="72"/>
  <c r="D51" i="72"/>
  <c r="E50" i="72"/>
  <c r="D50" i="72"/>
  <c r="E46" i="72"/>
  <c r="E45" i="72"/>
  <c r="D45" i="72"/>
  <c r="D47" i="72" s="1"/>
  <c r="E41" i="72"/>
  <c r="E42" i="72" s="1"/>
  <c r="D42" i="72"/>
  <c r="E37" i="72"/>
  <c r="D37" i="72"/>
  <c r="E36" i="72"/>
  <c r="D36" i="72"/>
  <c r="E35" i="72"/>
  <c r="D35" i="72"/>
  <c r="E34" i="72"/>
  <c r="E22" i="72"/>
  <c r="D22" i="72"/>
  <c r="E18" i="72"/>
  <c r="D18" i="72"/>
  <c r="E17" i="72"/>
  <c r="D17" i="72"/>
  <c r="E13" i="72"/>
  <c r="E14" i="72" s="1"/>
  <c r="D14" i="72"/>
  <c r="E9" i="72"/>
  <c r="E8" i="72"/>
  <c r="D9" i="72"/>
  <c r="D8" i="72"/>
  <c r="D25" i="69"/>
  <c r="D28" i="69" s="1"/>
  <c r="D30" i="69" s="1"/>
  <c r="E11" i="73" s="1"/>
  <c r="D14" i="69"/>
  <c r="D17" i="69" s="1"/>
  <c r="D19" i="69" s="1"/>
  <c r="E12" i="73" s="1"/>
  <c r="D8" i="69"/>
  <c r="D24" i="66"/>
  <c r="D58" i="66" s="1"/>
  <c r="D15" i="66"/>
  <c r="D57" i="66" s="1"/>
  <c r="D6" i="64"/>
  <c r="D119" i="64"/>
  <c r="D109" i="64"/>
  <c r="D102" i="64"/>
  <c r="D86" i="64"/>
  <c r="D48" i="64"/>
  <c r="D32" i="64"/>
  <c r="D19" i="64"/>
  <c r="E44" i="31"/>
  <c r="E38" i="31"/>
  <c r="E27" i="31"/>
  <c r="E18" i="31"/>
  <c r="B38" i="74"/>
  <c r="B33" i="74"/>
  <c r="I31" i="74"/>
  <c r="I41" i="74" s="1"/>
  <c r="B28" i="74"/>
  <c r="B19" i="74"/>
  <c r="B11" i="74"/>
  <c r="B26" i="73"/>
  <c r="B19" i="73"/>
  <c r="B13" i="73"/>
  <c r="B52" i="72"/>
  <c r="B47" i="72"/>
  <c r="B42" i="72"/>
  <c r="B38" i="72"/>
  <c r="B24" i="72"/>
  <c r="B19" i="72"/>
  <c r="B14" i="72"/>
  <c r="B10" i="72"/>
  <c r="C10" i="58"/>
  <c r="B10" i="58"/>
  <c r="C15" i="58"/>
  <c r="A2" i="70"/>
  <c r="A2" i="69"/>
  <c r="A2" i="66"/>
  <c r="A2" i="57"/>
  <c r="A2" i="56"/>
  <c r="A2" i="55"/>
  <c r="A2" i="60"/>
  <c r="A2" i="54"/>
  <c r="A2" i="53"/>
  <c r="A2" i="58"/>
  <c r="A2" i="50"/>
  <c r="A2" i="48"/>
  <c r="A2" i="62"/>
  <c r="A2" i="65"/>
  <c r="A2" i="43"/>
  <c r="A2" i="42"/>
  <c r="A2" i="41"/>
  <c r="A2" i="40"/>
  <c r="A2" i="39"/>
  <c r="A2" i="64"/>
  <c r="E82" i="60"/>
  <c r="B42" i="77" s="1"/>
  <c r="C44" i="31"/>
  <c r="C38" i="31"/>
  <c r="C21" i="43"/>
  <c r="B183" i="77" s="1"/>
  <c r="D59" i="60"/>
  <c r="B62" i="77" s="1"/>
  <c r="C59" i="60"/>
  <c r="E58" i="60"/>
  <c r="E57" i="60"/>
  <c r="E56" i="60"/>
  <c r="E55" i="60"/>
  <c r="B59" i="60"/>
  <c r="B63" i="77" s="1"/>
  <c r="I13" i="42"/>
  <c r="I19" i="42" s="1"/>
  <c r="H13" i="42"/>
  <c r="H19" i="42" s="1"/>
  <c r="G13" i="42"/>
  <c r="G19" i="42" s="1"/>
  <c r="F13" i="42"/>
  <c r="F19" i="42" s="1"/>
  <c r="E13" i="42"/>
  <c r="E19" i="42" s="1"/>
  <c r="D13" i="42"/>
  <c r="D19" i="42" s="1"/>
  <c r="C13" i="42"/>
  <c r="C19" i="42" s="1"/>
  <c r="B13" i="42"/>
  <c r="B19" i="42" s="1"/>
  <c r="I26" i="42"/>
  <c r="H26" i="42"/>
  <c r="G26" i="42"/>
  <c r="F26" i="42"/>
  <c r="E26" i="42"/>
  <c r="D26" i="42"/>
  <c r="C26" i="42"/>
  <c r="B26" i="42"/>
  <c r="A3" i="19"/>
  <c r="A3" i="20"/>
  <c r="J25" i="42"/>
  <c r="J24" i="42"/>
  <c r="B18" i="40"/>
  <c r="C52" i="61"/>
  <c r="D52" i="61" s="1"/>
  <c r="C48" i="61"/>
  <c r="C49" i="61" s="1"/>
  <c r="C42" i="61"/>
  <c r="D42" i="61" s="1"/>
  <c r="C35" i="61"/>
  <c r="D35" i="61" s="1"/>
  <c r="D36" i="61" s="1"/>
  <c r="C31" i="61"/>
  <c r="D31" i="61" s="1"/>
  <c r="C30" i="61"/>
  <c r="D30" i="61" s="1"/>
  <c r="C20" i="61"/>
  <c r="D20" i="61" s="1"/>
  <c r="C21" i="61"/>
  <c r="D21" i="61" s="1"/>
  <c r="C22" i="61"/>
  <c r="D22" i="61" s="1"/>
  <c r="D23" i="61"/>
  <c r="D24" i="61"/>
  <c r="C19" i="61"/>
  <c r="D19" i="61" s="1"/>
  <c r="C11" i="61"/>
  <c r="D11" i="61" s="1"/>
  <c r="C12" i="61"/>
  <c r="D12" i="61" s="1"/>
  <c r="C13" i="61"/>
  <c r="D13" i="61" s="1"/>
  <c r="C14" i="61"/>
  <c r="D14" i="61" s="1"/>
  <c r="C15" i="61"/>
  <c r="D15" i="61" s="1"/>
  <c r="C10" i="61"/>
  <c r="D10" i="61" s="1"/>
  <c r="E137" i="60"/>
  <c r="E129" i="60"/>
  <c r="E123" i="60"/>
  <c r="E117" i="60"/>
  <c r="E106" i="60"/>
  <c r="E105" i="60"/>
  <c r="E99" i="60"/>
  <c r="E101" i="60"/>
  <c r="B8" i="69"/>
  <c r="B42" i="69"/>
  <c r="B41" i="69"/>
  <c r="B40" i="69"/>
  <c r="B39" i="69"/>
  <c r="B25" i="69"/>
  <c r="B28" i="69" s="1"/>
  <c r="B30" i="69" s="1"/>
  <c r="B14" i="69"/>
  <c r="B17" i="69" s="1"/>
  <c r="B19" i="69" s="1"/>
  <c r="B24" i="66"/>
  <c r="B58" i="66" s="1"/>
  <c r="D140" i="60"/>
  <c r="B140" i="60"/>
  <c r="D132" i="60"/>
  <c r="B132" i="60"/>
  <c r="D126" i="60"/>
  <c r="B126" i="60"/>
  <c r="D120" i="60"/>
  <c r="B120" i="60"/>
  <c r="D108" i="60"/>
  <c r="B108" i="60"/>
  <c r="D102" i="60"/>
  <c r="B102" i="60"/>
  <c r="E38" i="60"/>
  <c r="E31" i="60"/>
  <c r="C38" i="19"/>
  <c r="D48" i="19"/>
  <c r="C48" i="19"/>
  <c r="B19" i="75" s="1"/>
  <c r="B16" i="61"/>
  <c r="B27" i="61" s="1"/>
  <c r="B38" i="61" s="1"/>
  <c r="B45" i="61" s="1"/>
  <c r="B25" i="61"/>
  <c r="E125" i="60"/>
  <c r="D73" i="60"/>
  <c r="C73" i="60"/>
  <c r="B73" i="60"/>
  <c r="B73" i="77" s="1"/>
  <c r="E72" i="60"/>
  <c r="E71" i="60"/>
  <c r="E70" i="60"/>
  <c r="E69" i="60"/>
  <c r="B15" i="66"/>
  <c r="B7" i="66"/>
  <c r="E78" i="60"/>
  <c r="E77" i="60"/>
  <c r="C5" i="20"/>
  <c r="D44" i="20"/>
  <c r="E25" i="75"/>
  <c r="D37" i="20"/>
  <c r="C37" i="20"/>
  <c r="D28" i="20"/>
  <c r="C37" i="74" s="1"/>
  <c r="C28" i="20"/>
  <c r="D24" i="20"/>
  <c r="C24" i="20"/>
  <c r="D15" i="20"/>
  <c r="C15" i="20"/>
  <c r="D11" i="20"/>
  <c r="C11" i="20"/>
  <c r="C17" i="20" s="1"/>
  <c r="C6" i="19"/>
  <c r="D54" i="19"/>
  <c r="B198" i="77"/>
  <c r="C54" i="19"/>
  <c r="D44" i="19"/>
  <c r="D38" i="19"/>
  <c r="D29" i="19"/>
  <c r="C29" i="19"/>
  <c r="B151" i="77" s="1"/>
  <c r="B159" i="77" s="1"/>
  <c r="D22" i="19"/>
  <c r="B37" i="43" s="1"/>
  <c r="C22" i="19"/>
  <c r="B7" i="75" s="1"/>
  <c r="D14" i="19"/>
  <c r="A3" i="31"/>
  <c r="C5" i="31"/>
  <c r="C53" i="31" s="1"/>
  <c r="C77" i="31"/>
  <c r="C27" i="31"/>
  <c r="C18" i="31"/>
  <c r="D8" i="61"/>
  <c r="C8" i="61"/>
  <c r="B8" i="61"/>
  <c r="C13" i="55"/>
  <c r="B6" i="62"/>
  <c r="B6" i="64"/>
  <c r="E79" i="60"/>
  <c r="C80" i="60"/>
  <c r="E107" i="60"/>
  <c r="E119" i="60"/>
  <c r="E131" i="60"/>
  <c r="E139" i="60"/>
  <c r="B15" i="62"/>
  <c r="B10" i="62"/>
  <c r="B119" i="64"/>
  <c r="B37" i="65"/>
  <c r="B136" i="77" s="1"/>
  <c r="B74" i="64"/>
  <c r="B48" i="64"/>
  <c r="B109" i="64"/>
  <c r="B19" i="64"/>
  <c r="B32" i="64"/>
  <c r="B86" i="64"/>
  <c r="C66" i="60"/>
  <c r="C27" i="60"/>
  <c r="C33" i="60"/>
  <c r="C48" i="60"/>
  <c r="E63" i="60"/>
  <c r="E62" i="60"/>
  <c r="E64" i="60"/>
  <c r="E65" i="60"/>
  <c r="E29" i="60"/>
  <c r="E30" i="60"/>
  <c r="E32" i="60"/>
  <c r="E37" i="60"/>
  <c r="E39" i="60"/>
  <c r="E76" i="60"/>
  <c r="D27" i="60"/>
  <c r="D33" i="60"/>
  <c r="C24" i="74" s="1"/>
  <c r="D48" i="60"/>
  <c r="D66" i="60"/>
  <c r="D80" i="60"/>
  <c r="B77" i="77" s="1"/>
  <c r="B66" i="60"/>
  <c r="B68" i="77" s="1"/>
  <c r="B27" i="60"/>
  <c r="D26" i="74" s="1"/>
  <c r="B33" i="60"/>
  <c r="D24" i="74" s="1"/>
  <c r="E24" i="74" s="1"/>
  <c r="H24" i="74" s="1"/>
  <c r="B48" i="60"/>
  <c r="B58" i="77" s="1"/>
  <c r="B80" i="60"/>
  <c r="D49" i="61"/>
  <c r="B49" i="61"/>
  <c r="B59" i="61"/>
  <c r="C47" i="18"/>
  <c r="B32" i="61"/>
  <c r="B36" i="61"/>
  <c r="B43" i="61"/>
  <c r="C52" i="18"/>
  <c r="C57" i="18"/>
  <c r="C23" i="18"/>
  <c r="C14" i="18"/>
  <c r="B107" i="77" s="1"/>
  <c r="B167" i="77" s="1"/>
  <c r="C30" i="18"/>
  <c r="B7" i="57"/>
  <c r="B16" i="57"/>
  <c r="B191" i="77" s="1"/>
  <c r="C16" i="57"/>
  <c r="B6" i="56"/>
  <c r="B11" i="56"/>
  <c r="B175" i="77" s="1"/>
  <c r="C11" i="56"/>
  <c r="B7" i="55"/>
  <c r="B13" i="55" s="1"/>
  <c r="B11" i="55"/>
  <c r="C11" i="55"/>
  <c r="B17" i="55"/>
  <c r="C17" i="55"/>
  <c r="B7" i="54"/>
  <c r="B16" i="54"/>
  <c r="C16" i="54"/>
  <c r="B5" i="53"/>
  <c r="B9" i="53"/>
  <c r="C9" i="53"/>
  <c r="B6" i="58"/>
  <c r="B8" i="48"/>
  <c r="C6" i="43"/>
  <c r="B35" i="43" s="1"/>
  <c r="C13" i="43"/>
  <c r="B182" i="77" s="1"/>
  <c r="J7" i="42"/>
  <c r="J8" i="42"/>
  <c r="J11" i="42"/>
  <c r="J12" i="42"/>
  <c r="J14" i="42"/>
  <c r="J15" i="42"/>
  <c r="J16" i="42"/>
  <c r="J17" i="42"/>
  <c r="J18" i="42"/>
  <c r="B6" i="40"/>
  <c r="B7" i="39"/>
  <c r="B15" i="39"/>
  <c r="B72" i="77"/>
  <c r="C23" i="74"/>
  <c r="B36" i="43"/>
  <c r="E17" i="75"/>
  <c r="D37" i="74"/>
  <c r="B174" i="77"/>
  <c r="B6" i="75"/>
  <c r="C46" i="20"/>
  <c r="C21" i="60"/>
  <c r="B21" i="60"/>
  <c r="D21" i="60"/>
  <c r="C25" i="74"/>
  <c r="D11" i="73" l="1"/>
  <c r="B16" i="91"/>
  <c r="D12" i="73"/>
  <c r="B15" i="91"/>
  <c r="B57" i="66"/>
  <c r="B61" i="66" s="1"/>
  <c r="B50" i="66"/>
  <c r="B54" i="66" s="1"/>
  <c r="B9" i="91" s="1"/>
  <c r="B12" i="91" s="1"/>
  <c r="B30" i="65"/>
  <c r="B153" i="77" s="1"/>
  <c r="B154" i="77" s="1"/>
  <c r="D156" i="77" s="1"/>
  <c r="E29" i="31"/>
  <c r="C17" i="58"/>
  <c r="B111" i="64"/>
  <c r="D134" i="60"/>
  <c r="D142" i="60" s="1"/>
  <c r="B97" i="77" s="1"/>
  <c r="E66" i="60"/>
  <c r="J26" i="42"/>
  <c r="C36" i="74"/>
  <c r="D31" i="19"/>
  <c r="D17" i="20"/>
  <c r="B126" i="77" s="1"/>
  <c r="D46" i="20"/>
  <c r="E48" i="31"/>
  <c r="E58" i="72" s="1"/>
  <c r="E40" i="60"/>
  <c r="C29" i="31"/>
  <c r="C48" i="31" s="1"/>
  <c r="C50" i="31" s="1"/>
  <c r="B173" i="77" s="1"/>
  <c r="D177" i="77" s="1"/>
  <c r="C25" i="18"/>
  <c r="B17" i="62"/>
  <c r="B44" i="69"/>
  <c r="E120" i="60"/>
  <c r="E59" i="60"/>
  <c r="D44" i="69"/>
  <c r="J13" i="42"/>
  <c r="J19" i="42" s="1"/>
  <c r="D27" i="74"/>
  <c r="E27" i="74" s="1"/>
  <c r="H27" i="74" s="1"/>
  <c r="C22" i="74"/>
  <c r="E80" i="60"/>
  <c r="E126" i="60"/>
  <c r="B67" i="77"/>
  <c r="B180" i="77"/>
  <c r="C56" i="19"/>
  <c r="D56" i="19"/>
  <c r="B127" i="77"/>
  <c r="B144" i="77" s="1"/>
  <c r="E6" i="75"/>
  <c r="D32" i="74"/>
  <c r="E32" i="74" s="1"/>
  <c r="B39" i="65"/>
  <c r="E48" i="60"/>
  <c r="E140" i="60"/>
  <c r="I22" i="50"/>
  <c r="C41" i="60"/>
  <c r="C50" i="60" s="1"/>
  <c r="C85" i="60" s="1"/>
  <c r="E89" i="60" s="1"/>
  <c r="E73" i="60"/>
  <c r="E102" i="60"/>
  <c r="B40" i="74"/>
  <c r="D36" i="74"/>
  <c r="E36" i="74" s="1"/>
  <c r="C37" i="43"/>
  <c r="C38" i="43" s="1"/>
  <c r="D36" i="43"/>
  <c r="F27" i="74"/>
  <c r="E33" i="60"/>
  <c r="B134" i="60"/>
  <c r="B142" i="60" s="1"/>
  <c r="B98" i="77" s="1"/>
  <c r="D23" i="74"/>
  <c r="F23" i="74" s="1"/>
  <c r="E108" i="60"/>
  <c r="E132" i="60"/>
  <c r="B26" i="72"/>
  <c r="B54" i="72"/>
  <c r="D58" i="19"/>
  <c r="B199" i="77"/>
  <c r="B201" i="77" s="1"/>
  <c r="B41" i="60"/>
  <c r="B53" i="77" s="1"/>
  <c r="C48" i="20"/>
  <c r="C31" i="19"/>
  <c r="B8" i="75"/>
  <c r="B9" i="75" s="1"/>
  <c r="C36" i="18"/>
  <c r="C43" i="18" s="1"/>
  <c r="B113" i="77" s="1"/>
  <c r="C31" i="74"/>
  <c r="E114" i="60"/>
  <c r="E21" i="60"/>
  <c r="E27" i="60"/>
  <c r="C38" i="74"/>
  <c r="F8" i="74"/>
  <c r="F9" i="74"/>
  <c r="F17" i="74"/>
  <c r="E52" i="72"/>
  <c r="E32" i="73"/>
  <c r="B31" i="66"/>
  <c r="B28" i="73"/>
  <c r="B35" i="64"/>
  <c r="B79" i="64"/>
  <c r="D35" i="64"/>
  <c r="D111" i="64"/>
  <c r="D25" i="74"/>
  <c r="E25" i="74" s="1"/>
  <c r="H25" i="74" s="1"/>
  <c r="D31" i="74"/>
  <c r="B57" i="77"/>
  <c r="B59" i="77" s="1"/>
  <c r="E87" i="60"/>
  <c r="D41" i="60"/>
  <c r="B52" i="77" s="1"/>
  <c r="D22" i="74"/>
  <c r="B78" i="77"/>
  <c r="B79" i="77" s="1"/>
  <c r="C26" i="74"/>
  <c r="B17" i="58"/>
  <c r="E11" i="41"/>
  <c r="E17" i="41" s="1"/>
  <c r="D79" i="64"/>
  <c r="D32" i="73"/>
  <c r="E8" i="74"/>
  <c r="C19" i="74"/>
  <c r="G22" i="50"/>
  <c r="H22" i="50"/>
  <c r="B160" i="77" s="1"/>
  <c r="D162" i="77" s="1"/>
  <c r="F22" i="50"/>
  <c r="E38" i="72"/>
  <c r="D19" i="72"/>
  <c r="B48" i="77"/>
  <c r="C24" i="72"/>
  <c r="F25" i="74"/>
  <c r="E19" i="72"/>
  <c r="B94" i="77"/>
  <c r="D10" i="72"/>
  <c r="E26" i="74"/>
  <c r="H26" i="74" s="1"/>
  <c r="F37" i="74"/>
  <c r="B185" i="77"/>
  <c r="E17" i="74"/>
  <c r="E24" i="72"/>
  <c r="F18" i="74"/>
  <c r="E37" i="74"/>
  <c r="B74" i="77"/>
  <c r="E47" i="72"/>
  <c r="C19" i="72"/>
  <c r="D52" i="72"/>
  <c r="D32" i="61"/>
  <c r="B84" i="77"/>
  <c r="F24" i="74"/>
  <c r="B69" i="77"/>
  <c r="B137" i="77"/>
  <c r="D19" i="74"/>
  <c r="E19" i="74" s="1"/>
  <c r="C11" i="74"/>
  <c r="D59" i="61"/>
  <c r="C16" i="61"/>
  <c r="C36" i="61"/>
  <c r="C59" i="61"/>
  <c r="D216" i="77"/>
  <c r="C54" i="61"/>
  <c r="F36" i="74"/>
  <c r="E14" i="75"/>
  <c r="C52" i="72"/>
  <c r="C25" i="61"/>
  <c r="D193" i="77"/>
  <c r="D53" i="61"/>
  <c r="D54" i="61" s="1"/>
  <c r="B43" i="77"/>
  <c r="F15" i="74"/>
  <c r="D38" i="72"/>
  <c r="B38" i="43"/>
  <c r="B21" i="75"/>
  <c r="B64" i="77"/>
  <c r="F14" i="74"/>
  <c r="D11" i="74"/>
  <c r="E11" i="74" s="1"/>
  <c r="F16" i="74"/>
  <c r="E22" i="75"/>
  <c r="C10" i="72"/>
  <c r="C38" i="72"/>
  <c r="C47" i="72"/>
  <c r="D109" i="77"/>
  <c r="D43" i="61"/>
  <c r="E9" i="74"/>
  <c r="F10" i="74"/>
  <c r="B21" i="77"/>
  <c r="B25" i="77" s="1"/>
  <c r="D27" i="77" s="1"/>
  <c r="E10" i="72"/>
  <c r="D24" i="72"/>
  <c r="D16" i="61"/>
  <c r="D25" i="61"/>
  <c r="C32" i="61"/>
  <c r="E13" i="73"/>
  <c r="D13" i="73"/>
  <c r="D61" i="66"/>
  <c r="D31" i="66"/>
  <c r="C43" i="61"/>
  <c r="B17" i="91" l="1"/>
  <c r="B132" i="77"/>
  <c r="B133" i="77" s="1"/>
  <c r="D139" i="77" s="1"/>
  <c r="D187" i="77"/>
  <c r="D128" i="77"/>
  <c r="B99" i="77"/>
  <c r="D37" i="43"/>
  <c r="D38" i="43" s="1"/>
  <c r="D41" i="43" s="1"/>
  <c r="D33" i="74"/>
  <c r="E33" i="74" s="1"/>
  <c r="C32" i="74"/>
  <c r="F32" i="74" s="1"/>
  <c r="B122" i="77"/>
  <c r="D124" i="77" s="1"/>
  <c r="E50" i="31"/>
  <c r="B55" i="72"/>
  <c r="B196" i="77"/>
  <c r="D201" i="77" s="1"/>
  <c r="D48" i="20"/>
  <c r="C28" i="74"/>
  <c r="F26" i="74"/>
  <c r="C33" i="74"/>
  <c r="B50" i="60"/>
  <c r="B85" i="60" s="1"/>
  <c r="D50" i="60"/>
  <c r="D85" i="60" s="1"/>
  <c r="C58" i="19"/>
  <c r="B31" i="77" s="1"/>
  <c r="E134" i="60"/>
  <c r="E142" i="60" s="1"/>
  <c r="E41" i="60"/>
  <c r="E50" i="60" s="1"/>
  <c r="E85" i="60" s="1"/>
  <c r="E91" i="60" s="1"/>
  <c r="D35" i="66"/>
  <c r="D42" i="66"/>
  <c r="D46" i="66" s="1"/>
  <c r="B35" i="66"/>
  <c r="B42" i="66"/>
  <c r="B46" i="66" s="1"/>
  <c r="D38" i="74"/>
  <c r="E38" i="74" s="1"/>
  <c r="D28" i="74"/>
  <c r="E28" i="74" s="1"/>
  <c r="H28" i="74" s="1"/>
  <c r="B133" i="64"/>
  <c r="B168" i="77" s="1"/>
  <c r="D170" i="77" s="1"/>
  <c r="B208" i="77"/>
  <c r="B32" i="77"/>
  <c r="B145" i="77"/>
  <c r="D146" i="77" s="1"/>
  <c r="B54" i="77"/>
  <c r="B86" i="77" s="1"/>
  <c r="D88" i="77" s="1"/>
  <c r="F11" i="74"/>
  <c r="F31" i="74"/>
  <c r="F33" i="74" s="1"/>
  <c r="D101" i="77"/>
  <c r="F38" i="74"/>
  <c r="D133" i="64"/>
  <c r="E31" i="74"/>
  <c r="E22" i="74"/>
  <c r="H22" i="74" s="1"/>
  <c r="F22" i="74"/>
  <c r="F28" i="74" s="1"/>
  <c r="E26" i="72"/>
  <c r="E54" i="72"/>
  <c r="E30" i="73" s="1"/>
  <c r="D26" i="72"/>
  <c r="D48" i="77"/>
  <c r="D110" i="77"/>
  <c r="C26" i="72"/>
  <c r="D54" i="72"/>
  <c r="D30" i="73" s="1"/>
  <c r="E27" i="75"/>
  <c r="C54" i="72"/>
  <c r="C30" i="73" s="1"/>
  <c r="F19" i="74"/>
  <c r="C40" i="74"/>
  <c r="C27" i="61"/>
  <c r="C38" i="61" s="1"/>
  <c r="C45" i="61" s="1"/>
  <c r="B27" i="75"/>
  <c r="D27" i="61"/>
  <c r="D38" i="61" s="1"/>
  <c r="D45" i="61" s="1"/>
  <c r="D141" i="77" l="1"/>
  <c r="B205" i="77"/>
  <c r="C31" i="73"/>
  <c r="C25" i="73" s="1"/>
  <c r="E18" i="73"/>
  <c r="E19" i="73" s="1"/>
  <c r="D45" i="66"/>
  <c r="D47" i="66" s="1"/>
  <c r="D18" i="73"/>
  <c r="B45" i="66"/>
  <c r="B47" i="66" s="1"/>
  <c r="B20" i="91" s="1"/>
  <c r="B21" i="91" s="1"/>
  <c r="D40" i="74"/>
  <c r="B33" i="77"/>
  <c r="D33" i="77"/>
  <c r="D210" i="77"/>
  <c r="E55" i="72"/>
  <c r="E60" i="72" s="1"/>
  <c r="F40" i="74"/>
  <c r="D55" i="72"/>
  <c r="D60" i="72" s="1"/>
  <c r="C55" i="72"/>
  <c r="C60" i="72" s="1"/>
  <c r="C26" i="73" l="1"/>
  <c r="E40" i="74"/>
  <c r="D19" i="73"/>
  <c r="D31" i="73" s="1"/>
  <c r="D25" i="73" s="1"/>
  <c r="D26" i="73" s="1"/>
  <c r="D28" i="73" s="1"/>
  <c r="E31" i="73"/>
  <c r="E25" i="73" s="1"/>
  <c r="E26" i="73" s="1"/>
  <c r="E28" i="73" s="1"/>
  <c r="C28" i="73" l="1"/>
</calcChain>
</file>

<file path=xl/comments1.xml><?xml version="1.0" encoding="utf-8"?>
<comments xmlns="http://schemas.openxmlformats.org/spreadsheetml/2006/main">
  <authors>
    <author>Ole Anders Sandtrøen</author>
  </authors>
  <commentList>
    <comment ref="C14" authorId="0" shapeId="0">
      <text>
        <r>
          <rPr>
            <sz val="12"/>
            <color indexed="81"/>
            <rFont val="Tahoma"/>
            <family val="2"/>
          </rPr>
          <t>Overføringer fra virksomhetskapital skal som regel fordeles på den aktuelle linje.</t>
        </r>
        <r>
          <rPr>
            <sz val="8"/>
            <color indexed="81"/>
            <rFont val="Tahoma"/>
            <family val="2"/>
          </rPr>
          <t xml:space="preserve">
</t>
        </r>
      </text>
    </comment>
  </commentList>
</comments>
</file>

<file path=xl/sharedStrings.xml><?xml version="1.0" encoding="utf-8"?>
<sst xmlns="http://schemas.openxmlformats.org/spreadsheetml/2006/main" count="2021" uniqueCount="1590">
  <si>
    <t>Gevinst ved salg av eiendom, anlegg, maskiner mv.*</t>
  </si>
  <si>
    <t>Salg av eiendom</t>
  </si>
  <si>
    <t>Salg av maskiner, utstyr mv</t>
  </si>
  <si>
    <t>Salg av andre driftsmidler</t>
  </si>
  <si>
    <t>Salgs- og leieinntekter</t>
  </si>
  <si>
    <t>Sum driftsinntekter</t>
  </si>
  <si>
    <t>Lønninger</t>
  </si>
  <si>
    <t>Feriepenger</t>
  </si>
  <si>
    <t>Arbeidsgiveravgift</t>
  </si>
  <si>
    <t>Sykepenger og andre refusjoner</t>
  </si>
  <si>
    <t>Andre ytelser</t>
  </si>
  <si>
    <t>Sum lønnskostnader</t>
  </si>
  <si>
    <t>F&amp;U</t>
  </si>
  <si>
    <t>Rettigheter mv.</t>
  </si>
  <si>
    <t>Avskrivningsatser (levetider)</t>
  </si>
  <si>
    <t>Virksomhets-spesifikt</t>
  </si>
  <si>
    <t>5 år / lineært</t>
  </si>
  <si>
    <t>Tomter</t>
  </si>
  <si>
    <t>Drifts-bygninger</t>
  </si>
  <si>
    <t>Øvrige bygninger</t>
  </si>
  <si>
    <t>Anlegg under utførelse</t>
  </si>
  <si>
    <t>Infrastruktur- eiendeler</t>
  </si>
  <si>
    <t>Beredskaps-anskaffelser</t>
  </si>
  <si>
    <t>Maskiner, transportmidler</t>
  </si>
  <si>
    <t>Annet inventar og utstyr</t>
  </si>
  <si>
    <t>Sum</t>
  </si>
  <si>
    <t>Ingen avskrivning</t>
  </si>
  <si>
    <t>10-60 år dekomponert lineært</t>
  </si>
  <si>
    <t>20-60 år dekomponert lineært</t>
  </si>
  <si>
    <t>3-15 år lineært</t>
  </si>
  <si>
    <t>Leverandørgjeld</t>
  </si>
  <si>
    <t>Annen kortsiktig gjeld</t>
  </si>
  <si>
    <t>Andre fordringer</t>
  </si>
  <si>
    <t>Note</t>
  </si>
  <si>
    <t>Driftsinntekter</t>
  </si>
  <si>
    <t>Gevinst ved salg av eiendom, anlegg og maskiner</t>
  </si>
  <si>
    <t>Andre driftsinntekter</t>
  </si>
  <si>
    <t>Driftskostnader</t>
  </si>
  <si>
    <t>Varekostnader</t>
  </si>
  <si>
    <t>Andre driftskostnader</t>
  </si>
  <si>
    <t xml:space="preserve">Avskrivninger </t>
  </si>
  <si>
    <t>Nedskrivninger</t>
  </si>
  <si>
    <t>Sum driftskostnader</t>
  </si>
  <si>
    <t>Ordinært driftsresultat</t>
  </si>
  <si>
    <t>Finansinntekter og finanskostnader</t>
  </si>
  <si>
    <t>Finansinntekter</t>
  </si>
  <si>
    <t>Finanskostnader</t>
  </si>
  <si>
    <t>Sum finansinntekter og finanskostnader</t>
  </si>
  <si>
    <t>Utbytte fra selskaper m.v.</t>
  </si>
  <si>
    <t>Sum inntekter fra eierandeler i selskaper m.v.</t>
  </si>
  <si>
    <t>Resultat av ordinære aktiviteter</t>
  </si>
  <si>
    <t>Avregninger</t>
  </si>
  <si>
    <t>Sum avregninger</t>
  </si>
  <si>
    <t>Inntekter av avgifter og gebyrer direkte til statskassen</t>
  </si>
  <si>
    <t>Sum innkrevningsvirksomhet</t>
  </si>
  <si>
    <t>Overføringer fra statskassen til tilskudd til andre</t>
  </si>
  <si>
    <t>Utbetalinger av tilskudd til andre</t>
  </si>
  <si>
    <t>Sum tilskuddsforvaltning</t>
  </si>
  <si>
    <t>Periodens resultat</t>
  </si>
  <si>
    <t>EIENDELER</t>
  </si>
  <si>
    <t>I Immaterielle eiendeler</t>
  </si>
  <si>
    <t>Forskning og utvikling</t>
  </si>
  <si>
    <t>Rettigheter og lignende immaterielle eiendeler</t>
  </si>
  <si>
    <t>Sum immaterielle eiendeler</t>
  </si>
  <si>
    <t>II Varige driftsmidler</t>
  </si>
  <si>
    <t>Bygninger, tomter og annen fast eiendom</t>
  </si>
  <si>
    <t>Driftsløsøre, inventar, verktøy og lignende</t>
  </si>
  <si>
    <t>Beredskapsanskaffelser</t>
  </si>
  <si>
    <t>Sum varige driftsmidler</t>
  </si>
  <si>
    <t>III Finansielle anleggsmidler</t>
  </si>
  <si>
    <t>Investeringer i datterselskaper</t>
  </si>
  <si>
    <t xml:space="preserve">Investeringer i tilknyttet selskap </t>
  </si>
  <si>
    <t>Investeringer i aksjer og andeler</t>
  </si>
  <si>
    <t>Sum finansielle anleggsmidler</t>
  </si>
  <si>
    <t>Sum anleggsmidler</t>
  </si>
  <si>
    <t>B. Omløpsmidler</t>
  </si>
  <si>
    <t>I Varebeholdninger og forskudd til leverandører</t>
  </si>
  <si>
    <t>Varebeholdninger</t>
  </si>
  <si>
    <t>Forskuddsbetalinger til leverandører</t>
  </si>
  <si>
    <t>II Fordringer</t>
  </si>
  <si>
    <t>Kundefordringer</t>
  </si>
  <si>
    <t>Sum fordringer</t>
  </si>
  <si>
    <t>Sum omløpsmidler</t>
  </si>
  <si>
    <t>Sum eiendeler</t>
  </si>
  <si>
    <t>VIRKSOMHETSKAPITAL OG GJELD</t>
  </si>
  <si>
    <t>C. Virksomhetskapital</t>
  </si>
  <si>
    <t>I Innskutt virksomhetskapital</t>
  </si>
  <si>
    <t>Sum innskutt virksomhetskapital</t>
  </si>
  <si>
    <t>II Opptjent virksomhetskapital</t>
  </si>
  <si>
    <t>Sum opptjent virksomhetskapital</t>
  </si>
  <si>
    <t>Sum virksomhetskapital</t>
  </si>
  <si>
    <t>D. Gjeld</t>
  </si>
  <si>
    <t>I Avsetning for langsiktige forpliktelser</t>
  </si>
  <si>
    <t xml:space="preserve">Andre avsetninger for forpliktelser </t>
  </si>
  <si>
    <t>Sum avsetning for langsiktige forpliktelser</t>
  </si>
  <si>
    <t>II Annen langsiktig gjeld</t>
  </si>
  <si>
    <t>Øvrig langsiktig gjeld</t>
  </si>
  <si>
    <t>Sum annen langsiktig gjeld</t>
  </si>
  <si>
    <t>III Kortsiktig gjeld</t>
  </si>
  <si>
    <t>Skyldig skattetrekk</t>
  </si>
  <si>
    <t>Skyldige offentlige avgifter</t>
  </si>
  <si>
    <t>Avsatte feriepenger</t>
  </si>
  <si>
    <t>Sum kortsiktig gjeld</t>
  </si>
  <si>
    <t>Sum gjeld</t>
  </si>
  <si>
    <t xml:space="preserve">Sum virksomhetskapital og gjeld </t>
  </si>
  <si>
    <t>Innskutt virksomhetskapital</t>
  </si>
  <si>
    <t xml:space="preserve">Sum </t>
  </si>
  <si>
    <t>Fordringer</t>
  </si>
  <si>
    <t>Opptjente, ikke fakturerte inntekter</t>
  </si>
  <si>
    <t>Forskuddsbetalt lønn</t>
  </si>
  <si>
    <t>Personallån</t>
  </si>
  <si>
    <t>Andre fordringer på ansatte</t>
  </si>
  <si>
    <t>Sum bankinnskudd og kontanter</t>
  </si>
  <si>
    <t>Innskudd statens konsernkonto (nettobudsjetterte virksomheter)</t>
  </si>
  <si>
    <t>4, 5</t>
  </si>
  <si>
    <t>Gjeld</t>
  </si>
  <si>
    <t>Skyldig lønn</t>
  </si>
  <si>
    <t>Skyldige reiseutgifter</t>
  </si>
  <si>
    <t>Annen gjeld til ansatte</t>
  </si>
  <si>
    <t>Andre kontanter og kontantekvivalenter</t>
  </si>
  <si>
    <t>Sum kasse og bank</t>
  </si>
  <si>
    <t>Fordring på datterselskap m.v*</t>
  </si>
  <si>
    <t>Gjeld til datterselskap m.v*</t>
  </si>
  <si>
    <t>* gjelder også tilknyttet selskap (TS) og felleskontrollert virksomhet.</t>
  </si>
  <si>
    <t>Reiseforskudd</t>
  </si>
  <si>
    <t>Kundefordringer til pålydende</t>
  </si>
  <si>
    <t>Sum kundefordringer</t>
  </si>
  <si>
    <t>Kontantstrømmer fra operasjonelle aktiviteter</t>
  </si>
  <si>
    <t>Innbetalinger</t>
  </si>
  <si>
    <t>innbetalinger fra statskassen til tilskudd til andre</t>
  </si>
  <si>
    <t>innbetalinger fra salg av varer og tjenester</t>
  </si>
  <si>
    <t>innbetalinger av avgifter, gebyrer og lisenser</t>
  </si>
  <si>
    <t>innbetalinger av tilskudd og overføringer fra andre statsetater</t>
  </si>
  <si>
    <t>innbetalinger av utbytte</t>
  </si>
  <si>
    <t>innbetalinger av renter</t>
  </si>
  <si>
    <t>innbetaling av refusjoner</t>
  </si>
  <si>
    <t>andre innbetalinger</t>
  </si>
  <si>
    <t>Sum innbetalinger</t>
  </si>
  <si>
    <t>Utbetalinger</t>
  </si>
  <si>
    <t>utbetalinger av lønn og sosiale kostnader</t>
  </si>
  <si>
    <t>utbetalinger for varer og tjenester for videresalg og eget forbruk</t>
  </si>
  <si>
    <t>utbetalinger av renter</t>
  </si>
  <si>
    <t>utbetalinger av skatter og offentlige avgifter</t>
  </si>
  <si>
    <t>andre utbetalinger</t>
  </si>
  <si>
    <t>Sum utbetalinger</t>
  </si>
  <si>
    <t>Kontantstrømmer fra investeringsaktiviteter</t>
  </si>
  <si>
    <t>innbetalinger ved salg av varige driftsmidler</t>
  </si>
  <si>
    <t>innbetalinger ved salg av aksjer og andeler i andre foretak</t>
  </si>
  <si>
    <t>innbetalinger ved salg av andre investeringsobjekter</t>
  </si>
  <si>
    <t>Netto kontantstrøm fra investeringsaktiviteter</t>
  </si>
  <si>
    <t>innbetalinger av virksomhetskapital</t>
  </si>
  <si>
    <t>Netto kontantstrøm fra finansieringsaktiviteter</t>
  </si>
  <si>
    <t>Beholdning av kontanter og kontantekvivalenter ved periodens begynnelse</t>
  </si>
  <si>
    <t>Beholdning av kontanter og kontantekvivalenter ved periodens slutt</t>
  </si>
  <si>
    <t>* Avstemming</t>
  </si>
  <si>
    <t>periodens resultat</t>
  </si>
  <si>
    <t>ordinære avskrivninger</t>
  </si>
  <si>
    <t>nedskrivning av anleggsmidler</t>
  </si>
  <si>
    <t>netto avregninger</t>
  </si>
  <si>
    <t>resultatandel i datterselskap</t>
  </si>
  <si>
    <t>resultatandel tilknyttet selskap</t>
  </si>
  <si>
    <t>endring i varelager</t>
  </si>
  <si>
    <t>endring i kundefordringer</t>
  </si>
  <si>
    <t>endring i leverandørgjeld</t>
  </si>
  <si>
    <t>effekt av valutakursendringer</t>
  </si>
  <si>
    <t>inntekter til pensjoner (kalkulatoriske)</t>
  </si>
  <si>
    <t>pensjonskostnader (kalkulatoriske)</t>
  </si>
  <si>
    <t>poster klassifisert som investerings- eller finansieringsaktiviteter</t>
  </si>
  <si>
    <t>endring i andre tidsavgrensningsposter</t>
  </si>
  <si>
    <t>Netto kontantstrøm fra operasjonelle aktiviteter</t>
  </si>
  <si>
    <t>Regnskap</t>
  </si>
  <si>
    <t>Inntekt fra bevilgninger</t>
  </si>
  <si>
    <t>Avregning med statskassen (bruttobudsjetterte)</t>
  </si>
  <si>
    <t>innbetalinger av bevilgning (nettobudsjetterte)</t>
  </si>
  <si>
    <t>Kontantstrømmer fra finansieringsaktiviteter (nettobudsjetterte)</t>
  </si>
  <si>
    <t>Avsatt til latent tap (-)</t>
  </si>
  <si>
    <t>arbeidsgiveravgift/gruppeliv ført på kap  5700/5309</t>
  </si>
  <si>
    <t>avsetning utsatte inntekter (tilgang anleggsmidler)</t>
  </si>
  <si>
    <t>Andre departementer</t>
  </si>
  <si>
    <t>Sum andre departementer</t>
  </si>
  <si>
    <t>Disponeringer</t>
  </si>
  <si>
    <t>Pensjoner kostnadsføres i resultatregnskapet basert på faktisk påløpt premie for regnskapsåret.</t>
  </si>
  <si>
    <t>Pensjonskostnader*</t>
  </si>
  <si>
    <t>Forskuddsbetalte, ikke opptjente inntekter</t>
  </si>
  <si>
    <t>Prosjektene spesifiseres etter sin art.</t>
  </si>
  <si>
    <t>Husleie</t>
  </si>
  <si>
    <t>Vedlikehold egne bygg og anlegg</t>
  </si>
  <si>
    <t>Vedlikehold og ombygging av leide lokaler</t>
  </si>
  <si>
    <t>Andre kostnader til drift av eiendom og lokaler</t>
  </si>
  <si>
    <t>Reparasjon og vedlikehold av maskiner, utstyr mv.</t>
  </si>
  <si>
    <t>Mindre utstyrsanskaffelser</t>
  </si>
  <si>
    <t>Leie av maskiner, inventar og lignende</t>
  </si>
  <si>
    <t>Konsulenter og andre kjøp av tjenester fra eksterne</t>
  </si>
  <si>
    <t>Reiser og diett</t>
  </si>
  <si>
    <t>Øvrige driftskostnader (*)</t>
  </si>
  <si>
    <t>Sum andre driftskostnader</t>
  </si>
  <si>
    <t>Renteinntekter</t>
  </si>
  <si>
    <t>Agio gevinst</t>
  </si>
  <si>
    <t>Annen finansinntekt</t>
  </si>
  <si>
    <t>Sum finansinntekter</t>
  </si>
  <si>
    <t>Rentekostnad</t>
  </si>
  <si>
    <t>Nedskrivning av aksjer</t>
  </si>
  <si>
    <t>Agio tap</t>
  </si>
  <si>
    <t>Annen finanskostnad</t>
  </si>
  <si>
    <t>Sum finanskostnader</t>
  </si>
  <si>
    <t>Sum mottatt utbytte</t>
  </si>
  <si>
    <t>Beregnet rentekostnad på investert kapital*:</t>
  </si>
  <si>
    <t>Grunnlag beregning av rentekostnad på investert kapital:</t>
  </si>
  <si>
    <t>Gjennom-snitt i perioden</t>
  </si>
  <si>
    <t>Balanseført verdi immaterielle eiendeler</t>
  </si>
  <si>
    <t>Balanseført verdi varige driftsmidler</t>
  </si>
  <si>
    <t xml:space="preserve">Beregning av rentekostnader på den kapitalen som er investert i virksomheten vises her i henhold til </t>
  </si>
  <si>
    <t>Ervervsdato</t>
  </si>
  <si>
    <t>Eierandel</t>
  </si>
  <si>
    <t>Selskap 1</t>
  </si>
  <si>
    <t>Selskap 2</t>
  </si>
  <si>
    <t>Selskap 5</t>
  </si>
  <si>
    <t>Sum anskaffelseskost</t>
  </si>
  <si>
    <t>innbetalinger av skatter, avgifter og gebyrer til statskassen</t>
  </si>
  <si>
    <t>Antall årsverk:</t>
  </si>
  <si>
    <t>Note 1 Spesifikasjon av driftsinntekter</t>
  </si>
  <si>
    <t>Note 2 Lønn og sosiale kostnader</t>
  </si>
  <si>
    <t>Note 3 Andre driftskostnader</t>
  </si>
  <si>
    <t>Note 4 Immaterielle eiendeler</t>
  </si>
  <si>
    <t>Note 5 Varige driftsmidler</t>
  </si>
  <si>
    <t>Note 6 Finansinntekter og finanskostnader</t>
  </si>
  <si>
    <t>Anskaffelseskost</t>
  </si>
  <si>
    <t>Ukurans</t>
  </si>
  <si>
    <t>Sum ukurans</t>
  </si>
  <si>
    <t>Sum varebeholdninger</t>
  </si>
  <si>
    <t>bokført verdi avhendede anleggsmidler</t>
  </si>
  <si>
    <t>Påløpte kostnader</t>
  </si>
  <si>
    <t>Aksjer</t>
  </si>
  <si>
    <t>Beholdninger anskaffet til internt bruk i virksomheten</t>
  </si>
  <si>
    <t>Beholdninger beregnet på videresalg</t>
  </si>
  <si>
    <t>IV Avregning med statskassen</t>
  </si>
  <si>
    <t>Statlige etater</t>
  </si>
  <si>
    <t>Kommunale og fylkeskommunale etater</t>
  </si>
  <si>
    <t>Næringsliv/privat</t>
  </si>
  <si>
    <t>Andre</t>
  </si>
  <si>
    <t>Regnskapsposten består av investeringer og påkostninger til:</t>
  </si>
  <si>
    <t>Teknisk data og undervisningsutstyr</t>
  </si>
  <si>
    <t>Anleggsmaskiner og transportmidler</t>
  </si>
  <si>
    <t>Kontormaskiner og annet inventar</t>
  </si>
  <si>
    <t>Immaterielle eiendeler</t>
  </si>
  <si>
    <t>Regnskapsposten består av investeringer og påkostninger for:</t>
  </si>
  <si>
    <t>Sum investeringer og påkostninger i immaterielle eiendeler</t>
  </si>
  <si>
    <t>Sum investeringer og påkostninger av varige driftsmidler</t>
  </si>
  <si>
    <t>* Gjelder bare institusjoner som balansefører anleggsmidler. Beregnet rentekostnad på investert kapital</t>
  </si>
  <si>
    <t xml:space="preserve"> skal kun gis som noteopplysning. Den beregnede rentekostnaden skal ikke regnskapsføres.</t>
  </si>
  <si>
    <t>Antall måneder på rapporteringstidspunktet: (må fylles ut)</t>
  </si>
  <si>
    <t>Overført fra periodens resultat</t>
  </si>
  <si>
    <t xml:space="preserve">SUM      </t>
  </si>
  <si>
    <t>Norges forskningsråd</t>
  </si>
  <si>
    <t>Sum Norges forskningsråd</t>
  </si>
  <si>
    <t>Kostnadsførte investeringer og påkostninger</t>
  </si>
  <si>
    <t>Lønn og sosiale kostnader</t>
  </si>
  <si>
    <t>Tilskudd og overføringer fra andre departement</t>
  </si>
  <si>
    <t>Inntekt fra bevilgninger fra Kunnskapsdepartementet</t>
  </si>
  <si>
    <t>Andre poster som vedrører tilskudd og overføringer fra andre departement (spesifiseres)</t>
  </si>
  <si>
    <t xml:space="preserve">Sum tilskudd og overføringer fra andre departement </t>
  </si>
  <si>
    <t>Periodens tilskudd /overføring 1</t>
  </si>
  <si>
    <t>Periodens tilskudd /overføring 2</t>
  </si>
  <si>
    <t>Periodens tilskudd /overføring fra NFR</t>
  </si>
  <si>
    <t>Øvrige andre inntekter 1</t>
  </si>
  <si>
    <t>Øvrige andre inntekter 2</t>
  </si>
  <si>
    <t>Sum inntekt fra bevilgninger fra Kunnskapsdepartementet</t>
  </si>
  <si>
    <t>Kunnskapsdepartementet</t>
  </si>
  <si>
    <t>Sum Kunnskapsdepartementet</t>
  </si>
  <si>
    <t>Opptjent virksomhetskapital</t>
  </si>
  <si>
    <t>Maskiner og transportmidler</t>
  </si>
  <si>
    <t>Obligasjoner og andre fordringer</t>
  </si>
  <si>
    <t>Overført bevilgning fra foregående år (bruttobudsjetterte virksomheter)</t>
  </si>
  <si>
    <t>- ubrukt bevilgning til investeringsformål (bruttobudsjetterte virksomheter)</t>
  </si>
  <si>
    <t>+ inntekt til pensjoner (gjelder virksomheter som er med i sentral ordning)</t>
  </si>
  <si>
    <t>Tilleggsopplysninger (gjelder bruttobudsjetterte virksomheter):</t>
  </si>
  <si>
    <t>Bevilgning overført fra forrige år</t>
  </si>
  <si>
    <t>Årets bevilgning</t>
  </si>
  <si>
    <t>Bevilgning søkt overført til neste år</t>
  </si>
  <si>
    <t>Tilleggsopplysninger når det er avhendet anleggsmidler:</t>
  </si>
  <si>
    <t>Vederlag ved avhending av anleggsmidler</t>
  </si>
  <si>
    <t>Regnskapsmessig gevinst/tap</t>
  </si>
  <si>
    <t>* Gjelder også tilknyttet selskap (TS) og felleskontrollert virksomhet.</t>
  </si>
  <si>
    <t>Prioritert oppgave 1</t>
  </si>
  <si>
    <t>Prioritert oppgave 2</t>
  </si>
  <si>
    <t>Tiltak/oppgave/formål</t>
  </si>
  <si>
    <t>Årets resultat*</t>
  </si>
  <si>
    <t>Balanseført egenkapital**</t>
  </si>
  <si>
    <t>Balanseført verdi i virksom-hetens regn-skap</t>
  </si>
  <si>
    <t>Utsatt virksomhet</t>
  </si>
  <si>
    <t>SUM utsatt virksomhet</t>
  </si>
  <si>
    <t>Strategiske formål</t>
  </si>
  <si>
    <t>SUM strategiske formål</t>
  </si>
  <si>
    <t>Større investeringer</t>
  </si>
  <si>
    <t>SUM større investeringer</t>
  </si>
  <si>
    <t>Andre avsetninger</t>
  </si>
  <si>
    <t>Formål 1</t>
  </si>
  <si>
    <t>Formål 2</t>
  </si>
  <si>
    <t>SUM andre avsetninger</t>
  </si>
  <si>
    <t>Resultatregnskap</t>
  </si>
  <si>
    <t>Balanse</t>
  </si>
  <si>
    <t xml:space="preserve">                                                                                                                                                                                                                             Budsjett pr:</t>
  </si>
  <si>
    <t xml:space="preserve">                                                                                                                                                             Regnskap pr:</t>
  </si>
  <si>
    <t>Avvik budsjett/ regnskap</t>
  </si>
  <si>
    <t>Tilført annen opptjent virksomhetskapital</t>
  </si>
  <si>
    <t>Sum disponeringer</t>
  </si>
  <si>
    <t>Andre bidragsytere</t>
  </si>
  <si>
    <t>Sum andre bidragsytere</t>
  </si>
  <si>
    <t>Andre bidragsytere*</t>
  </si>
  <si>
    <t>Endring i perioden</t>
  </si>
  <si>
    <t>Avgifter og gebyrer direkte til statskassen:</t>
  </si>
  <si>
    <t>Avgift A</t>
  </si>
  <si>
    <t>Sum avgifter og gebyrer direkte til statskassen</t>
  </si>
  <si>
    <t>Andre inntekter fra innkrevningsvirksomhet:</t>
  </si>
  <si>
    <t>Endring</t>
  </si>
  <si>
    <t>Omløpsmidler</t>
  </si>
  <si>
    <t>Kortsiktig gjeld</t>
  </si>
  <si>
    <t>A. Anleggsmidler</t>
  </si>
  <si>
    <t>Sum varebeholdninger og forskudd til leverandører</t>
  </si>
  <si>
    <t>Ikke inntektsført bevilgning knyttet til anleggsmidler</t>
  </si>
  <si>
    <t>Sum tilskudd og overføringer fra andre statlige forvaltningsorganer</t>
  </si>
  <si>
    <t>Inntekt fra oppdragsfinansiert aktivitet:</t>
  </si>
  <si>
    <t>Tilskudd til annen bidragsfinansiert aktivitet*</t>
  </si>
  <si>
    <t>Sum tilskudd til annen bidragsfinansiert aktivitet</t>
  </si>
  <si>
    <t xml:space="preserve">Sum inntekt fra oppdragsfinansiert aktivitet </t>
  </si>
  <si>
    <t>Det er foretatt følgende interne avsetninger til de angitte prioriterte oppgaver/formål innenfor bevilgningsfinansiert aktivitet og aktivitet som skal behandles tilsvarende:</t>
  </si>
  <si>
    <t>Overført fra virksomhets-kapital</t>
  </si>
  <si>
    <t>Sum avsatt andel av tilskudd til statlig og  bidragsfinansiert aktivitet</t>
  </si>
  <si>
    <t>Gaver og gaveforsterkninger</t>
  </si>
  <si>
    <t>Tiltak/oppgave/formål/giver</t>
  </si>
  <si>
    <t>Sum gaver og gaveforsterkninger</t>
  </si>
  <si>
    <t>Avsnittet "Ikke inntektsførte bevilgninger, bidrag og gaver" skal primært brukes til periodisering av bevilgninger m.v. i forbindelse med presentasjon av delårsregnskap. Ved årsavslutningen kan avsnittet bare brukes når det kan dokumenteres at midlene er forutsatt brukt i påfølgende termin fra bevilgnende myndighets side. Vesentlige poster bør presenteres på egne linjer.</t>
  </si>
  <si>
    <t>Andre salgs- og leieinntekter</t>
  </si>
  <si>
    <t>Andre salgs- og leieinntekter 1</t>
  </si>
  <si>
    <t>Andre salgs- og leieinntekter 2</t>
  </si>
  <si>
    <t>Sum andre salgs- og leieinntekter</t>
  </si>
  <si>
    <t>Andre inntekter:</t>
  </si>
  <si>
    <t>Tilskudd fra gaver og gaveforsterkninger*</t>
  </si>
  <si>
    <t>Mottatte gaver/gaveforsterkninger i perioden</t>
  </si>
  <si>
    <t>Sum tilskudd fra gaver og gaveforsterkninger</t>
  </si>
  <si>
    <t>Ikke inntektsførte gaver og gaveforsterkninger</t>
  </si>
  <si>
    <t>Note 1 Spesifikasjon av driftsinntekter, forts</t>
  </si>
  <si>
    <t>Sum ikke inntektsførte bevilgninger og bidrag</t>
  </si>
  <si>
    <t>Ikke inntektsførte bevilgninger og bidrag (nettobudsjetterte)</t>
  </si>
  <si>
    <t>endring i ikke inntektsført bevilgning knyttet til anleggsmidler</t>
  </si>
  <si>
    <t>endring i ikke inntektsførte gaver og gaveforsterkninger</t>
  </si>
  <si>
    <t>Gaver som skal inntektsføres</t>
  </si>
  <si>
    <t>Sum overført til statskassen</t>
  </si>
  <si>
    <t>Note 15 Avregning statlig og bidragsfinansiert aktivitet mv. (nettobudsjetterte virksomheter), forts</t>
  </si>
  <si>
    <t>Note 15 Avregning statlig og bidragsfinansiert aktivitet mv. (nettobudsjetterte virksomheter)</t>
  </si>
  <si>
    <t>utbetalinger og overføringer til andre statsetater</t>
  </si>
  <si>
    <t xml:space="preserve">utbetalinger og overføringer til andre virksomheter </t>
  </si>
  <si>
    <t>Referanse</t>
  </si>
  <si>
    <t xml:space="preserve">Referanse </t>
  </si>
  <si>
    <t>AI.1</t>
  </si>
  <si>
    <t>AII.1</t>
  </si>
  <si>
    <t>AIII.1</t>
  </si>
  <si>
    <t>BI.1</t>
  </si>
  <si>
    <t>BI.2</t>
  </si>
  <si>
    <t>BII.1</t>
  </si>
  <si>
    <t>BII.2</t>
  </si>
  <si>
    <t>BII.3</t>
  </si>
  <si>
    <t>BIV.1</t>
  </si>
  <si>
    <t>BIV.2</t>
  </si>
  <si>
    <t>C.1</t>
  </si>
  <si>
    <t>DI.1</t>
  </si>
  <si>
    <t>DI.2</t>
  </si>
  <si>
    <t>DII.1</t>
  </si>
  <si>
    <t>DIII.1</t>
  </si>
  <si>
    <t>DIII.2</t>
  </si>
  <si>
    <t>DIII.3</t>
  </si>
  <si>
    <t>DIII.4</t>
  </si>
  <si>
    <t>DIII.5</t>
  </si>
  <si>
    <t>DIII.6</t>
  </si>
  <si>
    <t>DIV.1</t>
  </si>
  <si>
    <t>DIV.2</t>
  </si>
  <si>
    <t>DIV.3</t>
  </si>
  <si>
    <t>DIV.4</t>
  </si>
  <si>
    <t>N15I.1</t>
  </si>
  <si>
    <t>N15I.2</t>
  </si>
  <si>
    <t>N15I.3</t>
  </si>
  <si>
    <t>N15I.4</t>
  </si>
  <si>
    <t>N15I.5</t>
  </si>
  <si>
    <t>N15I.6</t>
  </si>
  <si>
    <t>N15I.7</t>
  </si>
  <si>
    <t>N15II.1</t>
  </si>
  <si>
    <t>N15II.2</t>
  </si>
  <si>
    <t>N15II.3</t>
  </si>
  <si>
    <t>N15II.4</t>
  </si>
  <si>
    <t>N15II.5</t>
  </si>
  <si>
    <t>N1.1</t>
  </si>
  <si>
    <t>N1.2</t>
  </si>
  <si>
    <t>N1.3</t>
  </si>
  <si>
    <t>N1.4</t>
  </si>
  <si>
    <t>N1.5</t>
  </si>
  <si>
    <t>N1.6</t>
  </si>
  <si>
    <t>N1.7</t>
  </si>
  <si>
    <t>N1.8</t>
  </si>
  <si>
    <t>N1.9</t>
  </si>
  <si>
    <t>N1.10</t>
  </si>
  <si>
    <t>N1.12</t>
  </si>
  <si>
    <t>N1.13</t>
  </si>
  <si>
    <t>N1.14</t>
  </si>
  <si>
    <t>N1.15</t>
  </si>
  <si>
    <t>N1.16</t>
  </si>
  <si>
    <t>N1.17</t>
  </si>
  <si>
    <t>N1.18</t>
  </si>
  <si>
    <t>N1.19</t>
  </si>
  <si>
    <t>N1.20</t>
  </si>
  <si>
    <t>N1.23</t>
  </si>
  <si>
    <t>N1.29</t>
  </si>
  <si>
    <t>N1.30</t>
  </si>
  <si>
    <t>N1.31</t>
  </si>
  <si>
    <t>N1.32</t>
  </si>
  <si>
    <t>N1.33</t>
  </si>
  <si>
    <t>N1.34</t>
  </si>
  <si>
    <t>N1.35</t>
  </si>
  <si>
    <t>N1.36</t>
  </si>
  <si>
    <t>N1.38</t>
  </si>
  <si>
    <t>N1.40</t>
  </si>
  <si>
    <t>N1.41</t>
  </si>
  <si>
    <t>N1.42</t>
  </si>
  <si>
    <t>N1.43</t>
  </si>
  <si>
    <t>N1.44</t>
  </si>
  <si>
    <t>N1.45</t>
  </si>
  <si>
    <t>N1.46</t>
  </si>
  <si>
    <t>N1.47</t>
  </si>
  <si>
    <t>N1.48</t>
  </si>
  <si>
    <t>N1.49</t>
  </si>
  <si>
    <t>N1.50</t>
  </si>
  <si>
    <t>N1.51</t>
  </si>
  <si>
    <t>N1.52</t>
  </si>
  <si>
    <t>N1.54</t>
  </si>
  <si>
    <t>N1.55</t>
  </si>
  <si>
    <t>N1.56</t>
  </si>
  <si>
    <t>N1.59</t>
  </si>
  <si>
    <t>N1.60</t>
  </si>
  <si>
    <t>N1.61</t>
  </si>
  <si>
    <t>N1.62</t>
  </si>
  <si>
    <t>N1.65</t>
  </si>
  <si>
    <t>N1.66</t>
  </si>
  <si>
    <t>BIV.3</t>
  </si>
  <si>
    <t>Andre bankinnskudd</t>
  </si>
  <si>
    <t>Bankinnskudd på konsernkonto i Norges Bank</t>
  </si>
  <si>
    <t>Andre innbetalinger</t>
  </si>
  <si>
    <t>Innbetalinger fra andre</t>
  </si>
  <si>
    <t>Innbetalinger fra kommunale og fylkeskommunale etater</t>
  </si>
  <si>
    <t>N21.1</t>
  </si>
  <si>
    <t>N21.2</t>
  </si>
  <si>
    <t>N21.3</t>
  </si>
  <si>
    <t>N21.5</t>
  </si>
  <si>
    <t>N21.7</t>
  </si>
  <si>
    <t>N1.22A</t>
  </si>
  <si>
    <t>N1.22B</t>
  </si>
  <si>
    <t>Note 9 Innkrevningsvirksomhet (Ikke aktuell i UH-sektoren)</t>
  </si>
  <si>
    <t>Note 10 Tilskuddsforvaltning</t>
  </si>
  <si>
    <t xml:space="preserve">Note 8 Innskutt og opptjent virksomhetskapital (nettobudsjetterte virksomheter) </t>
  </si>
  <si>
    <t>Note 11 Investeringer i aksjer og selskapsandeler</t>
  </si>
  <si>
    <t>Note 12 Varebeholdninger</t>
  </si>
  <si>
    <t>Regionale forskningsfond</t>
  </si>
  <si>
    <t>Sum regionale forskningsfond</t>
  </si>
  <si>
    <t>Note 13 Kundefordringer</t>
  </si>
  <si>
    <t>Note 14 Andre kortsiktige fordringer</t>
  </si>
  <si>
    <t>Note 17 Bankinnskudd, kontanter og lignende</t>
  </si>
  <si>
    <t>IV Kasse og bank</t>
  </si>
  <si>
    <t>Tøyenfondet og Observatoriefondet</t>
  </si>
  <si>
    <t>Sum finansielle omløpsmidler</t>
  </si>
  <si>
    <t>BIII.1</t>
  </si>
  <si>
    <t>Prioritert oppgave 3</t>
  </si>
  <si>
    <t>Formål 3</t>
  </si>
  <si>
    <t>Tilført fra annen opptjent virksomhetskapital - se note 8</t>
  </si>
  <si>
    <t>Innbetalinger fra næringsliv/private</t>
  </si>
  <si>
    <t>DEL I</t>
  </si>
  <si>
    <t>DEL II</t>
  </si>
  <si>
    <t>Innbetalinger fra EUs  rammeprogram for forskning m.v.</t>
  </si>
  <si>
    <t>Tilskudd til diverse bidragsfinansiert aktivitet</t>
  </si>
  <si>
    <t>Sum andre innbetalinger</t>
  </si>
  <si>
    <t>Tilskudd og overføringer fra andre statsetater</t>
  </si>
  <si>
    <t>Note 22 Spesifikasjon av innbetalinger fra andre statsetater (kontantstrømoppstillingen)</t>
  </si>
  <si>
    <t>Direkte innbetalinger fra NFR</t>
  </si>
  <si>
    <t>N22.1</t>
  </si>
  <si>
    <t>Sum innbetalinger (brutto) fra NFR</t>
  </si>
  <si>
    <t>Sum innbetalinger (netto) fra NFR</t>
  </si>
  <si>
    <t>Sum innbetalinger fra andre statlige etater</t>
  </si>
  <si>
    <t xml:space="preserve">Sum netto tilskudd fra EUs rammeprogram for forskning m.v. </t>
  </si>
  <si>
    <t>Direkte innbetalinger fra EUs rammeprogram for forskning - FP7</t>
  </si>
  <si>
    <t>Direkte innbetalinger fra randsoneprogrammer til  FP7 (JTI)</t>
  </si>
  <si>
    <t>Direkte innbetalinger fra andre randsoneprogrammer</t>
  </si>
  <si>
    <t>Direkte innbetalinger fra aktiviteter med hjemmel i art. 185</t>
  </si>
  <si>
    <t>N22.3</t>
  </si>
  <si>
    <t>Sum direkte tilskudd fra EUs rammeprogram for forskning m.v.</t>
  </si>
  <si>
    <t>III Investeringer</t>
  </si>
  <si>
    <t>Direkte innbetalinger fra RFF</t>
  </si>
  <si>
    <t>Sum innbetalinger (brutto) fra RFF</t>
  </si>
  <si>
    <t>N22.4</t>
  </si>
  <si>
    <t>N22.5</t>
  </si>
  <si>
    <t>Sum innbetalinger (netto) fra RFF</t>
  </si>
  <si>
    <t>N22.6</t>
  </si>
  <si>
    <t>RE.1</t>
  </si>
  <si>
    <t>RE.2</t>
  </si>
  <si>
    <t>RE.3</t>
  </si>
  <si>
    <t>RE.4</t>
  </si>
  <si>
    <t>RE.5</t>
  </si>
  <si>
    <t>RE.6</t>
  </si>
  <si>
    <t>RE.7</t>
  </si>
  <si>
    <t>RE.8</t>
  </si>
  <si>
    <t>RE.9</t>
  </si>
  <si>
    <t>RE.10</t>
  </si>
  <si>
    <t>RE.11</t>
  </si>
  <si>
    <t>RE.12</t>
  </si>
  <si>
    <t>RE.13</t>
  </si>
  <si>
    <t>RE.14</t>
  </si>
  <si>
    <t>RE.15</t>
  </si>
  <si>
    <t>RE.16</t>
  </si>
  <si>
    <t>RE.17</t>
  </si>
  <si>
    <t>RE.18</t>
  </si>
  <si>
    <t>RE.19</t>
  </si>
  <si>
    <t>RE.20</t>
  </si>
  <si>
    <t>RE.21</t>
  </si>
  <si>
    <t>RE.22</t>
  </si>
  <si>
    <t>RE.23</t>
  </si>
  <si>
    <t>RE.24</t>
  </si>
  <si>
    <t>RE.25</t>
  </si>
  <si>
    <t>RE.26</t>
  </si>
  <si>
    <t>RE.27</t>
  </si>
  <si>
    <t>RE.28</t>
  </si>
  <si>
    <t>RE.30</t>
  </si>
  <si>
    <t>RE.31</t>
  </si>
  <si>
    <t>RE.32</t>
  </si>
  <si>
    <t>RE.33</t>
  </si>
  <si>
    <t>RE.34</t>
  </si>
  <si>
    <t>AI.01</t>
  </si>
  <si>
    <t>AI.02</t>
  </si>
  <si>
    <t>AII.01</t>
  </si>
  <si>
    <t>AII.02</t>
  </si>
  <si>
    <t>AII.03</t>
  </si>
  <si>
    <t>AII.04</t>
  </si>
  <si>
    <t>AII.05</t>
  </si>
  <si>
    <t>AIII.01</t>
  </si>
  <si>
    <t>AIII.02</t>
  </si>
  <si>
    <t>AIII.03</t>
  </si>
  <si>
    <t>AIII.04</t>
  </si>
  <si>
    <t>AIV.1</t>
  </si>
  <si>
    <t>BI.3</t>
  </si>
  <si>
    <t>BII.4</t>
  </si>
  <si>
    <t>BIV.4</t>
  </si>
  <si>
    <t>BIV.5</t>
  </si>
  <si>
    <t>BV.1</t>
  </si>
  <si>
    <t>BIII.01</t>
  </si>
  <si>
    <t>C.01</t>
  </si>
  <si>
    <t>C.02</t>
  </si>
  <si>
    <t>C.03</t>
  </si>
  <si>
    <t>C.04</t>
  </si>
  <si>
    <t>DI.3</t>
  </si>
  <si>
    <t>DII.01</t>
  </si>
  <si>
    <t>DIII.7</t>
  </si>
  <si>
    <t>DIV.5</t>
  </si>
  <si>
    <t>DV.1</t>
  </si>
  <si>
    <t>DVI.1</t>
  </si>
  <si>
    <t>N2.1</t>
  </si>
  <si>
    <t>N2.2</t>
  </si>
  <si>
    <t>N2.3</t>
  </si>
  <si>
    <t>N2.4</t>
  </si>
  <si>
    <t>N2.5</t>
  </si>
  <si>
    <t>N2.6</t>
  </si>
  <si>
    <t xml:space="preserve">N2.7 </t>
  </si>
  <si>
    <t>N2.8</t>
  </si>
  <si>
    <t>N3.1</t>
  </si>
  <si>
    <t>N3.2</t>
  </si>
  <si>
    <t>N3.3</t>
  </si>
  <si>
    <t>N3.4</t>
  </si>
  <si>
    <t>N3.5</t>
  </si>
  <si>
    <t>N3.6</t>
  </si>
  <si>
    <t>N3.7</t>
  </si>
  <si>
    <t>N3.8</t>
  </si>
  <si>
    <t>N3.9</t>
  </si>
  <si>
    <t>N3.10</t>
  </si>
  <si>
    <t>N3.11</t>
  </si>
  <si>
    <t>N4.1</t>
  </si>
  <si>
    <t>N4.2</t>
  </si>
  <si>
    <t>N4.3</t>
  </si>
  <si>
    <t>N4.4</t>
  </si>
  <si>
    <t>N4.5</t>
  </si>
  <si>
    <t>N4.6</t>
  </si>
  <si>
    <t>N4.7</t>
  </si>
  <si>
    <t>N4.8</t>
  </si>
  <si>
    <t>N4.9</t>
  </si>
  <si>
    <t>N4.10</t>
  </si>
  <si>
    <t>N4.11</t>
  </si>
  <si>
    <t>N5.1</t>
  </si>
  <si>
    <t>N5.2</t>
  </si>
  <si>
    <t>N5.3</t>
  </si>
  <si>
    <t>N5.4</t>
  </si>
  <si>
    <t>N5.5</t>
  </si>
  <si>
    <t>N5.6</t>
  </si>
  <si>
    <t>N5.7</t>
  </si>
  <si>
    <t>N5.8</t>
  </si>
  <si>
    <t>N5.9</t>
  </si>
  <si>
    <t>N5.10</t>
  </si>
  <si>
    <t>N5.11</t>
  </si>
  <si>
    <t>N5.12</t>
  </si>
  <si>
    <t>N5.13</t>
  </si>
  <si>
    <t>N5.14</t>
  </si>
  <si>
    <t>N5.15</t>
  </si>
  <si>
    <t>N6.1</t>
  </si>
  <si>
    <t>N6.2</t>
  </si>
  <si>
    <t>N6.3</t>
  </si>
  <si>
    <t>N6.4</t>
  </si>
  <si>
    <t>N6.5</t>
  </si>
  <si>
    <t>N6.6</t>
  </si>
  <si>
    <t>N6.7</t>
  </si>
  <si>
    <t>N6.8</t>
  </si>
  <si>
    <t>N6.9</t>
  </si>
  <si>
    <t>N6.11</t>
  </si>
  <si>
    <t>N10.1</t>
  </si>
  <si>
    <t>N11.1</t>
  </si>
  <si>
    <t>N11.2</t>
  </si>
  <si>
    <t>N12.1</t>
  </si>
  <si>
    <t>N12.2</t>
  </si>
  <si>
    <t>N12.3</t>
  </si>
  <si>
    <t>N12.4</t>
  </si>
  <si>
    <t>N12.5</t>
  </si>
  <si>
    <t>N12.6</t>
  </si>
  <si>
    <t>N12.7</t>
  </si>
  <si>
    <t>N13.1</t>
  </si>
  <si>
    <t>N13.2</t>
  </si>
  <si>
    <t>N13.3</t>
  </si>
  <si>
    <t>N14.1</t>
  </si>
  <si>
    <t>N14.2</t>
  </si>
  <si>
    <t>N14.3</t>
  </si>
  <si>
    <t>N14.4</t>
  </si>
  <si>
    <t>N14.5</t>
  </si>
  <si>
    <t>N14.6</t>
  </si>
  <si>
    <t>N14.7</t>
  </si>
  <si>
    <t>N14.8</t>
  </si>
  <si>
    <t>N16.1</t>
  </si>
  <si>
    <t>N16.2</t>
  </si>
  <si>
    <t>N17.1</t>
  </si>
  <si>
    <t>N17.3</t>
  </si>
  <si>
    <t>N17.4</t>
  </si>
  <si>
    <t>N18.1</t>
  </si>
  <si>
    <t>N18.2</t>
  </si>
  <si>
    <t>N18.3</t>
  </si>
  <si>
    <t>N18.4</t>
  </si>
  <si>
    <t>N18.5</t>
  </si>
  <si>
    <t>N18.6</t>
  </si>
  <si>
    <t>N18.7</t>
  </si>
  <si>
    <t>N21.8</t>
  </si>
  <si>
    <t>N21.9</t>
  </si>
  <si>
    <t>N21.10</t>
  </si>
  <si>
    <t>N21.11</t>
  </si>
  <si>
    <t>N21.12</t>
  </si>
  <si>
    <t>N21.13</t>
  </si>
  <si>
    <t>N21.14</t>
  </si>
  <si>
    <t>N21.15</t>
  </si>
  <si>
    <t>N21.16</t>
  </si>
  <si>
    <t>N21.17</t>
  </si>
  <si>
    <t>N21.18</t>
  </si>
  <si>
    <t>N21.19</t>
  </si>
  <si>
    <t>N22.7</t>
  </si>
  <si>
    <t>Prosjektnavn (tittel)</t>
  </si>
  <si>
    <t>Prosjektets kortnavn (hos EU)</t>
  </si>
  <si>
    <t>Tilskudd fra EUs randsoneprogram til FP7</t>
  </si>
  <si>
    <t>Tilskudd fra andre tiltak/programmer finansiert av EU</t>
  </si>
  <si>
    <t>EU.1</t>
  </si>
  <si>
    <t>Forklaring</t>
  </si>
  <si>
    <t>Tilskudd og overføringer fra andre statlige forvaltningsorganer  *</t>
  </si>
  <si>
    <t>N1.21A</t>
  </si>
  <si>
    <t>N1.21B</t>
  </si>
  <si>
    <t>N1.21C</t>
  </si>
  <si>
    <t>Periodens tilskudd/overføring fra kommunale og fylkeskommunale etater</t>
  </si>
  <si>
    <t>Periodens tilskudd/overføring fra næringsliv og private</t>
  </si>
  <si>
    <t>Periodens tilskudd/overføring fra EU til undervisning og annet</t>
  </si>
  <si>
    <t>Periodens tilskudd/overføring fra andre</t>
  </si>
  <si>
    <t>Andre poster som vedrører tilskudd/overføringer fra andre statlige forvaltningsorganer (spesifiseres)</t>
  </si>
  <si>
    <t>*  Vesentlige salgstransaksjoner skal kommenteres og det skal angis eventuell øremerking av midlene. Merk at det er den regnskapsmessige gevinst og ikke salgssum som skal spesifiseres under driftsinntekter, jf. også note 9.</t>
  </si>
  <si>
    <t xml:space="preserve">Andre departementer </t>
  </si>
  <si>
    <t>N15I.5A</t>
  </si>
  <si>
    <t>Andre statlige etater</t>
  </si>
  <si>
    <t>Sum andre statlige etater</t>
  </si>
  <si>
    <t>Sum avsatt andel av bevilgningsfinansiert aktivitet</t>
  </si>
  <si>
    <t>Inntektsførte bidrag:</t>
  </si>
  <si>
    <t xml:space="preserve">Finanskostnader </t>
  </si>
  <si>
    <t>- utbetalinger av tilskudd fra NFR til andre (-)</t>
  </si>
  <si>
    <t>- utbetaling av tilskudd fra RFF til andre (-)</t>
  </si>
  <si>
    <t>Korreksjon - feriepengeforpliktelser</t>
  </si>
  <si>
    <t xml:space="preserve"> - utbetalinger ved kjøp av varige driftsmidler (+)</t>
  </si>
  <si>
    <t xml:space="preserve"> - utbetalinger ved kjøp av aksjer og andeler i andre foretak (+)</t>
  </si>
  <si>
    <t xml:space="preserve"> - utbetalinger ved kjøp av andre investeringsobjekter (+)</t>
  </si>
  <si>
    <t xml:space="preserve"> - tilbakebetalinger av virksomhetskapital (+)</t>
  </si>
  <si>
    <t xml:space="preserve"> - utbetalinger av utbytte til statskassen (+)</t>
  </si>
  <si>
    <t>- brutto benyttet til investeringsformål / varige driftsmidler av periodens bevilgning / driftstilskudd (-)</t>
  </si>
  <si>
    <t>- utbetaling av tilskudd til andre (-)</t>
  </si>
  <si>
    <t>- utbetaling av periodens tilskudd/overføring fra NFR  til andre (-)</t>
  </si>
  <si>
    <t>- utbetaling av tilskudd/overføring fra regionale forskningsfond til andre (-)</t>
  </si>
  <si>
    <t>Oppskrivning av aksjer</t>
  </si>
  <si>
    <t>+ utsatt inntekt fra forpliktelse knyttet til investeringer (avskrivninger) (+)</t>
  </si>
  <si>
    <t>+ utsatt inntekt fra forpliktelse knyttet til investeringer, bokført verdi avhendede anleggsmidler (+)</t>
  </si>
  <si>
    <t>- ikke inntektsførte gaver og gaveforsterkninger (-)</t>
  </si>
  <si>
    <t>+ utsatt inntekt fra mottatte gaver/gaveforsterkninger (+)</t>
  </si>
  <si>
    <t xml:space="preserve"> - utbetaling av periodens tilskudd/overføring fra EUs rammeprogram for forskning  til andre (-)</t>
  </si>
  <si>
    <t>N1.35A</t>
  </si>
  <si>
    <t xml:space="preserve"> - utbetaling av periodens tilskudd/overføring fra EU til undervisning og annet  til andre (-)</t>
  </si>
  <si>
    <t>N1.36A</t>
  </si>
  <si>
    <t>Netto endring i kontanter og kontantekvivalenter (+/-)</t>
  </si>
  <si>
    <t>Effekt av valutakursendringer på kontanter og kontantekvivalenter (+/-)</t>
  </si>
  <si>
    <t>Periodens tilskudd /overføring fra Utdanningsdirektoratet</t>
  </si>
  <si>
    <t xml:space="preserve"> - utbetaling av tilskudd fra Utdanningsdirektoratet til andre (-)</t>
  </si>
  <si>
    <t>N1.21D</t>
  </si>
  <si>
    <t xml:space="preserve"> +/- fra anlegg under utførelse til annen gruppe (+/-)</t>
  </si>
  <si>
    <t>- bokført verdi av avhendede anleggsmidler* (-)</t>
  </si>
  <si>
    <t>N6.2A</t>
  </si>
  <si>
    <t>Underskudd bevilgningsfinansiert aktivitet belastet annen opptjent virksomhetskapital (-)</t>
  </si>
  <si>
    <t>Overført til/fra bunden virksomhetskapital (+/-)</t>
  </si>
  <si>
    <t>Ukurans i beholdninger til internt bruk i virksomheten (-)</t>
  </si>
  <si>
    <t>Ukurans i beholdninger beregnet på videresalg (-)</t>
  </si>
  <si>
    <t>Håndkasser og andre kontantbeholdninger*</t>
  </si>
  <si>
    <t xml:space="preserve"> - utbetaling av tilskudd fra EU til andre (-)</t>
  </si>
  <si>
    <t xml:space="preserve"> + innbetalinger av tilskudd fra EU fra statlige etater (+)</t>
  </si>
  <si>
    <t xml:space="preserve"> + innbetalinger av tilskudd fra EU fra andre (+)</t>
  </si>
  <si>
    <t>Utgiftsart</t>
  </si>
  <si>
    <t>Merknad/referanse til kontantstrømoppstillingen</t>
  </si>
  <si>
    <t>Driftsutgifter</t>
  </si>
  <si>
    <t>Lønnsutgifter</t>
  </si>
  <si>
    <t>Varer og tjenester</t>
  </si>
  <si>
    <t>Sum driftsutgifter</t>
  </si>
  <si>
    <t>Investeringsutgifter</t>
  </si>
  <si>
    <t>Investeringer, større utstyrsanskaffelser og vedlikehold</t>
  </si>
  <si>
    <t xml:space="preserve">Sum utgifter til større utstyrsanskaffelser og vedlikehold </t>
  </si>
  <si>
    <t>Overføringer fra virksomheten</t>
  </si>
  <si>
    <t>Utbetalinger til andre statlige regnskaper</t>
  </si>
  <si>
    <t>Utbetalinger til andre virksomheter</t>
  </si>
  <si>
    <t>Sum overføringer fra virksomheten</t>
  </si>
  <si>
    <t>Finansielle aktiviteter</t>
  </si>
  <si>
    <t>Kjøp av aksjer og andeler</t>
  </si>
  <si>
    <t>Andre finansielle utgifter</t>
  </si>
  <si>
    <t>Sum finansielle aktiviteter</t>
  </si>
  <si>
    <t>SUM UTGIFTER</t>
  </si>
  <si>
    <t>Inntektsart</t>
  </si>
  <si>
    <t>Inntekter fra salg av varer og tjenester</t>
  </si>
  <si>
    <t>Inntekter fra avgifter, gebyrer og lisenser</t>
  </si>
  <si>
    <t>Refusjoner</t>
  </si>
  <si>
    <t>Inntekter fra investeringer</t>
  </si>
  <si>
    <t xml:space="preserve">Salg av varige driftsmidler </t>
  </si>
  <si>
    <t>Sum investeringsinntekter</t>
  </si>
  <si>
    <t>Overføringer til virksomheten</t>
  </si>
  <si>
    <t>Inntekter fra statlige bevilgninger</t>
  </si>
  <si>
    <t>Sum overføringer til virksomheten</t>
  </si>
  <si>
    <t>Innbetaling ved salg av aksjer og andeler</t>
  </si>
  <si>
    <t xml:space="preserve">Andre finansielle innbetalinger (f.eks. innbet. av rente) </t>
  </si>
  <si>
    <t>SUM INNTEKTER</t>
  </si>
  <si>
    <t>Netto endring i kontantbeholdning</t>
  </si>
  <si>
    <t>Netto endring i kontantbeholdningen</t>
  </si>
  <si>
    <t>Kontroll</t>
  </si>
  <si>
    <t>Inntektstype</t>
  </si>
  <si>
    <t>Regneregler</t>
  </si>
  <si>
    <t>Bevilgninger til finansiering av statsoppdraget</t>
  </si>
  <si>
    <t>Bevilgninger fra fagdepartementet</t>
  </si>
  <si>
    <t>Bevilgninger fra andre departement</t>
  </si>
  <si>
    <t>Bevilgninger fra andre statlige forvaltningsorganer</t>
  </si>
  <si>
    <t>Tildelinger fra regionale forskningsfond</t>
  </si>
  <si>
    <t>Tildelinger fra Norges forskningsråd</t>
  </si>
  <si>
    <t>Sum bevilgninger til statsoppdraget</t>
  </si>
  <si>
    <t xml:space="preserve">Offentlige og private bidrag </t>
  </si>
  <si>
    <t>Bidrag fra kommuner og fylkeskommuner</t>
  </si>
  <si>
    <t>Bidrag fra private</t>
  </si>
  <si>
    <t xml:space="preserve">Sum bidrag </t>
  </si>
  <si>
    <t>Oppdragsinntekter m.v.</t>
  </si>
  <si>
    <t>Oppdrag fra statlige virksomheter</t>
  </si>
  <si>
    <t>Oppdrag fra private</t>
  </si>
  <si>
    <t>N1.51+N1.52+N1.53+N1.54</t>
  </si>
  <si>
    <t>Andre inntekter og tidsavgrensninger</t>
  </si>
  <si>
    <t>Sum oppdragsinntekter m.v.</t>
  </si>
  <si>
    <t>Tabell 1 - sum inntekter</t>
  </si>
  <si>
    <t>Undersum</t>
  </si>
  <si>
    <t>Andre inntekter</t>
  </si>
  <si>
    <t>Endring i prosent</t>
  </si>
  <si>
    <t>Beløp i TNOK</t>
  </si>
  <si>
    <t>2007 til 2008</t>
  </si>
  <si>
    <t>Kontantbeholdning</t>
  </si>
  <si>
    <t>Beholdning på oppgjørskonto i Norges Bank</t>
  </si>
  <si>
    <t>Beholdning på andre bankkonti</t>
  </si>
  <si>
    <t xml:space="preserve">Andre kontantbeholdninger </t>
  </si>
  <si>
    <t>Sum kontanter og kontantekvivalenter</t>
  </si>
  <si>
    <t>Avsetninger til dekning av påløpte kostnader som forfaller i neste budsjettår :</t>
  </si>
  <si>
    <t>Feriepenger m.v.</t>
  </si>
  <si>
    <t>Skattetrekk og offentlige avgifter</t>
  </si>
  <si>
    <t>DIII.2+DIII.3</t>
  </si>
  <si>
    <t>Gjeld til leverandører</t>
  </si>
  <si>
    <t>DIII.1-BI.2-BII.3</t>
  </si>
  <si>
    <t>Gjeld til oppdragsgivere</t>
  </si>
  <si>
    <t>DIII.5-BII.1</t>
  </si>
  <si>
    <t>DIII.6-BII.2-BI.1</t>
  </si>
  <si>
    <t>Sum til dekning av påløpte kostnader som forfaller i neste budsjettår</t>
  </si>
  <si>
    <t>Avsetninger til dekning av planlagte tiltak der kostnadene helt eller delvis vil bli dekket i fremtidige budsjettår:</t>
  </si>
  <si>
    <t>Prosjekter finansiert av Norges forskningsråd</t>
  </si>
  <si>
    <t>Prosjekter finansiert av regionale forskningsfond</t>
  </si>
  <si>
    <t xml:space="preserve">Konkrete påbegynte, ikke fullførte prosjekter finansiert av grunnbevilgningen fra fagdepartementet </t>
  </si>
  <si>
    <t>Andre avsetninger til vedtatte, ikke igangsatte formål</t>
  </si>
  <si>
    <t>Konkrete påbegynte, ikke fullførte prosjekter finansiert av bevilgninger fra andre departementer</t>
  </si>
  <si>
    <t>Sum avsetninger til planlagte tiltak i fremtidige budsjettår</t>
  </si>
  <si>
    <t>Andre avsetninger:</t>
  </si>
  <si>
    <t xml:space="preserve">Avsetninger til andre formål/ikke spesifiserte formål </t>
  </si>
  <si>
    <t xml:space="preserve">Fri virksomhetskapital </t>
  </si>
  <si>
    <t>C.1-AIII.1-BIII.1</t>
  </si>
  <si>
    <t>Langsiktig gjeld (netto)</t>
  </si>
  <si>
    <t>Langsiktig forpliktelse knyttet til anleggsmidler</t>
  </si>
  <si>
    <t>DI.1-AII.1-AI.1</t>
  </si>
  <si>
    <t>Annen langsiktig gjeld</t>
  </si>
  <si>
    <t>DI.2+DII.1</t>
  </si>
  <si>
    <t>Sum langsiktig gjeld</t>
  </si>
  <si>
    <t>SUM NETTO GJELD OG FORPLIKTELSER</t>
  </si>
  <si>
    <t>Forklaringer:</t>
  </si>
  <si>
    <t>På linjen "Avsetninger til andre formål/ikke spesifiserte formål" skal virksomhetene føre opp avsetninger uten spesifisert formål eller til formål som ikke hører inn under de øvrige kategoriene.</t>
  </si>
  <si>
    <t>På linjen "Større påbegynte, flerårige investeringsprosjekter....." skal virksomhetene føre opp avsetninger til utstyr til nybygg og andre formål i tilslutning til byggevirksomhet som er forutsatt gejnnomført i senere perioder og som ikke er dekket av bevilgninger i de terminer investeringen er planlagt gjennomført.</t>
  </si>
  <si>
    <t>På linjen "Andre avsetninger til vedtatte…" skal virksomhetene føre opp avsetninger til tiltak som i henhold til institusjonenes planverk er forutsatt gjennomført i senere perioder og som ikke er dekket gjennom bevilgninger i de terminer tiltakene planlegges gjennomført.</t>
  </si>
  <si>
    <t>Eigedelar</t>
  </si>
  <si>
    <t>Beløp</t>
  </si>
  <si>
    <t>Anleggsmidlar</t>
  </si>
  <si>
    <t>Verksemdskapital</t>
  </si>
  <si>
    <t>Immaterielle eigedelar</t>
  </si>
  <si>
    <t>Sum verksemdskapital</t>
  </si>
  <si>
    <t>Varige driftsmidlar</t>
  </si>
  <si>
    <t>Finansielle eigedelar</t>
  </si>
  <si>
    <t>Sum anleggsmidlar</t>
  </si>
  <si>
    <t>Langsiktige forpliktingar</t>
  </si>
  <si>
    <t>Langsiktige forpliktingar knytt til anleggsmidlar</t>
  </si>
  <si>
    <t>Andre forpliktingar</t>
  </si>
  <si>
    <t>Sum avsetning for langsiktige forpliktingar</t>
  </si>
  <si>
    <t>Omløpsmidlar</t>
  </si>
  <si>
    <t>Anna langsiktig gjeld</t>
  </si>
  <si>
    <t>Lager</t>
  </si>
  <si>
    <t>Sum anna langsiktig gjeld</t>
  </si>
  <si>
    <t>Kundefordringar</t>
  </si>
  <si>
    <t>Finansielle omløpsmidlar</t>
  </si>
  <si>
    <t>Bankinnskott</t>
  </si>
  <si>
    <t>Sum omløpsmidlar</t>
  </si>
  <si>
    <t>Anna kortsiktig gjeld</t>
  </si>
  <si>
    <t>Avregning med statskassen</t>
  </si>
  <si>
    <t>Sum avregningar</t>
  </si>
  <si>
    <t>Sum eigedelar</t>
  </si>
  <si>
    <t>Sum verksemdskapital, avregningar og gjeld</t>
  </si>
  <si>
    <t>Periodens tilskudd/overføring fra regionale forskningsfond (RFF)</t>
  </si>
  <si>
    <t>N1.2+N1.8+N1.9</t>
  </si>
  <si>
    <r>
      <t xml:space="preserve">Sum inntekt fra bevilgninger </t>
    </r>
    <r>
      <rPr>
        <i/>
        <sz val="11"/>
        <rFont val="Times New Roman"/>
        <family val="1"/>
      </rPr>
      <t xml:space="preserve">(linje RE.1 i resultatregnskapet) </t>
    </r>
  </si>
  <si>
    <r>
      <t xml:space="preserve">Sum tilskudd og overføringer fra andre </t>
    </r>
    <r>
      <rPr>
        <i/>
        <sz val="12"/>
        <rFont val="Times New Roman"/>
        <family val="1"/>
      </rPr>
      <t>(linje RE.3 i resultatregnskapet)</t>
    </r>
  </si>
  <si>
    <r>
      <t xml:space="preserve">Gevinst ved salg av eiendom, anlegg og maskiner mv. </t>
    </r>
    <r>
      <rPr>
        <i/>
        <sz val="11"/>
        <rFont val="Times New Roman"/>
        <family val="1"/>
      </rPr>
      <t>(linje RE.4 i resultatregnskapet)</t>
    </r>
  </si>
  <si>
    <r>
      <t xml:space="preserve">Sum salgs- og leieinntekter </t>
    </r>
    <r>
      <rPr>
        <i/>
        <sz val="11"/>
        <rFont val="Times New Roman"/>
        <family val="1"/>
      </rPr>
      <t>(linje RE.5 i resultatregnskapet)</t>
    </r>
  </si>
  <si>
    <r>
      <t xml:space="preserve">Sum andre inntekter </t>
    </r>
    <r>
      <rPr>
        <i/>
        <sz val="11"/>
        <rFont val="Times New Roman"/>
        <family val="1"/>
      </rPr>
      <t>(linje RE.6 i resultatregnskapet)</t>
    </r>
  </si>
  <si>
    <t>KS.1</t>
  </si>
  <si>
    <t>KS.2</t>
  </si>
  <si>
    <t>KS.3</t>
  </si>
  <si>
    <t>KS.4</t>
  </si>
  <si>
    <t>KS.5</t>
  </si>
  <si>
    <t>KS.6</t>
  </si>
  <si>
    <t>KS.7</t>
  </si>
  <si>
    <t>KS.8</t>
  </si>
  <si>
    <t>KS.9</t>
  </si>
  <si>
    <t>KS.10</t>
  </si>
  <si>
    <t>KS.11</t>
  </si>
  <si>
    <t>KS.12</t>
  </si>
  <si>
    <t>KS.13</t>
  </si>
  <si>
    <t>KS.14</t>
  </si>
  <si>
    <t>KS.14A</t>
  </si>
  <si>
    <t>KS.14B</t>
  </si>
  <si>
    <t>KS.15</t>
  </si>
  <si>
    <t>KS.16</t>
  </si>
  <si>
    <t>KS.17</t>
  </si>
  <si>
    <t>KS.18</t>
  </si>
  <si>
    <t>KS.19</t>
  </si>
  <si>
    <t>KS.20</t>
  </si>
  <si>
    <t>KS.21</t>
  </si>
  <si>
    <t>KS.22</t>
  </si>
  <si>
    <t>KS.23</t>
  </si>
  <si>
    <t>KS.24</t>
  </si>
  <si>
    <t>KS.24A</t>
  </si>
  <si>
    <t>KS.25</t>
  </si>
  <si>
    <t>KS.26</t>
  </si>
  <si>
    <t>KS.27</t>
  </si>
  <si>
    <t>KS.28</t>
  </si>
  <si>
    <t>KS.29</t>
  </si>
  <si>
    <t>KS.30</t>
  </si>
  <si>
    <t>KS.31</t>
  </si>
  <si>
    <t>KS.32</t>
  </si>
  <si>
    <t>KS.33</t>
  </si>
  <si>
    <t>KS.34</t>
  </si>
  <si>
    <t>KS.35</t>
  </si>
  <si>
    <t>KS.36</t>
  </si>
  <si>
    <t>KS.37</t>
  </si>
  <si>
    <t>KS.38</t>
  </si>
  <si>
    <t>KS.39</t>
  </si>
  <si>
    <t>KS.40</t>
  </si>
  <si>
    <t>KS.41</t>
  </si>
  <si>
    <t>KS.42</t>
  </si>
  <si>
    <t>KS.43</t>
  </si>
  <si>
    <t>KS.44</t>
  </si>
  <si>
    <t>KS.45</t>
  </si>
  <si>
    <t>KS.46</t>
  </si>
  <si>
    <t>KS.47</t>
  </si>
  <si>
    <t>KS.INN</t>
  </si>
  <si>
    <t>KS.UT</t>
  </si>
  <si>
    <t>KS.OP</t>
  </si>
  <si>
    <t>KS.INV</t>
  </si>
  <si>
    <t>KS.FIN</t>
  </si>
  <si>
    <t>KS.BEH</t>
  </si>
  <si>
    <t>KS.AVS</t>
  </si>
  <si>
    <t>* Når det er sannsynlighetsovervekt for at salgssummen tilfaller virksomheten:</t>
  </si>
  <si>
    <t>* Når det er sannsynlighetsovervekt for at salgssummen ikke tilfaller virksomheten:</t>
  </si>
  <si>
    <t xml:space="preserve">Resterende forpliktelse vedrørende bokført verdi av avhendede anleggsmidler er inntektsført og vist i note 1 som "utsatt inntekt fra forpliktelse knyttet til investeringer, bokført verdi avhendede anleggsmidler" . </t>
  </si>
  <si>
    <t>N6.010</t>
  </si>
  <si>
    <t>N6.011</t>
  </si>
  <si>
    <t>N10.01</t>
  </si>
  <si>
    <t>N10.02</t>
  </si>
  <si>
    <t>Sum aksjer</t>
  </si>
  <si>
    <t>Andeler (herunder leieboerinnskudd)</t>
  </si>
  <si>
    <t>Sum andeler</t>
  </si>
  <si>
    <t>N11.3</t>
  </si>
  <si>
    <t>N16.010</t>
  </si>
  <si>
    <t>N15I.012</t>
  </si>
  <si>
    <t>N15I.011</t>
  </si>
  <si>
    <t>N15I.021</t>
  </si>
  <si>
    <t>N15I.022</t>
  </si>
  <si>
    <t>N15I.031</t>
  </si>
  <si>
    <t>N15I.032</t>
  </si>
  <si>
    <t>N15I.041</t>
  </si>
  <si>
    <t>N15I.042</t>
  </si>
  <si>
    <t>N15I.KD</t>
  </si>
  <si>
    <t>N15I.051</t>
  </si>
  <si>
    <t>N15I.052</t>
  </si>
  <si>
    <t>N15I.053</t>
  </si>
  <si>
    <t>N15I.054</t>
  </si>
  <si>
    <t>N15I.061</t>
  </si>
  <si>
    <t>N15I.062</t>
  </si>
  <si>
    <t>N15I.063</t>
  </si>
  <si>
    <t>N15I.064</t>
  </si>
  <si>
    <t>N15I.071</t>
  </si>
  <si>
    <t>N15I.072</t>
  </si>
  <si>
    <t>N15I.073</t>
  </si>
  <si>
    <t>N15I.074</t>
  </si>
  <si>
    <t>N15I.081</t>
  </si>
  <si>
    <t>N15I.082</t>
  </si>
  <si>
    <t>N15I.083</t>
  </si>
  <si>
    <t>N15I.084</t>
  </si>
  <si>
    <t>N15I.8</t>
  </si>
  <si>
    <t>N15I.091</t>
  </si>
  <si>
    <t>N15I.092</t>
  </si>
  <si>
    <t>N15I.093</t>
  </si>
  <si>
    <t>N15I.094</t>
  </si>
  <si>
    <t>N15I.9</t>
  </si>
  <si>
    <t>N15I.10</t>
  </si>
  <si>
    <t>N15I.11</t>
  </si>
  <si>
    <t>N15II.011</t>
  </si>
  <si>
    <t>N15II.021</t>
  </si>
  <si>
    <t>N15I.7+N15II.3</t>
  </si>
  <si>
    <t>N15II.031</t>
  </si>
  <si>
    <t>N15II.041</t>
  </si>
  <si>
    <t>N15II.051</t>
  </si>
  <si>
    <t>N15II.6</t>
  </si>
  <si>
    <t>N15II.071</t>
  </si>
  <si>
    <t>N15II.7</t>
  </si>
  <si>
    <t>N15I.8+N15II.4</t>
  </si>
  <si>
    <t>N15I.5+N15I.6+N15I.9</t>
  </si>
  <si>
    <t>N11.021</t>
  </si>
  <si>
    <t>N11.022</t>
  </si>
  <si>
    <t>N11.010</t>
  </si>
  <si>
    <t>N16.011</t>
  </si>
  <si>
    <t>N16.021</t>
  </si>
  <si>
    <t>N16.022</t>
  </si>
  <si>
    <t>N22.010</t>
  </si>
  <si>
    <t>N22.011</t>
  </si>
  <si>
    <t>N22.012</t>
  </si>
  <si>
    <t>N22.031</t>
  </si>
  <si>
    <t>N22.032</t>
  </si>
  <si>
    <t>N22.041</t>
  </si>
  <si>
    <t>N22.042</t>
  </si>
  <si>
    <t>N22.043</t>
  </si>
  <si>
    <t>N22.051</t>
  </si>
  <si>
    <t>N22.052</t>
  </si>
  <si>
    <t>N22.061</t>
  </si>
  <si>
    <t>N22.062</t>
  </si>
  <si>
    <t>N22.063</t>
  </si>
  <si>
    <t>N22.071</t>
  </si>
  <si>
    <t>N22.072</t>
  </si>
  <si>
    <t>N22.073</t>
  </si>
  <si>
    <t>N22.074</t>
  </si>
  <si>
    <t>N22.075</t>
  </si>
  <si>
    <t>KS.12+KS.14+KS.15</t>
  </si>
  <si>
    <t>KS.13+KS.20+KS.23+KS.24+KS.24A</t>
  </si>
  <si>
    <t>KS.1+KS.6</t>
  </si>
  <si>
    <t>KS.2+KS.3</t>
  </si>
  <si>
    <t>KS.18+KS.21</t>
  </si>
  <si>
    <t>KS.7+KS.8+KS.22+KS.24A</t>
  </si>
  <si>
    <t>N21.18+N21.5</t>
  </si>
  <si>
    <t>N21.20</t>
  </si>
  <si>
    <t>N21.21</t>
  </si>
  <si>
    <t>N21.22</t>
  </si>
  <si>
    <t>EU.011</t>
  </si>
  <si>
    <t>Budsjett for</t>
  </si>
  <si>
    <t>Dato:</t>
  </si>
  <si>
    <t>Gebyrer</t>
  </si>
  <si>
    <t>Lisenser</t>
  </si>
  <si>
    <r>
      <t xml:space="preserve">Sum gebyrer og lisenser </t>
    </r>
    <r>
      <rPr>
        <i/>
        <sz val="11"/>
        <rFont val="Times New Roman"/>
        <family val="1"/>
      </rPr>
      <t>(linje RE.2 i resultatregnskapet)</t>
    </r>
  </si>
  <si>
    <t>N1.67</t>
  </si>
  <si>
    <t>N1.661</t>
  </si>
  <si>
    <t>N1.662</t>
  </si>
  <si>
    <t>Gebyrer og lisenser*</t>
  </si>
  <si>
    <t>N1.48+N1.59+N1.65+N1.66+saldering mot tabell 1</t>
  </si>
  <si>
    <t>Under utførelse</t>
  </si>
  <si>
    <t xml:space="preserve"> +/- fra eiendel under utførelse til annen gruppe (+/-)</t>
  </si>
  <si>
    <t>N4.3A</t>
  </si>
  <si>
    <t>N1.21A+N1.21B+N1.21C+N1.21D+N1.30+N22.6</t>
  </si>
  <si>
    <t>Resultatført endring av avsatt andel av tilskudd til bidrags- og bevilgningsfiansiert aktivitet</t>
  </si>
  <si>
    <t xml:space="preserve">Andre poster som vedrører bevilgninger fra Kunnskapsdepartementet* </t>
  </si>
  <si>
    <t>* Vesentlige tilskudd/overføringer skal spesifiseres på egne linjer under oppstillingen.</t>
  </si>
  <si>
    <t>(*) Spesifiseres ytterligere under oppstillingen dersom det er andre vesentlige poster som bør fremgå av regnskapet</t>
  </si>
  <si>
    <t>Mottatt utbytte fra selskap andre selskap*</t>
  </si>
  <si>
    <t>* Spesifiseres om nødvendig på egne linjer under oppstillingen.</t>
  </si>
  <si>
    <t>Avgift B</t>
  </si>
  <si>
    <t xml:space="preserve">Avgift B </t>
  </si>
  <si>
    <t>Andre tilskudd</t>
  </si>
  <si>
    <t>Andre salgs- og leieinntekter*</t>
  </si>
  <si>
    <t>Øvrige andre inntekter*</t>
  </si>
  <si>
    <t>Andre  tilskudd /overføringer i perioden*</t>
  </si>
  <si>
    <t xml:space="preserve">*Vesentlige inntekter av denne typen skal spesifiseres i egne avsnitt under oppstillingen. </t>
  </si>
  <si>
    <t>Kjøp av aksjer i perioden</t>
  </si>
  <si>
    <t>Salg av aksjer i perioden (-)</t>
  </si>
  <si>
    <t>Oppskrivning av aksjer i perioden</t>
  </si>
  <si>
    <t>Nedskrivning av aksjer i perioden (-)</t>
  </si>
  <si>
    <t>Øvrige selskap***</t>
  </si>
  <si>
    <t>*   Gjelder bokført resultat i vedkommende selskaps siste avlagte årsregnskap</t>
  </si>
  <si>
    <t>**  Gjelder bokført egenkapital i vedkommende selskaps siste avlagte årsregnskap</t>
  </si>
  <si>
    <t>*** Vesentlige poster spesifiseres i eget avsnitt under oppstillingen</t>
  </si>
  <si>
    <t>Andre prioriterte oppgaver*</t>
  </si>
  <si>
    <t>Andre formål*</t>
  </si>
  <si>
    <t>Tiltak/oppgave/formål*</t>
  </si>
  <si>
    <t>Tiltak/oppgave/formål/giver*</t>
  </si>
  <si>
    <t>* Vesentlige poster spesifiseres i egne avsnitt under oppstillingen.</t>
  </si>
  <si>
    <t>Øvrige prosjekter*</t>
  </si>
  <si>
    <t>Prosjekt 1</t>
  </si>
  <si>
    <t xml:space="preserve"> * Vesentlige beholdninger skal spesifiseres i egne avsnitt under oppstillingen.</t>
  </si>
  <si>
    <t xml:space="preserve">Alle vesentlige poster skal spesifiseresi egne avsnitt under oppstillingen. </t>
  </si>
  <si>
    <t>Note 21 Spesifikasjon av andre innbetalinger (i kontantstrømoppstillingen)</t>
  </si>
  <si>
    <t>Prosjekt 2</t>
  </si>
  <si>
    <t>Prosjekt 3</t>
  </si>
  <si>
    <t>ja/nei</t>
  </si>
  <si>
    <t>Den andel av bevilgninger og midler som skal behandles tilsvarende som ikke er benyttet ved regnskapsavslutningen, er å anse som en forpliktelse. Det skal spesifiseres hvilke formål bevilgningen forutsettes å dekke i påfølgende termin. Vesentlige poster skal spesifiseres i egne avsnitt under oppstillingen.</t>
  </si>
  <si>
    <t>Periodens tilskudd/overføring fra organisasjoner og stiftelser</t>
  </si>
  <si>
    <t>Organisasjoner og stiftelser</t>
  </si>
  <si>
    <t>Innbetalinger fra organisasjoner og stiftelser</t>
  </si>
  <si>
    <t>N21.2+N21.3+N21.7+N1.40</t>
  </si>
  <si>
    <t>korrigering av avsetning for feriepenger når ansatte går over i annen statsstilling</t>
  </si>
  <si>
    <t>KS.46A</t>
  </si>
  <si>
    <t>inntekt fra bevilgning (gjelder vanligvis bruttobudsjetterte virksomheter)</t>
  </si>
  <si>
    <t>HANDLING/KONTROLLPUNKT</t>
  </si>
  <si>
    <t>DATA</t>
  </si>
  <si>
    <t>NØKKELTALL</t>
  </si>
  <si>
    <t>KOMMENTARER</t>
  </si>
  <si>
    <t>Bevilgningsfinansiert virksomhet</t>
  </si>
  <si>
    <t>Avstemming inntekt fra KD:</t>
  </si>
  <si>
    <t>Avvik</t>
  </si>
  <si>
    <t>Andel avsetninger:</t>
  </si>
  <si>
    <t>Avregning av tilskudd til statlig og bidragsfinansiert aktivitet, ref balanseregnskapet</t>
  </si>
  <si>
    <t>Mottatt bevilgning/tilskudd NFR og andre statlige forvaltningsorganer, ref note 1</t>
  </si>
  <si>
    <t>Mottatt bidrag fra andre, ref note 1</t>
  </si>
  <si>
    <t>Sum mottatt bevilgning/tilskudd/bidrag</t>
  </si>
  <si>
    <t>Avstemming endring ubenyttet tilskudd:</t>
  </si>
  <si>
    <t xml:space="preserve">  Avstemming resultatregnskapet:</t>
  </si>
  <si>
    <t>Avregning statlig og bidragsfinansiert aktivitet, ref resultatregnskapet (RE.23)</t>
  </si>
  <si>
    <t xml:space="preserve">En eventuell økning i avsetningene skal fremstilles med positivt fortegn, mens </t>
  </si>
  <si>
    <t>Overført fra annen virksomhetskapital</t>
  </si>
  <si>
    <t xml:space="preserve">Direkte posterte feriepengeforpliktelser </t>
  </si>
  <si>
    <t>Sum avregning og overføring</t>
  </si>
  <si>
    <t xml:space="preserve">  Avstemming balansen:</t>
  </si>
  <si>
    <t>IB - Avsetning statlig og bidragsfinansiert aktivitet i fjor, ref balanseregnskapet (DIV.2)</t>
  </si>
  <si>
    <t>UB - Avsetning statlig og bidragsfinansiert aktivitet i år, ref balanseregnskapet (DIV.2)</t>
  </si>
  <si>
    <t xml:space="preserve">  Avstemming note 15:</t>
  </si>
  <si>
    <t>Endring i avsetninger fra Kunnskapsdepartementet:</t>
  </si>
  <si>
    <t>IB - Avsetninger KD i fjor, ref note 15 (N15I.KD)</t>
  </si>
  <si>
    <t>UB - Avsetninger KD i år, ref note 15 (N15I.KD)</t>
  </si>
  <si>
    <t>Endring i avsetninger fra andre departement:</t>
  </si>
  <si>
    <t>Endring i avsetninger fra andre statlige etater:</t>
  </si>
  <si>
    <t>IB - Avsetninger andre statlige etater i fjor, ref note 15 (N15I.6)</t>
  </si>
  <si>
    <t xml:space="preserve">Endring </t>
  </si>
  <si>
    <t>Endring i avsetninger fra NFR:</t>
  </si>
  <si>
    <t>IB - Avsetninger NFR i fjor, ref note 15 (N15I.7)</t>
  </si>
  <si>
    <t>UB - Avsetninger NFR i år, ref note 15 (N15I.7)</t>
  </si>
  <si>
    <t>Endring i avsetninger fra RFF:</t>
  </si>
  <si>
    <t>IB - Avsetninger RFF i fjor, ref note 15 (N15I.8)</t>
  </si>
  <si>
    <t>UB - Avsetninger RFF i år, ref note 15 (N15I.8)</t>
  </si>
  <si>
    <t>Endring i avsetninger fra andre bidragsytere:</t>
  </si>
  <si>
    <t>IB - Avsetning andre bidragsytere i fjor, ref note 15 (N15I.9)</t>
  </si>
  <si>
    <t>UB - Avsetning andre bidragsytere i år, ref note 15 (N15I.9)</t>
  </si>
  <si>
    <t>Endring i direkte posterte statsinterne feriepenger:</t>
  </si>
  <si>
    <t>IB - Avsetning direkte posterte statsinterne feriepenger, i fjor (N15I.KFP)</t>
  </si>
  <si>
    <t>UB - Avsetning direkte posterte statsinterne feriepenger, i år (N15I.KFP)</t>
  </si>
  <si>
    <t xml:space="preserve">Det skal være samsvar mellom linjen for netto avregning av statlig og bidragsfinansiert </t>
  </si>
  <si>
    <t xml:space="preserve">aktivitet i resultatregnskapet, endringene i avsetningene i balanseregnskapet og </t>
  </si>
  <si>
    <t>endringene oppgitt i noten for netto avregning av statlig og bidragsfinansiert akivitet (note 15)</t>
  </si>
  <si>
    <t>Avstemming endring ikke inntektsført bevilgning, bidrag og gaver</t>
  </si>
  <si>
    <t>Bidrags- og oppdragsfinansiert virksomhet</t>
  </si>
  <si>
    <t>Andel inntekter BOA:</t>
  </si>
  <si>
    <t>Andel inntekter fra oppdragsfinansiert aktivitet</t>
  </si>
  <si>
    <t>Andel tildeling fra NFR av totale bevilgninger</t>
  </si>
  <si>
    <t>Andel tildeling fra NFR i prosent av sum BFA</t>
  </si>
  <si>
    <t>Resultatgrad:</t>
  </si>
  <si>
    <t>Periodens resultat, ref resultatregnskapet</t>
  </si>
  <si>
    <t>Virksomhetskapital</t>
  </si>
  <si>
    <t>Avstemming endring opptjent virksomhetskapital:</t>
  </si>
  <si>
    <t>Opptjent virksomhetskapital i år, ref balanseregnskapet</t>
  </si>
  <si>
    <t xml:space="preserve">  Avstemming note 8:</t>
  </si>
  <si>
    <t>Total endring opptjent virksomhetsregnskap note 8</t>
  </si>
  <si>
    <t xml:space="preserve">Kontrollpunktet tar utgangspunkt i kongruensprinsippet; årets resultat BOA skal samsvare </t>
  </si>
  <si>
    <t>Virksomhetskapital i % av totalkapital:</t>
  </si>
  <si>
    <t>Sum virksomhetskapital og gjeld, ref balanseregnskapet</t>
  </si>
  <si>
    <t>Andel virksomhetskapital</t>
  </si>
  <si>
    <t>Avstemming netto verdi aksjer:</t>
  </si>
  <si>
    <t>Totalt</t>
  </si>
  <si>
    <t>Differanse</t>
  </si>
  <si>
    <t>Avstemming investering i aksjer og selskapsandeler:</t>
  </si>
  <si>
    <t>Aksjer, ref finansielle anleggsmidler i balanseregnskapet</t>
  </si>
  <si>
    <t>Brutto balanseført verdi 31.12, ref note 11 for investering i aksjer og selskapsandeler</t>
  </si>
  <si>
    <t>Det skal være samsvar mellom balanseoppstillingen og spesifikasjonen i note 11</t>
  </si>
  <si>
    <t>Avstemming av ulike poster i regnskapet</t>
  </si>
  <si>
    <t>Avstemming driftsinntekter:</t>
  </si>
  <si>
    <t>Sum driftsinntekter, ref resultatregnskapet</t>
  </si>
  <si>
    <t>Sum driftsinntekt, ref note 1 for spesifikasjon av driftsinntekter</t>
  </si>
  <si>
    <t>Det skal være samsvar mellom driftsinntektene i resultatregnskapet og i note 1</t>
  </si>
  <si>
    <t>Avstemming bankinnskudd og kontanter:</t>
  </si>
  <si>
    <t>Sum bankinnskudd og kontanter, ref kontantstrømsanalysen</t>
  </si>
  <si>
    <t>Det skal være samsvar mellom bankinnskudd og kontanter oppgitt i balanse-</t>
  </si>
  <si>
    <t>Sum kasse og bank, ref balanseregnskapet</t>
  </si>
  <si>
    <t>regnskapet, kontantstrømsanalysen og noten for bankinnskudd, kontanter og lign.</t>
  </si>
  <si>
    <t>Sum bankinnskudd og kontanter, ref note17</t>
  </si>
  <si>
    <t>Avstemming finansposter:</t>
  </si>
  <si>
    <t xml:space="preserve">Sum finansinntekter, ref note 6 </t>
  </si>
  <si>
    <t>Sum finanskostnader, ref note 6</t>
  </si>
  <si>
    <t>Sum mottatt utbytte, ref note 6</t>
  </si>
  <si>
    <t>Netto finansinntekt/(-kostnad) oppgitt i note 6</t>
  </si>
  <si>
    <t>Det skal være samsvar mellom resultatregnskapet og note 6</t>
  </si>
  <si>
    <t>Avstemming annen kortsiktig gjeld:</t>
  </si>
  <si>
    <t>Annen kortsiktig gjeld, ref balanseregnskapet</t>
  </si>
  <si>
    <t>Sum annen kortsiktig gjeld, ref note 18 for annen kortsiktig gjeld</t>
  </si>
  <si>
    <t xml:space="preserve">Differanse </t>
  </si>
  <si>
    <t>Det skal være samsvar mellom kortsiktig gjeld i balansen og spesifikasjonen i note 18</t>
  </si>
  <si>
    <t>Avstemming av kontantstrøm og balanse:</t>
  </si>
  <si>
    <t>Netto endring i kontanter og kontantekvivalenter (fra kontantstrømoppstillingen)</t>
  </si>
  <si>
    <t>Sum kasse og bank i fjor (avsnitt B IV i balanseoppstillingen)</t>
  </si>
  <si>
    <t>Sum kasse og bank i år (avsnitt B IV i balanseoppstillingen)</t>
  </si>
  <si>
    <t>Avstemming av balanseoppstilling og saldobalanse:</t>
  </si>
  <si>
    <t>Kontoklasse 1, ref saldobalansen</t>
  </si>
  <si>
    <t>Sum eiendeler , ref balanseoppstillingen</t>
  </si>
  <si>
    <t>Kontoklasse 2, ref saldobalansen</t>
  </si>
  <si>
    <t>Sum virksomhetskapital og gjeld, ref balanseoppstillingen</t>
  </si>
  <si>
    <t xml:space="preserve">Det skal være samsvar mellom saldobalansen og balanseoppstillingen </t>
  </si>
  <si>
    <t>Avstemming av forpliktelsesmodell:</t>
  </si>
  <si>
    <t>Utsatt inntekt fra forpliktelse knyttet til anleggsmidler (note 1)</t>
  </si>
  <si>
    <t>Institusjonens kommentarer til kontrollarket:</t>
  </si>
  <si>
    <t xml:space="preserve">Mottatt bevilgning/tilskudd KD, ref note 1 </t>
  </si>
  <si>
    <t>Mottatt bevilgning/tilskudd, ref note 1 (N1.2+N1.9)</t>
  </si>
  <si>
    <t>Mottatt bevilgning/tilskudd andre departement, ref note 1 (N1.11+N1.18)</t>
  </si>
  <si>
    <t>Sum avsatt andel av tilskudd til statlig og bidragsfinansiert aktivitet (Note 15)</t>
  </si>
  <si>
    <t xml:space="preserve">  Avstemming av resultatregnskapet mot balansen:</t>
  </si>
  <si>
    <t>Resultatregnskapet:</t>
  </si>
  <si>
    <t>Balansen:</t>
  </si>
  <si>
    <t>Avstemming av balanseoppstillingen:</t>
  </si>
  <si>
    <t>Sum virksomhetskapital og gjeld</t>
  </si>
  <si>
    <t>Sum ikke inntektsførte bevilgninger, bidrag og gaver mv</t>
  </si>
  <si>
    <t>N15II.BB</t>
  </si>
  <si>
    <t>N15II.BBG</t>
  </si>
  <si>
    <t>Andre statlige etater (unntatt NFR)</t>
  </si>
  <si>
    <t>N15II.061</t>
  </si>
  <si>
    <t>IB - Avsetninger andre departement  i fjor, ref note 15 (N15I.5)</t>
  </si>
  <si>
    <t>UB - Avsetninger andre departement  i år, ref note 15 (N15I.5)</t>
  </si>
  <si>
    <t>IB - Sum ikke inntektsført bevilgning, bidrag og gaver mv i fjor, ref note 15 (N15II.BBG)</t>
  </si>
  <si>
    <t>UB - Sum ikke innteksført bevilgning, bidrag og gaver mv i år, ref note 15 (N15II.BBG)</t>
  </si>
  <si>
    <t>IB - Ikke inntektsført bevilgning, bidrag og gaver mv i fjor, ref balanseregnskapet (DIV.3+DIV.4)</t>
  </si>
  <si>
    <t>UB - Ikke inntektsført bevilgning, bidrag og gaver mv i år, ref balanseregnskapet (DIV.3+DIV.4)</t>
  </si>
  <si>
    <t>Det skal være samsvar mellom note 15 og balanseoppstillingen</t>
  </si>
  <si>
    <t>Inntekter fra oppdragsfinansiert aktivitet, ref note 1 (N1.55)</t>
  </si>
  <si>
    <t>Periodens resultat, ref resultatregnskapet (RE.25)</t>
  </si>
  <si>
    <t>Annen opptjent virksomhetskapital:</t>
  </si>
  <si>
    <t>Innskutt og opptjent virksomhetskapital i fjor, ref balanseregnskapet</t>
  </si>
  <si>
    <t>Innskutt og opptjent virksomhetskapital i år, ref balanseregnskapet</t>
  </si>
  <si>
    <t>IB - Innskutt og bunden virksomhetskapital i fjor</t>
  </si>
  <si>
    <t>UB - Innskutt og bunden virksomhetskapital i år</t>
  </si>
  <si>
    <t>IB - Annen opptjent virksomhetskapital i fjor</t>
  </si>
  <si>
    <t>UB - Annen opptjent virksomhetskapital i år</t>
  </si>
  <si>
    <t>Investering i aksjer og andeler, ref finansielle anleggsmidler i balanseregnskapet</t>
  </si>
  <si>
    <t xml:space="preserve">Innskutt og bunden virksomhetskapital 31.12, ref note 8 </t>
  </si>
  <si>
    <t>bunden virksomhetskapital i note 8</t>
  </si>
  <si>
    <t>N1.57</t>
  </si>
  <si>
    <t>N1.63</t>
  </si>
  <si>
    <t xml:space="preserve">Regnskap </t>
  </si>
  <si>
    <t>Anvendt til delfinansiering av bevilgningsfinansiert aktivitet, ref note 8</t>
  </si>
  <si>
    <t>Salg av eierandeler i perioden (-)</t>
  </si>
  <si>
    <t>Innskutt  virksomhetskapital:</t>
  </si>
  <si>
    <t>Nedskrivning av eierandeler i perioden (-)</t>
  </si>
  <si>
    <t>Bunden virksomhetskapital:</t>
  </si>
  <si>
    <t>Oppskrivning av eierandeler  i perioden (+)</t>
  </si>
  <si>
    <t>Utgiftskapittel</t>
  </si>
  <si>
    <t>Kapittelnavn</t>
  </si>
  <si>
    <t>Post</t>
  </si>
  <si>
    <t>Posttekst</t>
  </si>
  <si>
    <t>Samlet tildeling</t>
  </si>
  <si>
    <t>xxxx</t>
  </si>
  <si>
    <t>[Formålet/Virksomheten]</t>
  </si>
  <si>
    <t>xx</t>
  </si>
  <si>
    <t>Inngående saldo på oppgjørskonto i Norges Bank</t>
  </si>
  <si>
    <t>Sum utgående saldo oppgjørskonto i Norges Bank</t>
  </si>
  <si>
    <t>Konto</t>
  </si>
  <si>
    <t>Tekst</t>
  </si>
  <si>
    <t>6001/8202xx</t>
  </si>
  <si>
    <t>Endringer i perioden (+/-)</t>
  </si>
  <si>
    <t>Oppgjørskonto i Norges Bank</t>
  </si>
  <si>
    <t>Leieboerinnskudd</t>
  </si>
  <si>
    <t>Tøyenfondet</t>
  </si>
  <si>
    <t>Observatoriefondet</t>
  </si>
  <si>
    <t>50</t>
  </si>
  <si>
    <t>Universiteter og høyskoler</t>
  </si>
  <si>
    <t>Statlige universiteter og høyskoler</t>
  </si>
  <si>
    <t>6402xx/8102xx</t>
  </si>
  <si>
    <r>
      <rPr>
        <b/>
        <sz val="11"/>
        <color rgb="FFFF0000"/>
        <rFont val="Arial"/>
        <family val="2"/>
      </rPr>
      <t>Gule</t>
    </r>
    <r>
      <rPr>
        <b/>
        <sz val="11"/>
        <rFont val="Arial"/>
        <family val="2"/>
      </rPr>
      <t xml:space="preserve"> bokser skal fylles ut av institusjonen manuelt.    -    De </t>
    </r>
    <r>
      <rPr>
        <b/>
        <sz val="11"/>
        <color indexed="10"/>
        <rFont val="Arial"/>
        <family val="2"/>
      </rPr>
      <t>grå</t>
    </r>
    <r>
      <rPr>
        <b/>
        <sz val="11"/>
        <rFont val="Arial"/>
        <family val="2"/>
      </rPr>
      <t xml:space="preserve"> boksene er forhåndsdefinerte og skal ikke endres.    -   Bokser uten farge fylles ut automatisk fra opplysningene i regnskapet. -  Det er teksten på regnskapslinjen som styrer </t>
    </r>
    <r>
      <rPr>
        <b/>
        <sz val="11"/>
        <color indexed="10"/>
        <rFont val="Arial"/>
        <family val="2"/>
      </rPr>
      <t xml:space="preserve">fortegnet </t>
    </r>
    <r>
      <rPr>
        <b/>
        <sz val="11"/>
        <rFont val="Arial"/>
        <family val="2"/>
      </rPr>
      <t xml:space="preserve">i data feltene (alle tall skal angis med positivt fortegn, med mindre det faktisk er et underskudd eller merforbruk). </t>
    </r>
  </si>
  <si>
    <t>Inntekt fra gebyrer</t>
  </si>
  <si>
    <t>Inntekt fra tilskudd og overføringer</t>
  </si>
  <si>
    <t>Avregning bevilgningsfinansiert aktivitet (nettobudsjetterte)</t>
  </si>
  <si>
    <t>Innkrevningsvirksomhet og andre overføringer til staten</t>
  </si>
  <si>
    <t>Avregning med statskassen innkrevningsvirksomhet</t>
  </si>
  <si>
    <t>Tilskuddsforvaltning og andre overføringer fra staten</t>
  </si>
  <si>
    <t>Sum tilskuddsforvaltning og andre overføringer fra staten</t>
  </si>
  <si>
    <t>Avsetning bevilgningsfinansiert aktivitet (nettobudsjetterte)</t>
  </si>
  <si>
    <t>Kasse og bank</t>
  </si>
  <si>
    <t>Varebeholdninger og forskudd til leverandører</t>
  </si>
  <si>
    <t>Org.nr:</t>
  </si>
  <si>
    <t>Sum innkrevningsvirksomhet og andre overføringer til staten</t>
  </si>
  <si>
    <t>Netto kontantstrøm fra operasjonelle aktiviteter*</t>
  </si>
  <si>
    <t>endring i ikke inntektsførte bevilgninger og bidrag</t>
  </si>
  <si>
    <t>Periodens bevilgning fra Kunnskapsdepartementet*</t>
  </si>
  <si>
    <t>N1.21</t>
  </si>
  <si>
    <t>N1.37</t>
  </si>
  <si>
    <t>"Utkast til veiledningsnotat om renter på kapital".</t>
  </si>
  <si>
    <t>N11.011</t>
  </si>
  <si>
    <t>Forskuddsbetalte kostnader</t>
  </si>
  <si>
    <t>N15I.10A</t>
  </si>
  <si>
    <t>N15I.10B</t>
  </si>
  <si>
    <t>Note 18 Annen kortsiktig gjeld</t>
  </si>
  <si>
    <t>Innbetalinger fra EU til undervisning og andre formål</t>
  </si>
  <si>
    <t>Tildelinger fra internasjonale organisasjoner</t>
  </si>
  <si>
    <t>Oppdrag fra kommunale og fylkeskommunale virksomheter</t>
  </si>
  <si>
    <t>N15I.4+N15I.KFP+N15II.1+N15II.2+N15II.5+N15II.6+N15II.7</t>
  </si>
  <si>
    <t>Osv</t>
  </si>
  <si>
    <t>Virksomhet:</t>
  </si>
  <si>
    <t>N8I.1</t>
  </si>
  <si>
    <t>N15I.FPF</t>
  </si>
  <si>
    <t>N8I.2</t>
  </si>
  <si>
    <t>N8II.1</t>
  </si>
  <si>
    <t>N8I.sum</t>
  </si>
  <si>
    <t>N8I.011</t>
  </si>
  <si>
    <t>N8I.012</t>
  </si>
  <si>
    <t>N8I.013</t>
  </si>
  <si>
    <t>N8I.014</t>
  </si>
  <si>
    <t>N8I.021</t>
  </si>
  <si>
    <t>N8I.022</t>
  </si>
  <si>
    <t>N8I.023</t>
  </si>
  <si>
    <t>N8I.024</t>
  </si>
  <si>
    <t>N8I.025</t>
  </si>
  <si>
    <t>N8II.011</t>
  </si>
  <si>
    <t>N8II.012</t>
  </si>
  <si>
    <t>N8II.013</t>
  </si>
  <si>
    <t>N8II.014</t>
  </si>
  <si>
    <t>N8.total</t>
  </si>
  <si>
    <t>UB - Avsetninger andre statlige etater i år, ref note 15 (N15I.6)</t>
  </si>
  <si>
    <t>Inntekter fra oppdragsfinansiert aktivitet, ref resultatregnskapet (N1.55)</t>
  </si>
  <si>
    <t>Resultatgrad oppdragsfinansiert aktivitet</t>
  </si>
  <si>
    <t>Det skal forøvrig være samsvar mellom føring i resultat- eller balanseregnskapet og korresponderende noter.</t>
  </si>
  <si>
    <t>Selskap 3</t>
  </si>
  <si>
    <t>Selskap 4</t>
  </si>
  <si>
    <t>Sum utgående saldo øvrige bankkonti i Norges Bank</t>
  </si>
  <si>
    <t>Inngående saldo på i øvrige bankkonti i Norges Bank</t>
  </si>
  <si>
    <t>N17.2A</t>
  </si>
  <si>
    <t>N17.2B</t>
  </si>
  <si>
    <t>Øvrige bankkonti i Norges Bank *</t>
  </si>
  <si>
    <t>Øvrige bankkonti utenom Norges Bank*</t>
  </si>
  <si>
    <t>Felles enheter</t>
  </si>
  <si>
    <t>01</t>
  </si>
  <si>
    <t>21</t>
  </si>
  <si>
    <t>Spesielle driftsutgifter</t>
  </si>
  <si>
    <t>Senter for internasjonalisering av utdanning</t>
  </si>
  <si>
    <t>51</t>
  </si>
  <si>
    <t>45</t>
  </si>
  <si>
    <t>Sum utbetalinger i alt</t>
  </si>
  <si>
    <t>Avsatt andel bevilgning/tilskudd/bidrag av totalt mottatt</t>
  </si>
  <si>
    <t>Andel oppdragsinntekter i prosent av sum driftsinntekter</t>
  </si>
  <si>
    <t>Årsresultat i prosent av sum oppdragsinntekter</t>
  </si>
  <si>
    <t>Sum finansinntekt/-kostnad og inntekter fra eierandeler i selskaper m.v., ref resultatregnskapet</t>
  </si>
  <si>
    <t>Felles utgifter for universiteter og høyskoler</t>
  </si>
  <si>
    <t>Drift av nasjonale fellesoppgaver</t>
  </si>
  <si>
    <t>Felles utgifter  for universiteter og høyskoler</t>
  </si>
  <si>
    <t>Rapportert til kapital-regnskapet (1)</t>
  </si>
  <si>
    <t>BRI.011</t>
  </si>
  <si>
    <t>BRI.012</t>
  </si>
  <si>
    <t>BRI.013</t>
  </si>
  <si>
    <t>BRI.014</t>
  </si>
  <si>
    <t>BRI.015</t>
  </si>
  <si>
    <t>BRII.001</t>
  </si>
  <si>
    <t>BRII.002</t>
  </si>
  <si>
    <t>BRII.1</t>
  </si>
  <si>
    <t>BRII.021</t>
  </si>
  <si>
    <t>BRII.022</t>
  </si>
  <si>
    <t>BRII.2</t>
  </si>
  <si>
    <t>BRIII.011</t>
  </si>
  <si>
    <t>BRIII.012</t>
  </si>
  <si>
    <t>BRIII.013</t>
  </si>
  <si>
    <t>BRIII.014</t>
  </si>
  <si>
    <t>BRIII.015</t>
  </si>
  <si>
    <t>BRIII.016</t>
  </si>
  <si>
    <t>BRIII.017</t>
  </si>
  <si>
    <t>BRIII.01</t>
  </si>
  <si>
    <t>BRIII.1</t>
  </si>
  <si>
    <t>Anskaffelseskost 31.12.2014</t>
  </si>
  <si>
    <t>Avsetning pr. 31.12.2014</t>
  </si>
  <si>
    <t>N1.11A</t>
  </si>
  <si>
    <t>N1.11A+N1.17+N1.18</t>
  </si>
  <si>
    <t>Periodens tilskudd/overføring fra andre departement*</t>
  </si>
  <si>
    <t>Fellesoppgave:</t>
  </si>
  <si>
    <t>S1</t>
  </si>
  <si>
    <t>Kostnadsførte investeringer</t>
  </si>
  <si>
    <t>S2</t>
  </si>
  <si>
    <t>S3</t>
  </si>
  <si>
    <t>Mellomregnskap med vertsinstitusjonen</t>
  </si>
  <si>
    <t>S4</t>
  </si>
  <si>
    <t>Note S1 Spesifikasjon av driftsinntekter</t>
  </si>
  <si>
    <t>Andre poster som vedrører bevilgninger fra Kunnskapsdepartementet</t>
  </si>
  <si>
    <t>Tilskudd fra fylkeskommuner og kommuner  m.v. *</t>
  </si>
  <si>
    <t>*Vesentlige bidrag skal spesifiseres på i egne avsnitt under oppstillingen. Midler som benyttes til investeringer skal behandles etter forpliktelsesmodellen og spesifiseres  i KD-avsnittet og aktiveres i vertsinstitusjonens virksomhetsregnskap.</t>
  </si>
  <si>
    <t>- brutto benyttet til investeringsformål av periodens bevilgning (-)**</t>
  </si>
  <si>
    <t>Salgs- og leieinntekter 1</t>
  </si>
  <si>
    <t>Salgs- og leieinntekter 2</t>
  </si>
  <si>
    <t>Sum andre driftsinntekter</t>
  </si>
  <si>
    <t>Note S2 Spesifikasjon av lønn og sosiale kostnader</t>
  </si>
  <si>
    <t>Sykepenger og andre refusjoner (-)</t>
  </si>
  <si>
    <t>Note S3 Spesifikasjon av andre driftskostnader</t>
  </si>
  <si>
    <t>Avregning med vertsinstitusjonen</t>
  </si>
  <si>
    <t>Tall i 1000 kroner</t>
  </si>
  <si>
    <t>Fortegnsregler i oppgjørspakken</t>
  </si>
  <si>
    <t>Andre forhold i oppgjørspakken</t>
  </si>
  <si>
    <t>+ utsatt inntekt fra forpliktelse knyttet til investeringer (nedskrivninger) (+)</t>
  </si>
  <si>
    <t>N1.14A</t>
  </si>
  <si>
    <t>Note S5 Spesifikasjon av mellomregnskap med vertsinstitusjonen</t>
  </si>
  <si>
    <t>S5</t>
  </si>
  <si>
    <t>Overføringer til andre</t>
  </si>
  <si>
    <t>Viderformidlet  til virksomhet A</t>
  </si>
  <si>
    <t>N20.01</t>
  </si>
  <si>
    <t>N20.02</t>
  </si>
  <si>
    <t>N20.1</t>
  </si>
  <si>
    <t>Viderformidlet  til virksomhet B</t>
  </si>
  <si>
    <t>Viderformidlet  til virksomhet C</t>
  </si>
  <si>
    <t>Andre videreformidlinger</t>
  </si>
  <si>
    <t>Sum videreformidlinger</t>
  </si>
  <si>
    <t>Note 20 Videreformidling av midler til andre samarbeidspartnere</t>
  </si>
  <si>
    <t>Tilskudd til virksomhet A</t>
  </si>
  <si>
    <t>Tilskudd til virksomhet B</t>
  </si>
  <si>
    <t xml:space="preserve">Tilskudd til virksomhet C </t>
  </si>
  <si>
    <t>18, 20</t>
  </si>
  <si>
    <t>**Midler som benyttes til investeringer skal behandles etter forpliktelsesmodellen og aktiveres i vertsinstitusjonens virksomhetsregnskap.</t>
  </si>
  <si>
    <t>Videreformidling av midler til andre samarbeidspartnere</t>
  </si>
  <si>
    <t xml:space="preserve">Sum videreformidling </t>
  </si>
  <si>
    <t>Note S4 Videreformidling av midler til andre samarbeidspartnere</t>
  </si>
  <si>
    <t>Andre videreformidlinger*</t>
  </si>
  <si>
    <t>(*) Spesifiseres ytterligere under oppstillingen dersom det er  vesentlige poster som bør fremgå av regnskapet</t>
  </si>
  <si>
    <t>Oppstillingen av bevilgningsrapporteringen er satt opp i samsvar med prinsippene som gjelder for føring av statsregnskapet. Dette innebærer at opplysningene knyttet til bevilgningsregnskap og kapitalregnskap er satt opp etter kontantprinsippet og gjelder for regnskapsterminen fra 1. januar til 31. desember.</t>
  </si>
  <si>
    <t>N18.4A</t>
  </si>
  <si>
    <t>Midler som skal videreformidles til andre**</t>
  </si>
  <si>
    <t>** Gjelder midler som skal videreformidles til andre samarbeidspartnere  i neste termin.</t>
  </si>
  <si>
    <t xml:space="preserve"> - akkumulerte nedskrivninger  31.12.2014 (-)</t>
  </si>
  <si>
    <t xml:space="preserve"> - akkumulerte avskrivninger 31.12.2014 (-)</t>
  </si>
  <si>
    <t xml:space="preserve"> - akkumulerte nedskrivninger pr. 31.12.2014 (-)</t>
  </si>
  <si>
    <t>31.12.2013</t>
  </si>
  <si>
    <t>Endring 2014</t>
  </si>
  <si>
    <t xml:space="preserve"> til 2015</t>
  </si>
  <si>
    <t>Oppstilling av bevilgningsrapportering for 2015 for nettobudsjetterte virksomheter</t>
  </si>
  <si>
    <t>Beholdninger på konti i kapitalregnskapet</t>
  </si>
  <si>
    <t>Regnskap 2015</t>
  </si>
  <si>
    <t>Premiesatsen for 2014 var13,15 prosent.</t>
  </si>
  <si>
    <t>Gjennomsnittlig kapitalbinding i år 2015:</t>
  </si>
  <si>
    <t>Fastsatt rente for år 2015:</t>
  </si>
  <si>
    <t>Innskutt virksomhetskapital 01.01.2015</t>
  </si>
  <si>
    <t>Bunden virksomhetskapital pr. 01.01.2015</t>
  </si>
  <si>
    <t>Annen opptjent virksomhetskapital 01.01.2015</t>
  </si>
  <si>
    <t>Premiesats til Statens pensjonskasse er 12,7 prosent for 2015.</t>
  </si>
  <si>
    <t>med periodens endring i opptjent virksomhetskapital korrigert for evt. overføring til BA</t>
  </si>
  <si>
    <t>Avskrivninger og nedskrivninger (resultatregnskapet)</t>
  </si>
  <si>
    <t>Det skal være samsvar mellom disse</t>
  </si>
  <si>
    <t>reduksjon i avsetningsnivået fremstilles med negativt fortegn</t>
  </si>
  <si>
    <t>Gjelder forvaltning av tilskudd bevilget over postene 70-85 i statsbudsjettet</t>
  </si>
  <si>
    <t>Kontroll- og nøkkeltallsberegninger for nettobudsjetterte virksomheter</t>
  </si>
  <si>
    <t>Periodens bevilgning fra Kunnskapsdepartementet</t>
  </si>
  <si>
    <t>Alle vesentlige poster skal spesifiseres i egne avsnitt under oppstillingen. Se også note 20 om spesifikasjon av midler som er videreformidlet.</t>
  </si>
  <si>
    <t>Verksemdskapital, avrekningar og gjeld</t>
  </si>
  <si>
    <t>Det skal være samsvar mellom kontantstrømoppstillingen og balansen</t>
  </si>
  <si>
    <t>Mottatt utbytte fra selskap X</t>
  </si>
  <si>
    <t>Mottatt utbytte fra selskap Y</t>
  </si>
  <si>
    <t>Mottatt utbytte fra selskap Z</t>
  </si>
  <si>
    <t>Organisasjons-nummer</t>
  </si>
  <si>
    <t>Lønn og godtgjørelser til ledende personer</t>
  </si>
  <si>
    <t>Lønn</t>
  </si>
  <si>
    <t>Andre godtgjørelser</t>
  </si>
  <si>
    <t>Administerende direktør</t>
  </si>
  <si>
    <t>Godtgjørelse til styremedlemmer</t>
  </si>
  <si>
    <t>Fast godtgjørelse</t>
  </si>
  <si>
    <t>Godtgjørelse pr. møte</t>
  </si>
  <si>
    <t>Styremedlemmer fra egen institusjon</t>
  </si>
  <si>
    <t>Eksterne styremedlemmer</t>
  </si>
  <si>
    <t>Styremedlemmer valgt av studentene</t>
  </si>
  <si>
    <t>Varamedlemmer for styremedlemmer fra egen institusjon</t>
  </si>
  <si>
    <t>Varamedlemmer for eksterne styremedlemmer</t>
  </si>
  <si>
    <t>Varamedlemmer for studenter</t>
  </si>
  <si>
    <t>Rektor (gjelder også dersom rektor er tilsatt)</t>
  </si>
  <si>
    <t>Del I: Inntektsførte bevilgninger:</t>
  </si>
  <si>
    <t>Del II: Ikke inntektsførte bevilgninger, bidrag og gaver:</t>
  </si>
  <si>
    <t>Direkte innbetalinger fra Horizon 2020</t>
  </si>
  <si>
    <t>N21.11A</t>
  </si>
  <si>
    <t>Ekstern styreleder (gjelder institusjoner som har tilsatt rektor)</t>
  </si>
  <si>
    <t>Lønn og godtgjørelser til ledende personer oppgis i kroner for budsjettåret 2015. For styremedlemmer som har fast godtgjørelse, oppgis godtgjørelsen for budsjettåret 2015. Når det gis godtgjørelse pr. møte, oppgis satsen pr. møte.</t>
  </si>
  <si>
    <t>Kontantstrømoppstilling for nettobudsjetterte virksomheter (direkte modell)</t>
  </si>
  <si>
    <t>Periodens tilskudd/overføring fra EUs  rammeprogram for forskning (FP6, FP7 og Horizon 2020)</t>
  </si>
  <si>
    <t>Eiendom og bygg (benyttes kun av de som forvalter egne bygg)</t>
  </si>
  <si>
    <t>Tilskudd fra Horizon 2020</t>
  </si>
  <si>
    <t>Tilskudd fra EUs rammeprogram for forskning (FP6 og FP7)</t>
  </si>
  <si>
    <t>Bevilgningsoppstillingens øvre del viser alle finansielle eiendeler som virksomheten er ført opp med i statens kapitalregnskap. Beholdningene i statens kapitalregnskap er basert på at transksjonene er ført med  verdien på betalingstidspunktet. Verdien på balansedagen er satt til historisk kostpris på transaksjonstidspunktet.</t>
  </si>
  <si>
    <t>Sum på kapitler og poster under programkategori 07.60 Høyere utdanning og fagskoler</t>
  </si>
  <si>
    <t>Sum tildelinger på andre kapitler og poster i statsbudsjettet</t>
  </si>
  <si>
    <t>BRIII.021</t>
  </si>
  <si>
    <t>BRIII.02</t>
  </si>
  <si>
    <t>Segmentregnskap for nasjonal fellesoppgave organisert etter UHL § 1.4.4</t>
  </si>
  <si>
    <t>N5.21</t>
  </si>
  <si>
    <t>DEL II A</t>
  </si>
  <si>
    <t>Sum direkte tilskudd fra EU til undervisning og andre formål</t>
  </si>
  <si>
    <t>DEL III A</t>
  </si>
  <si>
    <t>Sum netto tilskudd fra EU til undervisning og andre formål</t>
  </si>
  <si>
    <t>N21.31</t>
  </si>
  <si>
    <t>N21.32</t>
  </si>
  <si>
    <t>N21.33</t>
  </si>
  <si>
    <t>N21.34</t>
  </si>
  <si>
    <t>N21.35</t>
  </si>
  <si>
    <t>N21.20A</t>
  </si>
  <si>
    <t>N21.40</t>
  </si>
  <si>
    <t>N21.41</t>
  </si>
  <si>
    <t>N21.42</t>
  </si>
  <si>
    <t>N21.50</t>
  </si>
  <si>
    <t>N21.51</t>
  </si>
  <si>
    <t>N21.5A</t>
  </si>
  <si>
    <t>N5.20</t>
  </si>
  <si>
    <t>Legges inn og avstemmes mot mottatte utbetalingsbrev</t>
  </si>
  <si>
    <t>Bevilgning i henhold til utbetalingsbrev</t>
  </si>
  <si>
    <t>Koordinator-rolle (ja/nei)</t>
  </si>
  <si>
    <t>* I avsnittet "Andre bidragsytere" skal vesentlige poster spesifiseres etter bidragsyter i kategoriene "Utsatt virksomhet", "strategiske formål", "Større investeringer" og eventuelt "Andre avsetninger", jf. oppstillingen i avsnittet for NFR.</t>
  </si>
  <si>
    <t xml:space="preserve">I avsnittet "Inntektsførte bevilgninger og bidrag" skal de prioriterte oppgavene grupperes i kategorier som vist under den delen av note som spesifiserer avsetningene under Kunnskapsdepartementet. I avsnittet "Utsatt virksomhet" skal institusjonene føre opp tildelinger til planlagt virksomhet som ikke ble gjennomført i perioden. I avsnittet "Strategiske formål" skal institusjonene føre opp avsetninger til tiltak som i henhold til institusjonens strategiske plan eller annet planverk er forutsatt gjennomført i senere perioder og som ikke er dekket gjennom bevilgninger i de terminer tiltakene planlegges gjennomført. I avsnittet "Større investeringer" skal institusjonene føre opp avsetninger til utstyr til nybygg eller andre bevilgninger til eller i tilslutning til byggevirksomhet som er forutsatt gjennomført i senere perioder og som ikke er dekket gjennom  bevilgninger i de terminer investeringene er planlagt gjennomført. I avsnittet "Andre avsetninger" skal institusjonene føre opp avsetninger uten spesifisert formål eller formål som som ikke hører inn under de tre kategoriene som er omtalt ovenfor. </t>
  </si>
  <si>
    <t>Universitet og høyskoler kan anvende opptjent virksomhetskapital til å finansiere investeringer i randsonevirksomhet. Når virksomhetskapital er anvendt til dette formålet, er den å anse som bundet virksomhetskapital, dvs den kan ikke anvendes til å dekke eventuelle underskudd innenfor den løpende driften.</t>
  </si>
  <si>
    <t>Innskutt virksomhetskapital er kapitalene knyttet til aksjer som ble finansiert av bevilgning på 90-post og som derfor tidligere var klassifisert som aksjer i gruppe 1. Disse aksjene føres nå i  gruppe 2 og er overført til den enkelte institusjons virksomhetsregnskap. Innskutt virksomhetskapital skal anses som bundet.</t>
  </si>
  <si>
    <t>Innskutt virksomhetskapital 31.12.2015</t>
  </si>
  <si>
    <t>Bunden virksomhetskapital 31.12.2015</t>
  </si>
  <si>
    <t>Innskutt og bunden virksomhetskapital 31.12.2015</t>
  </si>
  <si>
    <t>Annen opptjent virksomhetskapital 31.12.2015</t>
  </si>
  <si>
    <t>Sum virksomhetskapital 31.12.2015</t>
  </si>
  <si>
    <t>Antall    aksjer/andeler</t>
  </si>
  <si>
    <t>Balanseført verdi 31.12.2015</t>
  </si>
  <si>
    <t>(1) Rapportering av aksjer og andeler  til statens kapitalregnskap skal følger reglene i kapittel 4.4 i Meld. St. 3</t>
  </si>
  <si>
    <r>
      <t>Dersom virksomheten har foretatt forskuddsbetalinger til leverandører, skal det opplyses om forskuddsbetalt beløp.</t>
    </r>
    <r>
      <rPr>
        <sz val="10"/>
        <rFont val="Times New Roman"/>
        <family val="1"/>
      </rPr>
      <t xml:space="preserve"> Det er bare forskudd til leverandører som leverer varer eller tjenester som er en direkte del av varekretsløpet eller tjenesteproduksjonen, som skal rapporteres i denne noten. Forskudd til andre leverandører skal rapporteres som andre fordringer (For eksempel: husleie, strøm og tidsskrifter).</t>
    </r>
  </si>
  <si>
    <t>Avsetning pr. 31.12.2015</t>
  </si>
  <si>
    <t>Direkte posterte statsinterne feriepengeforpliktelser, inkl. arbeidsgiveravgift (underkonto 2168)</t>
  </si>
  <si>
    <t>Note 16 Opptjente, ikke fakturerte inntekter/Forskuddsbetalte, ikke opptjente inntekter</t>
  </si>
  <si>
    <t>*Gjelder virksomheter som betaler pensjonspremie selv (alle som har unntak fra bruttoprinsippet)</t>
  </si>
  <si>
    <r>
      <t xml:space="preserve">Tabellen omfatter de tiltak/prosjekter ved institusjonen som finansieres av EU. Prosjekter som er EU-finansiert, størrelsen på finansieringen og navnet og kortnavnet på prosjektene </t>
    </r>
    <r>
      <rPr>
        <u/>
        <sz val="10"/>
        <color indexed="8"/>
        <rFont val="Arial"/>
        <family val="2"/>
      </rPr>
      <t>skal</t>
    </r>
    <r>
      <rPr>
        <sz val="10"/>
        <color indexed="8"/>
        <rFont val="Arial"/>
        <family val="2"/>
      </rPr>
      <t xml:space="preserve"> rapporteres. Det skal skilles mellom prosjekter som finansieres via Horizon 2020, EUs rammeprogram for forskning (FP7 og eventuelt FP6) og andre EU-finansierte prosjekter. Tilskudd fra EUs randsoneprogram til FP7 skal oppgis særskilt. Institusjoner som har koordinatorrolle i EU-finansierte prosjekter, skal opplyse om dette. Det vises til departementets brev av 16. desember 2011 som inneholder en oversikt over aktuelle randsoneprogrammer til FP7.</t>
    </r>
  </si>
  <si>
    <r>
      <t>Inntekter</t>
    </r>
    <r>
      <rPr>
        <sz val="11"/>
        <rFont val="Arial"/>
        <family val="2"/>
      </rPr>
      <t xml:space="preserve"> </t>
    </r>
    <r>
      <rPr>
        <b/>
        <sz val="11"/>
        <rFont val="Arial"/>
        <family val="2"/>
      </rPr>
      <t>fra eierandeler i selskaper m.v.</t>
    </r>
  </si>
  <si>
    <t>Balansedag 31. desember</t>
  </si>
  <si>
    <t>Større påbegynte, flerårige investeringsprosjekter finansiert av grunnbevilgningen fra fagdepartementet</t>
  </si>
  <si>
    <t>Annen gjeld som forfaller i neste budsjettår</t>
  </si>
  <si>
    <t>Andel avregninger i prosent av sum mottatt bevilgning/tilskudd/bidrag</t>
  </si>
  <si>
    <t>Andel virksomhetskapital i prosent av sum eiendeler (totalkapital)</t>
  </si>
  <si>
    <t xml:space="preserve">Det skal være samsvar mellom finansielle eiendeler i balansesummen av  innskutt og </t>
  </si>
  <si>
    <t>Det skal være samsvar mellom avskrivninger, eventuelle nedskrivninger og utsatt inntekt fra forpliktelse knyttet til anleggsmidler</t>
  </si>
  <si>
    <t>Bevilgningsoppstillingens midtre del omfatter det som er rapportert i likvidrapporten til statsregnskapet. Likvidrapporten viser saldo og likvidbevegelser på virksomhetens oppgjørskonto og øvrige konti i Norges Bank. Beholdningene  rapportert i likvidrapporten er avstemt mot statens konsernkontosystem  og øvrige beholdninger i Norges Bank.</t>
  </si>
  <si>
    <t>Bevilgningsoppstillingens nedre del gir en oversikt over utbetalingene som er registrert i statens konsernkontosystem. Utbetalingene er avstemt mot tildelingsbrevene og er satt opp etter inndelingen Stortinget har fastsatt for budsjettet og de spesifikasjonene som er angitt i tildelingsbrevene.</t>
  </si>
  <si>
    <t>1) Dersom virksomheten disponerer flere oppgjørskontoer i Norges Bank enn den ordinære driftskontoen, skal også disse beholdningen spesifiseres med inngående saldo, endring i perioden og utgående saldo. Slike beholdninger skal også inngå i oversikten over beholdninger rapportert til kapitalregnskapet.  2) Vesentlige beløp spesifiseres særskilt nedenfor.</t>
  </si>
  <si>
    <r>
      <t xml:space="preserve">Beholdninger rapportert i likvidrapport </t>
    </r>
    <r>
      <rPr>
        <b/>
        <vertAlign val="superscript"/>
        <sz val="11"/>
        <rFont val="Arial"/>
        <family val="2"/>
      </rPr>
      <t>1)</t>
    </r>
  </si>
  <si>
    <r>
      <t>Øvrige bankkonti Norges Bank</t>
    </r>
    <r>
      <rPr>
        <b/>
        <vertAlign val="superscript"/>
        <sz val="11"/>
        <rFont val="Arial"/>
        <family val="2"/>
      </rPr>
      <t>2)</t>
    </r>
  </si>
  <si>
    <r>
      <t xml:space="preserve">Samlet tildeling i henhold til </t>
    </r>
    <r>
      <rPr>
        <b/>
        <sz val="11"/>
        <color rgb="FFFF0000"/>
        <rFont val="Arial"/>
        <family val="2"/>
      </rPr>
      <t>utbetalingsbrev</t>
    </r>
  </si>
  <si>
    <r>
      <t>Driftsutgifter,</t>
    </r>
    <r>
      <rPr>
        <i/>
        <sz val="11"/>
        <rFont val="Arial"/>
        <family val="2"/>
      </rPr>
      <t xml:space="preserve"> kan nyttes under post 70</t>
    </r>
  </si>
  <si>
    <r>
      <t xml:space="preserve">Større utstyrsanskaffelser, </t>
    </r>
    <r>
      <rPr>
        <i/>
        <sz val="11"/>
        <rFont val="Arial"/>
        <family val="2"/>
      </rPr>
      <t>kan overføres</t>
    </r>
  </si>
  <si>
    <t>*Vesentlige bidrag skal spesifiseres på i egne avsnitt under oppstillingen. Midler som benyttes til investeringer skal behandles etter forpliktelsesmodellen og spesifiseres  i KD-avsnittet.</t>
  </si>
  <si>
    <t>*Vesentlige bidrag skal spesifiseres på egne linjer eller i egne avsnitt under oppstillingen. Midler som benyttes til investeringer skal behandles etter forpliktelsesmodellen og spesifiseres  i KD-avsnittet.</t>
  </si>
  <si>
    <t>Dette avsnittet skal bare brukes når gebyrerene eller lisensene skal klassifiseres som  driftsinntekt for institusjonen. Dersom institusjonen krever inn gebyrer eller mottar midler knyttet til lisenser på vegne av staten og som skal overføres til statskassen, skal slike midler klassifiseres som innkrevningsvirksomhet og presenteres i avsnittet for innkrevningsvirksomhet i resultatregnskapet og spesifiseres i note 9.</t>
  </si>
  <si>
    <t>Universiteter og høyskoler som kostnadsfører anskaffelser av anleggsmidler, skal oppgi hvilke immaterielle eiendeler institusjonene har anskaffet i perioden når kostprisen overstiger kr 30 000 (dersom dette avviker fra benyttet sats, skal faktisk sats oppgis) og levetiden er over 3 år. Vedlikehold og mindre investeringer og påkostninger kostnadsføres som andre driftskostnader.</t>
  </si>
  <si>
    <t>Anskaffelseskost 31.12.2015</t>
  </si>
  <si>
    <t xml:space="preserve"> + tilgang pr. 31.12.2015 (+)</t>
  </si>
  <si>
    <t xml:space="preserve"> - avgang anskaffelseskost pr. 31.12.2015 (-)</t>
  </si>
  <si>
    <t xml:space="preserve"> - nedskrivninger pr. 31.12.2015 (-)</t>
  </si>
  <si>
    <t xml:space="preserve"> - ordinære avskrivninger pr, 31.12.2015 (-)</t>
  </si>
  <si>
    <t xml:space="preserve"> + akkumulert avskrivning avgang pr. 31.12.2015 (+)</t>
  </si>
  <si>
    <t xml:space="preserve"> + tilgang nybygg pr. 31.12.2015 - eksternt finansiert (+)</t>
  </si>
  <si>
    <t xml:space="preserve"> + tilgang nybygg pr. 31.12.2015 - internt finansiert (+)</t>
  </si>
  <si>
    <t xml:space="preserve"> + andre tilganger pr. 31.12.2015 (+)</t>
  </si>
  <si>
    <t xml:space="preserve"> - ordinære avskrivninger pr. 31.12.2015 (-)</t>
  </si>
  <si>
    <t>Universiteter og høyskoler som kostnadsfører anskaffelser og påkostninger, skal oppgi anskaffelser av andre varige driftsmidler som har en kostpris større enn kr 30 000 (dersom dette avviker fra benyttet sats, skal faktisk sats oppgis) og økonomisk levetid over 3 år. Vedlikehold og mindre investeringer og påkostninger skal kostnadsføres som andre driftskostnader.</t>
  </si>
  <si>
    <t>Resterende forpliktelse vedrørende bokført verdi av avhendede anleggsmidler er regnskapsført direkte mot "avregning med statskassen" i balansen.</t>
  </si>
  <si>
    <t>Nettobudsjetterte virksomheter kan eventuelt supplere med ytterligere spesifikasjon og gruppering av opptjent virksomhetskapital på egne linjer under oppstillingen. (Gjelder f. eks. virksomheter som fordeler opptjent virksomhetskapital til underliggende driftsenheter)</t>
  </si>
  <si>
    <t>Nettobudsjetterte virksomheter kan ikke etablere virksomhetskapital innenfor den bevilgningsfinansierte og bidragsfinansierte aktiviteten, se note 15. Opptjent virksomhetskapital tilsvarer dermed resultatet fra oppdragsfinansiert aktivitet.</t>
  </si>
  <si>
    <r>
      <t>Summen av kolonnene:</t>
    </r>
    <r>
      <rPr>
        <i/>
        <sz val="10"/>
        <rFont val="Arial"/>
        <family val="2"/>
      </rPr>
      <t xml:space="preserve"> Tilskudd fra Horizon 2020, EUs rammeprogram for forskning (FP6 og FP7) </t>
    </r>
    <r>
      <rPr>
        <sz val="10"/>
        <rFont val="Arial"/>
        <family val="2"/>
      </rPr>
      <t xml:space="preserve"> og </t>
    </r>
    <r>
      <rPr>
        <i/>
        <sz val="10"/>
        <rFont val="Arial"/>
        <family val="2"/>
      </rPr>
      <t>Tilskudd fra EUs randsoneprogram til FP7</t>
    </r>
    <r>
      <rPr>
        <sz val="10"/>
        <rFont val="Arial"/>
        <family val="2"/>
      </rPr>
      <t xml:space="preserve">, skal samsvare med linje </t>
    </r>
    <r>
      <rPr>
        <i/>
        <sz val="10"/>
        <rFont val="Arial"/>
        <family val="2"/>
      </rPr>
      <t>N21.18: Sum netto tilskudd fra EUs rammeprogram for forskning m.v. i note 21.</t>
    </r>
  </si>
  <si>
    <t>Note 30 EU-finansierte prosjekter</t>
  </si>
  <si>
    <t>SUM</t>
  </si>
  <si>
    <t>Merknader</t>
  </si>
  <si>
    <t xml:space="preserve">Summen i kolonnen Tilskudd fra andre tiltak/programmer finansiert av EU skal samsvare med linjen N21.35 Sum netto tilskudd fra EU til undervisning og andre formål i note 21. </t>
  </si>
  <si>
    <t>Totalsummen i kolonne G skal sansvare med linjen N21.42 Sum tilskudd fra EU i note 21.</t>
  </si>
  <si>
    <t>Sum netto  tilskudd fra EU</t>
  </si>
  <si>
    <t>Note 31 Resultat - Budsjettoppfølgingsrapport</t>
  </si>
  <si>
    <t>B 2016</t>
  </si>
  <si>
    <t>Sum direkte tilskudd til diverse bidragsfinansiert aktivitet</t>
  </si>
  <si>
    <t>DEL III B</t>
  </si>
  <si>
    <t>DEL III C Netto tilskudd fra EU</t>
  </si>
  <si>
    <t xml:space="preserve">DEL III D </t>
  </si>
  <si>
    <t>+ innbetalinger av tilskudd fra andre statlige etater (+)</t>
  </si>
  <si>
    <t>+ innbetalinger av tilskudd fra andre (+)</t>
  </si>
  <si>
    <t>Sum netto tilskudd til diverse bidragsfinansiert aktivitet</t>
  </si>
  <si>
    <t>N21.52</t>
  </si>
  <si>
    <t>N21.53</t>
  </si>
  <si>
    <t>N21.54</t>
  </si>
  <si>
    <t>Øvrige andre innbetalinger</t>
  </si>
  <si>
    <t>Merknad: Formålet med note 21 er å etablere beregningsgrunnlaget for parametrene knyttet til de tilskudd og overføringer fra EUs rammeprogram for forskning m.v., tilskudd og overføringer fra EU til undervisning, og andre formål som er elementer i det nye finansieringssystemet for universitets- og høyskolesektoren, herunder bidrag, tilskudd og andre overføringer fra private kilder og fra offentlige etater. Sum andre innbetalinger (linje N21.22) skal samsvare med linje KS10 i kontantstrømoppstillingen.</t>
  </si>
  <si>
    <t>N32.1</t>
  </si>
  <si>
    <t>DEL I Norges forskningsråd - brutto</t>
  </si>
  <si>
    <t>DEL II Norges forskningsråd - netto</t>
  </si>
  <si>
    <t>DEL III Regionale forskningsfornd - brutto</t>
  </si>
  <si>
    <t>DEL IV Regionale forskningsfond - netto</t>
  </si>
  <si>
    <t xml:space="preserve">Direkte innbetalinger fra  statlige etater </t>
  </si>
  <si>
    <t xml:space="preserve"> + innbetalinger fra  statlige etater via andre (+)</t>
  </si>
  <si>
    <t xml:space="preserve"> -  utbetaling av tilskudd fra statlige etater til andre (-)</t>
  </si>
  <si>
    <t>+ innbetalinger fra NFR  via andre statlige etater (+)</t>
  </si>
  <si>
    <t>+ innbetalinger fra NFR via andre (+)</t>
  </si>
  <si>
    <t>+ innbetalinger fra RFF via andre statlige etater (+)</t>
  </si>
  <si>
    <t>+ innbetalinger fra RFF via andre (+)</t>
  </si>
  <si>
    <t>DEL I Oppdragsinntekter og tilskudd til diverse bidragsfinansiert aktivitet</t>
  </si>
  <si>
    <t>Sum innbetalinger (netto) fra statlige etater</t>
  </si>
  <si>
    <t>DEL II Norges forskningsråd og regionale forskningsfond</t>
  </si>
  <si>
    <t>N32.10</t>
  </si>
  <si>
    <t>N32.2</t>
  </si>
  <si>
    <t>N32.12</t>
  </si>
  <si>
    <t>N32.13</t>
  </si>
  <si>
    <t>N32.20</t>
  </si>
  <si>
    <t>N32.21</t>
  </si>
  <si>
    <t>DEL III Tilskudd fra EU</t>
  </si>
  <si>
    <t>N32.30</t>
  </si>
  <si>
    <t>N32.3</t>
  </si>
  <si>
    <r>
      <t>Inntekter fra oppdragsfinansiert aktivitet</t>
    </r>
    <r>
      <rPr>
        <vertAlign val="superscript"/>
        <sz val="11"/>
        <rFont val="Times New Roman"/>
        <family val="1"/>
      </rPr>
      <t>1)</t>
    </r>
  </si>
  <si>
    <r>
      <t>DEL V Statlige etater</t>
    </r>
    <r>
      <rPr>
        <vertAlign val="superscript"/>
        <sz val="11"/>
        <rFont val="Arial"/>
        <family val="2"/>
      </rPr>
      <t>1)</t>
    </r>
  </si>
  <si>
    <t>Sum innbetalinger (brutto) fra NFR (linje  N22.1)</t>
  </si>
  <si>
    <t xml:space="preserve">Sum innbetalinger (brutto) fra RFF (linje N22.4) </t>
  </si>
  <si>
    <t>Innbetalinger direkte fra NFR (linje N22.010)</t>
  </si>
  <si>
    <t>Innbetalinger fra NFR via andre statlige etater (linje N.22.011)</t>
  </si>
  <si>
    <t>Innbetalinger direkte fra RFF (linje N22.041)</t>
  </si>
  <si>
    <t>Innbetalinger fra RFF via andre statlige etater (linje N22.042)</t>
  </si>
  <si>
    <t>Innbetalinger fra statlige etater (linje N22.061)</t>
  </si>
  <si>
    <t>Direkte innbetaling fra EUs rammeprogram for forskning (linje N21.13)</t>
  </si>
  <si>
    <t>Direkte innbetaling fra EU til undervisning og andre formål (linje N21.5A)</t>
  </si>
  <si>
    <t>Tilskudd fra EUs rammeprogram for forskning m.v. (linje N21.18)</t>
  </si>
  <si>
    <t>Tilskudd fra EU til undervisning og andre formål (linje N21.35)</t>
  </si>
  <si>
    <t>Direkte innbetalinger fra diverse bidragsfinansiert aktivitet (linje N21.8)</t>
  </si>
  <si>
    <t>Tilskudd til diverse bidragsfinansiert aktivitet (linje N21.8)</t>
  </si>
  <si>
    <t>Tilskudd fra EUs rammeprogram for forskning m.v. (linje N21.13)</t>
  </si>
  <si>
    <t>Tilskudd fra EU til undervisning og andre formål (linje N21.5A)</t>
  </si>
  <si>
    <t>Tilskudd (netto) til diverse bidragsfinansiert aktivitet (N21.54)</t>
  </si>
  <si>
    <t>Tilskudd (netto) fra statlige etater (N22.6)</t>
  </si>
  <si>
    <t>Tilskudd (netto) fra Norges forskningsråd (N22.3)</t>
  </si>
  <si>
    <t>Tilskudd (netto) fra regionale forskningsfond (N22.5)</t>
  </si>
  <si>
    <t>Sum netto tilskudd fra NFR og RFF</t>
  </si>
  <si>
    <t>Sum oppdragsinntekter og netto tilskudd til diverse bidragsfinansiert aktivitet</t>
  </si>
  <si>
    <t>Sum netto tilskudd fra EU</t>
  </si>
  <si>
    <t>DEL IV Avstemming</t>
  </si>
  <si>
    <t>DEL VI Avstemming</t>
  </si>
  <si>
    <t>Tilskudd fra EU til forskning, undervisning og andre formål (N21.42)</t>
  </si>
  <si>
    <t>Merknad: Formålet med note 22 er å etablere beregningsgrunnlaget for parametrene knyttet til tilskudd og overføringer fra Norges forskningsråd og regionale forskningsfond (RFF) som inngår i finansieringssystemet for universitets- og høyskolesektoren. Tilskudd og overføringer fra Utdanningsdirektoratet skal ikke spesifiseres særskilt, men skal inngå som en del av oppstillingen i  DEL V som omfatter alle statlige etater. Vær ellers oppmerksom på at Sum innbetalinger fra andre statlige etater (linje N22.7 DEL VI) skal være avstemt mot  linje KS.6 i kontantstrømoppstillingen.</t>
  </si>
  <si>
    <t>1) DEL V skal  omfatte tilskudd og overføringer når vedkommende statlige etat er den primære finansieringskilden. Tilskudd der EU, NFR og RFF er den primære finansieringskilden skal ikke inkluderes i del V.</t>
  </si>
  <si>
    <t xml:space="preserve">Note 32 Spesifikasjon av regnskapsdata til finansieringssystemet </t>
  </si>
  <si>
    <t xml:space="preserve">1) Oppdragsinntektene skal beregnes ved uttak av innbetalinger knyttet til de nærmere angitte inntektsartene i oppstillingen nedenfor: </t>
  </si>
  <si>
    <t xml:space="preserve"> Avgiftspliktig inntekt - oppdrag (underkonto 3030)</t>
  </si>
  <si>
    <t>Avgiftspliktig salg av tjenester - ordinær virksomhet (underkonto 3031)</t>
  </si>
  <si>
    <t xml:space="preserve"> Avgiftsfrie oppdragsinntekter fra utlandet (underkonto 3130)</t>
  </si>
  <si>
    <t xml:space="preserve"> Avgiftsfrie ordinære inntekter fra utlandet (underkonto 3131)</t>
  </si>
  <si>
    <t xml:space="preserve"> Kurs-/studieinntekt - oppdrag (underkonto 3230)</t>
  </si>
  <si>
    <t xml:space="preserve"> Salg av tjenester, ordinær virksomhet - utenfor avgiftsområdet (underkonto 3236)</t>
  </si>
  <si>
    <t xml:space="preserve"> Diverse oppdragsinntekter - utenfor avgiftsområdet (underkonto 3237)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</si>
</sst>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_(* #,##0.00_);_(* \(#,##0.00\);_(* &quot;-&quot;??_);_(@_)"/>
    <numFmt numFmtId="165" formatCode="0_)"/>
    <numFmt numFmtId="166" formatCode="_ * #,##0_ ;_ * \-#,##0_ ;_ * &quot;-&quot;??_ ;_ @_ "/>
    <numFmt numFmtId="167" formatCode="0.0\ %"/>
    <numFmt numFmtId="168" formatCode="#,##0.0"/>
    <numFmt numFmtId="169" formatCode="_(* #,##0_);_(* \(#,##0\);_(* &quot;-&quot;_);_(@_)"/>
    <numFmt numFmtId="170" formatCode="_(* #,##0_);_(* \(#,##0\);_(* &quot;-&quot;??_);_(@_)"/>
  </numFmts>
  <fonts count="1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1"/>
      <name val="Times New Roman"/>
      <family val="1"/>
    </font>
    <font>
      <b/>
      <sz val="12"/>
      <name val="Times New Roman"/>
      <family val="1"/>
    </font>
    <font>
      <sz val="11"/>
      <name val="Times New Roman"/>
      <family val="1"/>
    </font>
    <font>
      <i/>
      <sz val="11"/>
      <name val="Times New Roman"/>
      <family val="1"/>
    </font>
    <font>
      <b/>
      <i/>
      <sz val="11"/>
      <name val="Times New Roman"/>
      <family val="1"/>
    </font>
    <font>
      <i/>
      <sz val="10"/>
      <name val="Times New Roman"/>
      <family val="1"/>
    </font>
    <font>
      <sz val="10"/>
      <name val="Times New Roman"/>
      <family val="1"/>
    </font>
    <font>
      <b/>
      <sz val="10"/>
      <name val="Times New Roman"/>
      <family val="1"/>
    </font>
    <font>
      <b/>
      <sz val="14"/>
      <name val="Arial"/>
      <family val="2"/>
    </font>
    <font>
      <b/>
      <sz val="12"/>
      <name val="Arial"/>
      <family val="2"/>
    </font>
    <font>
      <sz val="12"/>
      <name val="Times New Roman"/>
      <family val="1"/>
    </font>
    <font>
      <sz val="12"/>
      <name val="Arial"/>
      <family val="2"/>
    </font>
    <font>
      <b/>
      <sz val="10"/>
      <name val="Arial"/>
      <family val="2"/>
    </font>
    <font>
      <sz val="10"/>
      <name val="Arial"/>
      <family val="2"/>
    </font>
    <font>
      <b/>
      <sz val="10"/>
      <name val="Arial"/>
      <family val="2"/>
    </font>
    <font>
      <sz val="10"/>
      <name val="Arial"/>
      <family val="2"/>
    </font>
    <font>
      <b/>
      <sz val="14"/>
      <name val="Times New Roman"/>
      <family val="1"/>
    </font>
    <font>
      <b/>
      <i/>
      <sz val="12"/>
      <name val="Times New Roman"/>
      <family val="1"/>
    </font>
    <font>
      <u/>
      <sz val="12"/>
      <name val="Times New Roman"/>
      <family val="1"/>
    </font>
    <font>
      <i/>
      <sz val="10"/>
      <name val="Arial"/>
      <family val="2"/>
    </font>
    <font>
      <u/>
      <sz val="10"/>
      <name val="Arial"/>
      <family val="2"/>
    </font>
    <font>
      <b/>
      <i/>
      <sz val="10"/>
      <name val="Arial"/>
      <family val="2"/>
    </font>
    <font>
      <b/>
      <u/>
      <sz val="11"/>
      <name val="Times New Roman"/>
      <family val="1"/>
    </font>
    <font>
      <i/>
      <sz val="10"/>
      <name val="Arial"/>
      <family val="2"/>
    </font>
    <font>
      <b/>
      <i/>
      <sz val="10"/>
      <name val="Arial"/>
      <family val="2"/>
    </font>
    <font>
      <sz val="12"/>
      <name val="Arial"/>
      <family val="2"/>
    </font>
    <font>
      <sz val="11"/>
      <name val="Arial"/>
      <family val="2"/>
    </font>
    <font>
      <i/>
      <sz val="12"/>
      <name val="Times New Roman"/>
      <family val="1"/>
    </font>
    <font>
      <sz val="8"/>
      <color indexed="81"/>
      <name val="Tahoma"/>
      <family val="2"/>
    </font>
    <font>
      <sz val="12"/>
      <color indexed="81"/>
      <name val="Tahoma"/>
      <family val="2"/>
    </font>
    <font>
      <sz val="10"/>
      <name val="Arial"/>
      <family val="2"/>
    </font>
    <font>
      <sz val="10"/>
      <color indexed="8"/>
      <name val="Arial"/>
      <family val="2"/>
    </font>
    <font>
      <b/>
      <sz val="11"/>
      <color indexed="8"/>
      <name val="Arial"/>
      <family val="2"/>
    </font>
    <font>
      <sz val="12"/>
      <color indexed="8"/>
      <name val="Arial"/>
      <family val="2"/>
    </font>
    <font>
      <b/>
      <sz val="10"/>
      <color indexed="8"/>
      <name val="Arial"/>
      <family val="2"/>
    </font>
    <font>
      <b/>
      <sz val="12"/>
      <color indexed="8"/>
      <name val="Arial"/>
      <family val="2"/>
    </font>
    <font>
      <b/>
      <sz val="11"/>
      <name val="Arial"/>
      <family val="2"/>
    </font>
    <font>
      <b/>
      <sz val="11"/>
      <color indexed="8"/>
      <name val="Calibri"/>
      <family val="2"/>
    </font>
    <font>
      <sz val="11"/>
      <color indexed="13"/>
      <name val="Calibri"/>
      <family val="2"/>
    </font>
    <font>
      <sz val="11"/>
      <color indexed="8"/>
      <name val="Calibri"/>
      <family val="2"/>
    </font>
    <font>
      <sz val="11"/>
      <color indexed="10"/>
      <name val="Calibri"/>
      <family val="2"/>
    </font>
    <font>
      <b/>
      <sz val="11"/>
      <color theme="1"/>
      <name val="Calibri"/>
      <family val="2"/>
      <scheme val="minor"/>
    </font>
    <font>
      <b/>
      <sz val="11"/>
      <color indexed="10"/>
      <name val="Arial"/>
      <family val="2"/>
    </font>
    <font>
      <b/>
      <i/>
      <sz val="11"/>
      <name val="Arial"/>
      <family val="2"/>
    </font>
    <font>
      <b/>
      <sz val="11"/>
      <color rgb="FFFF0000"/>
      <name val="Arial"/>
      <family val="2"/>
    </font>
    <font>
      <sz val="11"/>
      <color theme="0"/>
      <name val="Calibri"/>
      <family val="2"/>
      <scheme val="minor"/>
    </font>
    <font>
      <sz val="11"/>
      <color theme="0" tint="-0.34998626667073579"/>
      <name val="Times New Roman"/>
      <family val="1"/>
    </font>
    <font>
      <sz val="10"/>
      <color rgb="FFFF0000"/>
      <name val="Arial"/>
      <family val="2"/>
    </font>
    <font>
      <sz val="12"/>
      <color rgb="FFFF0000"/>
      <name val="Times New Roman"/>
      <family val="1"/>
    </font>
    <font>
      <i/>
      <sz val="12"/>
      <color theme="1"/>
      <name val="Times New Roman"/>
      <family val="1"/>
    </font>
    <font>
      <sz val="12"/>
      <color theme="1"/>
      <name val="Times New Roman"/>
      <family val="1"/>
    </font>
    <font>
      <strike/>
      <sz val="12"/>
      <color rgb="FFFF0000"/>
      <name val="Times New Roman"/>
      <family val="1"/>
    </font>
    <font>
      <b/>
      <sz val="12"/>
      <color rgb="FFFF0000"/>
      <name val="Times New Roman"/>
      <family val="1"/>
    </font>
    <font>
      <i/>
      <sz val="1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indexed="9"/>
      <name val="Calibri"/>
      <family val="2"/>
    </font>
    <font>
      <sz val="10"/>
      <color rgb="FF000000"/>
      <name val="Arial"/>
      <family val="2"/>
    </font>
    <font>
      <sz val="10"/>
      <name val="Arial Unicode MS"/>
      <family val="2"/>
    </font>
    <font>
      <b/>
      <sz val="11"/>
      <color indexed="52"/>
      <name val="Calibri"/>
      <family val="2"/>
    </font>
    <font>
      <sz val="11"/>
      <color indexed="20"/>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9"/>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63"/>
      <name val="Calibri"/>
      <family val="2"/>
    </font>
    <font>
      <sz val="14"/>
      <name val="Times New Roman"/>
      <family val="1"/>
    </font>
    <font>
      <b/>
      <sz val="16"/>
      <name val="Arial"/>
      <family val="2"/>
    </font>
    <font>
      <i/>
      <sz val="11"/>
      <color indexed="8"/>
      <name val="Times New Roman"/>
      <family val="1"/>
    </font>
    <font>
      <sz val="10"/>
      <color theme="0" tint="-0.34998626667073579"/>
      <name val="Arial"/>
      <family val="2"/>
    </font>
    <font>
      <sz val="10"/>
      <color theme="1"/>
      <name val="Arial"/>
      <family val="2"/>
    </font>
    <font>
      <b/>
      <sz val="10"/>
      <color theme="1"/>
      <name val="Arial"/>
      <family val="2"/>
    </font>
    <font>
      <u/>
      <sz val="10"/>
      <color indexed="8"/>
      <name val="Arial"/>
      <family val="2"/>
    </font>
    <font>
      <i/>
      <sz val="10"/>
      <color theme="1"/>
      <name val="Arial"/>
      <family val="2"/>
    </font>
    <font>
      <i/>
      <sz val="10"/>
      <color indexed="8"/>
      <name val="Arial"/>
      <family val="2"/>
    </font>
    <font>
      <b/>
      <i/>
      <sz val="14"/>
      <name val="Arial"/>
      <family val="2"/>
    </font>
    <font>
      <b/>
      <sz val="10"/>
      <color rgb="FFFF0000"/>
      <name val="Arial"/>
      <family val="2"/>
    </font>
    <font>
      <sz val="11"/>
      <color theme="1"/>
      <name val="Arial"/>
      <family val="2"/>
    </font>
    <font>
      <b/>
      <vertAlign val="superscript"/>
      <sz val="11"/>
      <name val="Arial"/>
      <family val="2"/>
    </font>
    <font>
      <b/>
      <sz val="11"/>
      <color theme="0"/>
      <name val="Arial"/>
      <family val="2"/>
    </font>
    <font>
      <sz val="11"/>
      <color rgb="FFFF0000"/>
      <name val="Arial"/>
      <family val="2"/>
    </font>
    <font>
      <sz val="11"/>
      <color indexed="8"/>
      <name val="Arial"/>
      <family val="2"/>
    </font>
    <font>
      <i/>
      <sz val="11"/>
      <color indexed="8"/>
      <name val="Arial"/>
      <family val="2"/>
    </font>
    <font>
      <sz val="11"/>
      <color theme="0" tint="-0.34998626667073579"/>
      <name val="Arial"/>
      <family val="2"/>
    </font>
    <font>
      <b/>
      <i/>
      <sz val="11"/>
      <color theme="1"/>
      <name val="Arial"/>
      <family val="2"/>
    </font>
    <font>
      <vertAlign val="superscript"/>
      <sz val="11"/>
      <name val="Times New Roman"/>
      <family val="1"/>
    </font>
    <font>
      <vertAlign val="superscript"/>
      <sz val="11"/>
      <name val="Arial"/>
      <family val="2"/>
    </font>
  </fonts>
  <fills count="61">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patternFill>
    </fill>
    <fill>
      <patternFill patternType="solid">
        <fgColor theme="8" tint="0.7999816888943144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9"/>
      </patternFill>
    </fill>
    <fill>
      <patternFill patternType="solid">
        <fgColor indexed="26"/>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s>
  <borders count="7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s>
  <cellStyleXfs count="300">
    <xf numFmtId="0" fontId="0" fillId="0" borderId="0"/>
    <xf numFmtId="164" fontId="12" fillId="0" borderId="0" applyFont="0" applyFill="0" applyBorder="0" applyAlignment="0" applyProtection="0"/>
    <xf numFmtId="0" fontId="27" fillId="0" borderId="0"/>
    <xf numFmtId="164" fontId="4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0" fontId="12" fillId="0" borderId="0"/>
    <xf numFmtId="0" fontId="11" fillId="0" borderId="0"/>
    <xf numFmtId="9" fontId="12" fillId="0" borderId="0" applyFont="0" applyFill="0" applyBorder="0" applyAlignment="0" applyProtection="0"/>
    <xf numFmtId="9" fontId="12" fillId="0" borderId="0" applyFont="0" applyFill="0" applyBorder="0" applyAlignment="0" applyProtection="0"/>
    <xf numFmtId="0" fontId="10" fillId="0" borderId="0"/>
    <xf numFmtId="0" fontId="12" fillId="0" borderId="0"/>
    <xf numFmtId="0" fontId="53" fillId="0" borderId="0"/>
    <xf numFmtId="0" fontId="59" fillId="8" borderId="0" applyNumberFormat="0" applyBorder="0" applyAlignment="0" applyProtection="0"/>
    <xf numFmtId="0" fontId="9" fillId="9" borderId="0" applyNumberFormat="0" applyBorder="0" applyAlignment="0" applyProtection="0"/>
    <xf numFmtId="0" fontId="9" fillId="0" borderId="0"/>
    <xf numFmtId="164" fontId="12" fillId="0" borderId="0" applyFont="0" applyFill="0" applyBorder="0" applyAlignment="0" applyProtection="0"/>
    <xf numFmtId="164" fontId="12"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164" fontId="12" fillId="0" borderId="0" applyFont="0" applyFill="0" applyBorder="0" applyAlignment="0" applyProtection="0"/>
    <xf numFmtId="164" fontId="12" fillId="0" borderId="0" applyFont="0" applyFill="0" applyBorder="0" applyAlignment="0" applyProtection="0"/>
    <xf numFmtId="0" fontId="5" fillId="0" borderId="0"/>
    <xf numFmtId="0" fontId="12" fillId="0" borderId="0"/>
    <xf numFmtId="164" fontId="12" fillId="0" borderId="0" applyFont="0" applyFill="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9" borderId="0" applyNumberFormat="0" applyBorder="0" applyAlignment="0" applyProtection="0"/>
    <xf numFmtId="0" fontId="5" fillId="3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9" fillId="20" borderId="0" applyNumberFormat="0" applyBorder="0" applyAlignment="0" applyProtection="0"/>
    <xf numFmtId="0" fontId="82" fillId="38" borderId="0" applyNumberFormat="0" applyBorder="0" applyAlignment="0" applyProtection="0"/>
    <xf numFmtId="0" fontId="59" fillId="27" borderId="0" applyNumberFormat="0" applyBorder="0" applyAlignment="0" applyProtection="0"/>
    <xf numFmtId="0" fontId="59" fillId="31" borderId="0" applyNumberFormat="0" applyBorder="0" applyAlignment="0" applyProtection="0"/>
    <xf numFmtId="0" fontId="59" fillId="33" borderId="0" applyNumberFormat="0" applyBorder="0" applyAlignment="0" applyProtection="0"/>
    <xf numFmtId="0" fontId="59" fillId="37" borderId="0" applyNumberFormat="0" applyBorder="0" applyAlignment="0" applyProtection="0"/>
    <xf numFmtId="0" fontId="59" fillId="17" borderId="0" applyNumberFormat="0" applyBorder="0" applyAlignment="0" applyProtection="0"/>
    <xf numFmtId="0" fontId="59" fillId="21" borderId="0" applyNumberFormat="0" applyBorder="0" applyAlignment="0" applyProtection="0"/>
    <xf numFmtId="0" fontId="59" fillId="24" borderId="0" applyNumberFormat="0" applyBorder="0" applyAlignment="0" applyProtection="0"/>
    <xf numFmtId="0" fontId="59" fillId="28" borderId="0" applyNumberFormat="0" applyBorder="0" applyAlignment="0" applyProtection="0"/>
    <xf numFmtId="0" fontId="59" fillId="8" borderId="0" applyNumberFormat="0" applyBorder="0" applyAlignment="0" applyProtection="0"/>
    <xf numFmtId="0" fontId="59" fillId="34" borderId="0" applyNumberFormat="0" applyBorder="0" applyAlignment="0" applyProtection="0"/>
    <xf numFmtId="0" fontId="73" fillId="11" borderId="0" applyNumberFormat="0" applyBorder="0" applyAlignment="0" applyProtection="0"/>
    <xf numFmtId="0" fontId="77" fillId="14" borderId="59" applyNumberFormat="0" applyAlignment="0" applyProtection="0"/>
    <xf numFmtId="0" fontId="79" fillId="15" borderId="62" applyNumberFormat="0" applyAlignment="0" applyProtection="0"/>
    <xf numFmtId="43" fontId="83" fillId="0" borderId="0" applyFont="0" applyFill="0" applyBorder="0" applyAlignment="0" applyProtection="0"/>
    <xf numFmtId="0" fontId="81" fillId="0" borderId="0" applyNumberFormat="0" applyFill="0" applyBorder="0" applyAlignment="0" applyProtection="0"/>
    <xf numFmtId="0" fontId="72" fillId="10" borderId="0" applyNumberFormat="0" applyBorder="0" applyAlignment="0" applyProtection="0"/>
    <xf numFmtId="0" fontId="69" fillId="0" borderId="56" applyNumberFormat="0" applyFill="0" applyAlignment="0" applyProtection="0"/>
    <xf numFmtId="0" fontId="70" fillId="0" borderId="57" applyNumberFormat="0" applyFill="0" applyAlignment="0" applyProtection="0"/>
    <xf numFmtId="0" fontId="71" fillId="0" borderId="58" applyNumberFormat="0" applyFill="0" applyAlignment="0" applyProtection="0"/>
    <xf numFmtId="0" fontId="71" fillId="0" borderId="0" applyNumberFormat="0" applyFill="0" applyBorder="0" applyAlignment="0" applyProtection="0"/>
    <xf numFmtId="0" fontId="75" fillId="13" borderId="59" applyNumberFormat="0" applyAlignment="0" applyProtection="0"/>
    <xf numFmtId="0" fontId="78" fillId="0" borderId="61" applyNumberFormat="0" applyFill="0" applyAlignment="0" applyProtection="0"/>
    <xf numFmtId="0" fontId="74" fillId="12" borderId="0" applyNumberFormat="0" applyBorder="0" applyAlignment="0" applyProtection="0"/>
    <xf numFmtId="0" fontId="5" fillId="16" borderId="63" applyNumberFormat="0" applyFont="0" applyAlignment="0" applyProtection="0"/>
    <xf numFmtId="0" fontId="76" fillId="14" borderId="60" applyNumberFormat="0" applyAlignment="0" applyProtection="0"/>
    <xf numFmtId="0" fontId="68" fillId="0" borderId="0" applyNumberFormat="0" applyFill="0" applyBorder="0" applyAlignment="0" applyProtection="0"/>
    <xf numFmtId="0" fontId="55" fillId="0" borderId="64" applyNumberFormat="0" applyFill="0" applyAlignment="0" applyProtection="0"/>
    <xf numFmtId="0" fontId="80"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2" fillId="39" borderId="65" applyNumberFormat="0" applyFont="0" applyAlignment="0" applyProtection="0"/>
    <xf numFmtId="0" fontId="12" fillId="39" borderId="65" applyNumberFormat="0" applyFont="0" applyAlignment="0" applyProtection="0"/>
    <xf numFmtId="0" fontId="12" fillId="39" borderId="65" applyNumberFormat="0" applyFon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164" fontId="1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9"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8"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9" borderId="0" applyNumberFormat="0" applyBorder="0" applyAlignment="0" applyProtection="0"/>
    <xf numFmtId="0" fontId="3" fillId="3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2" borderId="0" applyNumberFormat="0" applyBorder="0" applyAlignment="0" applyProtection="0"/>
    <xf numFmtId="0" fontId="3" fillId="36" borderId="0" applyNumberFormat="0" applyBorder="0" applyAlignment="0" applyProtection="0"/>
    <xf numFmtId="0" fontId="3" fillId="16" borderId="63"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39" borderId="66" applyNumberFormat="0" applyFont="0" applyAlignment="0" applyProtection="0"/>
    <xf numFmtId="0" fontId="12" fillId="39" borderId="66" applyNumberFormat="0" applyFont="0" applyAlignment="0" applyProtection="0"/>
    <xf numFmtId="0" fontId="12" fillId="39" borderId="66" applyNumberFormat="0" applyFont="0" applyAlignment="0" applyProtection="0"/>
    <xf numFmtId="0" fontId="2" fillId="9" borderId="0" applyNumberFormat="0" applyBorder="0" applyAlignment="0" applyProtection="0"/>
    <xf numFmtId="0" fontId="2" fillId="0" borderId="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38" borderId="0" applyNumberFormat="0" applyBorder="0" applyAlignment="0" applyProtection="0"/>
    <xf numFmtId="0" fontId="53" fillId="47" borderId="0" applyNumberFormat="0" applyBorder="0" applyAlignment="0" applyProtection="0"/>
    <xf numFmtId="0" fontId="53" fillId="44"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3" fillId="46"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3" fillId="48" borderId="0" applyNumberFormat="0" applyBorder="0" applyAlignment="0" applyProtection="0"/>
    <xf numFmtId="0" fontId="82" fillId="49" borderId="0" applyNumberFormat="0" applyBorder="0" applyAlignment="0" applyProtection="0"/>
    <xf numFmtId="0" fontId="82" fillId="38" borderId="0" applyNumberFormat="0" applyBorder="0" applyAlignment="0" applyProtection="0"/>
    <xf numFmtId="0" fontId="82" fillId="47" borderId="0" applyNumberFormat="0" applyBorder="0" applyAlignment="0" applyProtection="0"/>
    <xf numFmtId="0" fontId="82" fillId="50" borderId="0" applyNumberFormat="0" applyBorder="0" applyAlignment="0" applyProtection="0"/>
    <xf numFmtId="0" fontId="82" fillId="51" borderId="0" applyNumberFormat="0" applyBorder="0" applyAlignment="0" applyProtection="0"/>
    <xf numFmtId="0" fontId="82" fillId="52" borderId="0" applyNumberFormat="0" applyBorder="0" applyAlignment="0" applyProtection="0"/>
    <xf numFmtId="0" fontId="85" fillId="53" borderId="67" applyNumberFormat="0" applyAlignment="0" applyProtection="0"/>
    <xf numFmtId="0" fontId="86" fillId="42" borderId="0" applyNumberFormat="0" applyBorder="0" applyAlignment="0" applyProtection="0"/>
    <xf numFmtId="0" fontId="87" fillId="0" borderId="0" applyNumberFormat="0" applyFill="0" applyBorder="0" applyAlignment="0" applyProtection="0"/>
    <xf numFmtId="0" fontId="88" fillId="43" borderId="0" applyNumberFormat="0" applyBorder="0" applyAlignment="0" applyProtection="0"/>
    <xf numFmtId="0" fontId="89" fillId="45" borderId="67" applyNumberFormat="0" applyAlignment="0" applyProtection="0"/>
    <xf numFmtId="0" fontId="90" fillId="0" borderId="68" applyNumberFormat="0" applyFill="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91" fillId="54" borderId="69"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92" fillId="55" borderId="0" applyNumberFormat="0" applyBorder="0" applyAlignment="0" applyProtection="0"/>
    <xf numFmtId="0" fontId="93" fillId="0" borderId="70" applyNumberFormat="0" applyFill="0" applyAlignment="0" applyProtection="0"/>
    <xf numFmtId="0" fontId="94" fillId="0" borderId="71" applyNumberFormat="0" applyFill="0" applyAlignment="0" applyProtection="0"/>
    <xf numFmtId="0" fontId="95" fillId="0" borderId="72" applyNumberFormat="0" applyFill="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51" fillId="0" borderId="73" applyNumberFormat="0" applyFill="0" applyAlignment="0" applyProtection="0"/>
    <xf numFmtId="0" fontId="97" fillId="53" borderId="74" applyNumberFormat="0" applyAlignment="0" applyProtection="0"/>
    <xf numFmtId="0" fontId="82" fillId="56" borderId="0" applyNumberFormat="0" applyBorder="0" applyAlignment="0" applyProtection="0"/>
    <xf numFmtId="0" fontId="82" fillId="57" borderId="0" applyNumberFormat="0" applyBorder="0" applyAlignment="0" applyProtection="0"/>
    <xf numFmtId="0" fontId="82" fillId="58" borderId="0" applyNumberFormat="0" applyBorder="0" applyAlignment="0" applyProtection="0"/>
    <xf numFmtId="0" fontId="82" fillId="50"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54" fillId="0" borderId="0" applyNumberFormat="0" applyFill="0" applyBorder="0" applyAlignment="0" applyProtection="0"/>
    <xf numFmtId="0" fontId="1" fillId="0" borderId="0"/>
  </cellStyleXfs>
  <cellXfs count="1182">
    <xf numFmtId="0" fontId="0" fillId="0" borderId="0" xfId="0"/>
    <xf numFmtId="0" fontId="14" fillId="0" borderId="0" xfId="0" applyFont="1" applyBorder="1" applyAlignment="1" applyProtection="1">
      <protection locked="0"/>
    </xf>
    <xf numFmtId="49" fontId="14" fillId="0" borderId="0" xfId="0" applyNumberFormat="1" applyFont="1" applyBorder="1" applyAlignment="1" applyProtection="1">
      <alignment horizontal="right"/>
      <protection locked="0"/>
    </xf>
    <xf numFmtId="38" fontId="16" fillId="0" borderId="0" xfId="0" applyNumberFormat="1" applyFont="1" applyAlignment="1" applyProtection="1">
      <protection locked="0"/>
    </xf>
    <xf numFmtId="3" fontId="16" fillId="0" borderId="0" xfId="0" applyNumberFormat="1" applyFont="1" applyAlignment="1" applyProtection="1">
      <alignment horizontal="right"/>
      <protection locked="0"/>
    </xf>
    <xf numFmtId="38" fontId="14" fillId="0" borderId="0" xfId="0" applyNumberFormat="1" applyFont="1" applyBorder="1" applyAlignment="1" applyProtection="1">
      <protection locked="0"/>
    </xf>
    <xf numFmtId="0" fontId="16" fillId="0" borderId="0" xfId="0" applyFont="1" applyFill="1" applyBorder="1" applyAlignment="1" applyProtection="1">
      <protection locked="0"/>
    </xf>
    <xf numFmtId="3" fontId="16" fillId="0" borderId="0" xfId="0" applyNumberFormat="1" applyFont="1" applyBorder="1" applyAlignment="1" applyProtection="1">
      <alignment horizontal="right"/>
      <protection locked="0"/>
    </xf>
    <xf numFmtId="0" fontId="16" fillId="0" borderId="0" xfId="0" applyFont="1" applyFill="1" applyAlignment="1" applyProtection="1">
      <protection locked="0"/>
    </xf>
    <xf numFmtId="3" fontId="14" fillId="0" borderId="0" xfId="0" applyNumberFormat="1" applyFont="1" applyBorder="1" applyAlignment="1" applyProtection="1">
      <alignment horizontal="right" wrapText="1"/>
      <protection locked="0"/>
    </xf>
    <xf numFmtId="3" fontId="20" fillId="0" borderId="0" xfId="0" applyNumberFormat="1" applyFont="1" applyAlignment="1" applyProtection="1">
      <alignment horizontal="right" wrapText="1"/>
      <protection locked="0"/>
    </xf>
    <xf numFmtId="0" fontId="14" fillId="0" borderId="0" xfId="0" applyFont="1" applyAlignment="1" applyProtection="1">
      <protection locked="0"/>
    </xf>
    <xf numFmtId="0" fontId="16" fillId="0" borderId="0" xfId="0" applyFont="1" applyAlignment="1" applyProtection="1">
      <protection locked="0"/>
    </xf>
    <xf numFmtId="0" fontId="14" fillId="0" borderId="0" xfId="0" applyFont="1" applyFill="1" applyBorder="1" applyAlignment="1" applyProtection="1">
      <protection locked="0"/>
    </xf>
    <xf numFmtId="166" fontId="16" fillId="0" borderId="0" xfId="1" applyNumberFormat="1" applyFont="1" applyAlignment="1" applyProtection="1">
      <alignment horizontal="right"/>
      <protection locked="0"/>
    </xf>
    <xf numFmtId="0" fontId="14" fillId="0" borderId="0" xfId="0" applyFont="1" applyBorder="1" applyAlignment="1" applyProtection="1">
      <alignment horizontal="right" wrapText="1"/>
      <protection locked="0"/>
    </xf>
    <xf numFmtId="3" fontId="16" fillId="0" borderId="0" xfId="0" applyNumberFormat="1" applyFont="1" applyBorder="1" applyAlignment="1" applyProtection="1">
      <alignment horizontal="left" wrapText="1"/>
      <protection locked="0"/>
    </xf>
    <xf numFmtId="167" fontId="16" fillId="0" borderId="0" xfId="0" applyNumberFormat="1" applyFont="1" applyBorder="1" applyAlignment="1" applyProtection="1">
      <alignment horizontal="right" wrapText="1"/>
      <protection locked="0"/>
    </xf>
    <xf numFmtId="3" fontId="14" fillId="0" borderId="2" xfId="0" applyNumberFormat="1" applyFont="1" applyBorder="1" applyAlignment="1" applyProtection="1">
      <alignment horizontal="right" wrapText="1"/>
      <protection locked="0"/>
    </xf>
    <xf numFmtId="3" fontId="14" fillId="0" borderId="0" xfId="0" applyNumberFormat="1" applyFont="1" applyAlignment="1" applyProtection="1">
      <alignment horizontal="right" wrapText="1"/>
      <protection locked="0"/>
    </xf>
    <xf numFmtId="3" fontId="16" fillId="0" borderId="0" xfId="0" applyNumberFormat="1" applyFont="1" applyAlignment="1" applyProtection="1">
      <alignment horizontal="right" wrapText="1"/>
      <protection locked="0"/>
    </xf>
    <xf numFmtId="3" fontId="16" fillId="0" borderId="0" xfId="0" applyNumberFormat="1" applyFont="1" applyBorder="1" applyAlignment="1" applyProtection="1">
      <alignment horizontal="right" wrapText="1"/>
      <protection locked="0"/>
    </xf>
    <xf numFmtId="0" fontId="39" fillId="0" borderId="0" xfId="0" applyFont="1" applyAlignment="1" applyProtection="1">
      <alignment horizontal="right"/>
      <protection locked="0"/>
    </xf>
    <xf numFmtId="0" fontId="39" fillId="0" borderId="0" xfId="0" applyFont="1" applyProtection="1">
      <protection locked="0"/>
    </xf>
    <xf numFmtId="0" fontId="0" fillId="0" borderId="0" xfId="0" applyAlignment="1" applyProtection="1">
      <alignment horizontal="right"/>
      <protection locked="0"/>
    </xf>
    <xf numFmtId="0" fontId="39" fillId="0" borderId="0" xfId="0" applyFont="1" applyAlignment="1" applyProtection="1">
      <alignment horizontal="left" indent="1"/>
      <protection locked="0"/>
    </xf>
    <xf numFmtId="0" fontId="25" fillId="0" borderId="0" xfId="0" applyFont="1" applyBorder="1" applyAlignment="1" applyProtection="1">
      <alignment horizontal="left" vertical="top" wrapText="1" indent="1"/>
      <protection locked="0"/>
    </xf>
    <xf numFmtId="0" fontId="39" fillId="0" borderId="0" xfId="0" applyFont="1" applyAlignment="1" applyProtection="1">
      <alignment horizontal="left" vertical="top" wrapText="1" indent="1"/>
      <protection locked="0"/>
    </xf>
    <xf numFmtId="0" fontId="14" fillId="0" borderId="0" xfId="0" applyFont="1" applyProtection="1">
      <protection locked="0"/>
    </xf>
    <xf numFmtId="0" fontId="0" fillId="0" borderId="0" xfId="0" applyAlignment="1" applyProtection="1">
      <alignment vertical="top"/>
      <protection locked="0"/>
    </xf>
    <xf numFmtId="0" fontId="36" fillId="0" borderId="0" xfId="0" applyFont="1" applyProtection="1">
      <protection locked="0"/>
    </xf>
    <xf numFmtId="0" fontId="16" fillId="0" borderId="0" xfId="0" applyFont="1" applyAlignment="1" applyProtection="1">
      <alignment horizontal="center"/>
      <protection locked="0"/>
    </xf>
    <xf numFmtId="0" fontId="14" fillId="0" borderId="0" xfId="0" applyFont="1" applyAlignment="1" applyProtection="1">
      <alignment horizontal="center"/>
      <protection locked="0"/>
    </xf>
    <xf numFmtId="0" fontId="16" fillId="0" borderId="1" xfId="0" applyFont="1" applyBorder="1" applyProtection="1">
      <protection locked="0"/>
    </xf>
    <xf numFmtId="3" fontId="14" fillId="0" borderId="1" xfId="0" applyNumberFormat="1" applyFont="1" applyBorder="1" applyAlignment="1" applyProtection="1">
      <alignment horizontal="right" wrapText="1"/>
      <protection locked="0"/>
    </xf>
    <xf numFmtId="3" fontId="16" fillId="0" borderId="1" xfId="0" applyNumberFormat="1" applyFont="1" applyBorder="1" applyAlignment="1" applyProtection="1">
      <alignment horizontal="right" wrapText="1"/>
      <protection locked="0"/>
    </xf>
    <xf numFmtId="3" fontId="0" fillId="0" borderId="3" xfId="0" applyNumberFormat="1" applyBorder="1" applyAlignment="1" applyProtection="1">
      <alignment horizontal="right" wrapText="1"/>
      <protection locked="0"/>
    </xf>
    <xf numFmtId="3" fontId="0" fillId="0" borderId="0" xfId="0" applyNumberFormat="1" applyAlignment="1" applyProtection="1">
      <alignment horizontal="right" wrapText="1"/>
      <protection locked="0"/>
    </xf>
    <xf numFmtId="3" fontId="27" fillId="0" borderId="0" xfId="0" applyNumberFormat="1" applyFont="1" applyAlignment="1" applyProtection="1">
      <alignment horizontal="right" wrapText="1"/>
      <protection locked="0"/>
    </xf>
    <xf numFmtId="3" fontId="19" fillId="0" borderId="0" xfId="0" applyNumberFormat="1" applyFont="1" applyBorder="1" applyAlignment="1" applyProtection="1">
      <alignment horizontal="right" wrapText="1"/>
      <protection locked="0"/>
    </xf>
    <xf numFmtId="0" fontId="26" fillId="0" borderId="0" xfId="0" applyFont="1" applyProtection="1">
      <protection locked="0"/>
    </xf>
    <xf numFmtId="3" fontId="27" fillId="0" borderId="2" xfId="0" applyNumberFormat="1" applyFont="1" applyBorder="1" applyAlignment="1" applyProtection="1">
      <alignment horizontal="right" wrapText="1"/>
      <protection locked="0"/>
    </xf>
    <xf numFmtId="3" fontId="26" fillId="0" borderId="2" xfId="0" applyNumberFormat="1" applyFont="1" applyBorder="1" applyAlignment="1" applyProtection="1">
      <alignment horizontal="right" wrapText="1"/>
      <protection locked="0"/>
    </xf>
    <xf numFmtId="0" fontId="16" fillId="0" borderId="0" xfId="0" applyFont="1" applyBorder="1" applyProtection="1">
      <protection locked="0"/>
    </xf>
    <xf numFmtId="0" fontId="0" fillId="0" borderId="0" xfId="0" applyFill="1" applyAlignment="1" applyProtection="1">
      <alignment horizontal="left"/>
      <protection locked="0"/>
    </xf>
    <xf numFmtId="0" fontId="16" fillId="0" borderId="0" xfId="0" applyFont="1" applyFill="1" applyProtection="1">
      <protection locked="0"/>
    </xf>
    <xf numFmtId="0" fontId="0" fillId="0" borderId="0" xfId="0" applyFill="1" applyProtection="1">
      <protection locked="0"/>
    </xf>
    <xf numFmtId="0" fontId="14" fillId="0" borderId="0" xfId="0" applyFont="1" applyFill="1" applyBorder="1" applyProtection="1">
      <protection locked="0"/>
    </xf>
    <xf numFmtId="165" fontId="14" fillId="0" borderId="0" xfId="0" applyNumberFormat="1" applyFont="1" applyFill="1" applyBorder="1" applyAlignment="1" applyProtection="1">
      <alignment horizontal="center"/>
      <protection locked="0"/>
    </xf>
    <xf numFmtId="0" fontId="16" fillId="0" borderId="0" xfId="0" applyFont="1" applyFill="1" applyBorder="1" applyProtection="1">
      <protection locked="0"/>
    </xf>
    <xf numFmtId="0" fontId="0" fillId="0" borderId="0" xfId="0" applyAlignment="1" applyProtection="1">
      <alignment horizontal="center"/>
      <protection locked="0"/>
    </xf>
    <xf numFmtId="0" fontId="0" fillId="0" borderId="0" xfId="0" applyAlignment="1" applyProtection="1">
      <alignment horizontal="left" indent="1"/>
      <protection locked="0"/>
    </xf>
    <xf numFmtId="0" fontId="0" fillId="0" borderId="0" xfId="0" applyAlignment="1" applyProtection="1">
      <alignment horizontal="left" vertical="top" wrapText="1" indent="1"/>
      <protection locked="0"/>
    </xf>
    <xf numFmtId="0" fontId="27" fillId="0" borderId="0" xfId="0" applyFont="1" applyAlignment="1" applyProtection="1">
      <alignment horizontal="left" indent="1"/>
      <protection locked="0"/>
    </xf>
    <xf numFmtId="3" fontId="0" fillId="0" borderId="0" xfId="0" applyNumberFormat="1" applyBorder="1" applyAlignment="1" applyProtection="1">
      <alignment horizontal="right" wrapText="1"/>
      <protection locked="0"/>
    </xf>
    <xf numFmtId="3" fontId="27" fillId="0" borderId="0" xfId="0" applyNumberFormat="1" applyFont="1" applyBorder="1" applyAlignment="1" applyProtection="1">
      <alignment horizontal="right" wrapText="1"/>
      <protection locked="0"/>
    </xf>
    <xf numFmtId="0" fontId="37" fillId="0" borderId="0" xfId="0" applyFont="1" applyProtection="1">
      <protection locked="0"/>
    </xf>
    <xf numFmtId="0" fontId="38" fillId="0" borderId="0" xfId="0" applyFont="1" applyProtection="1">
      <protection locked="0"/>
    </xf>
    <xf numFmtId="0" fontId="40" fillId="0" borderId="0" xfId="0" applyFont="1" applyProtection="1">
      <protection locked="0"/>
    </xf>
    <xf numFmtId="49" fontId="14" fillId="0" borderId="0" xfId="0" applyNumberFormat="1" applyFont="1" applyAlignment="1" applyProtection="1">
      <alignment horizontal="right"/>
      <protection locked="0"/>
    </xf>
    <xf numFmtId="49" fontId="16" fillId="0" borderId="0" xfId="0" applyNumberFormat="1" applyFont="1" applyAlignment="1" applyProtection="1">
      <alignment horizontal="right"/>
      <protection locked="0"/>
    </xf>
    <xf numFmtId="0" fontId="34" fillId="0" borderId="0" xfId="0" applyFont="1" applyProtection="1">
      <protection locked="0"/>
    </xf>
    <xf numFmtId="0" fontId="14" fillId="0" borderId="0" xfId="0" applyFont="1" applyFill="1" applyProtection="1">
      <protection locked="0"/>
    </xf>
    <xf numFmtId="1" fontId="14" fillId="0" borderId="0" xfId="0" applyNumberFormat="1" applyFont="1" applyBorder="1" applyAlignment="1" applyProtection="1">
      <alignment horizontal="right"/>
      <protection locked="0"/>
    </xf>
    <xf numFmtId="0" fontId="14" fillId="0" borderId="0" xfId="0" applyFont="1" applyBorder="1" applyProtection="1">
      <protection locked="0"/>
    </xf>
    <xf numFmtId="0" fontId="20" fillId="0" borderId="0" xfId="0" applyFont="1" applyProtection="1">
      <protection locked="0"/>
    </xf>
    <xf numFmtId="3" fontId="20" fillId="0" borderId="0" xfId="0" applyNumberFormat="1" applyFont="1" applyProtection="1">
      <protection locked="0"/>
    </xf>
    <xf numFmtId="3" fontId="16" fillId="0" borderId="0" xfId="0" applyNumberFormat="1" applyFont="1" applyProtection="1">
      <protection locked="0"/>
    </xf>
    <xf numFmtId="3" fontId="14" fillId="0" borderId="0" xfId="0" applyNumberFormat="1" applyFont="1" applyProtection="1">
      <protection locked="0"/>
    </xf>
    <xf numFmtId="14" fontId="16" fillId="0" borderId="0" xfId="0" applyNumberFormat="1" applyFont="1" applyProtection="1">
      <protection locked="0"/>
    </xf>
    <xf numFmtId="0" fontId="33" fillId="0" borderId="0" xfId="0" applyFont="1" applyProtection="1">
      <protection locked="0"/>
    </xf>
    <xf numFmtId="3" fontId="0" fillId="0" borderId="0" xfId="0" applyNumberFormat="1" applyProtection="1">
      <protection locked="0"/>
    </xf>
    <xf numFmtId="3" fontId="20" fillId="0" borderId="0" xfId="0" applyNumberFormat="1" applyFont="1" applyBorder="1" applyAlignment="1" applyProtection="1">
      <alignment horizontal="right" wrapText="1"/>
      <protection locked="0"/>
    </xf>
    <xf numFmtId="3" fontId="14" fillId="0" borderId="2" xfId="1" applyNumberFormat="1" applyFont="1" applyBorder="1" applyAlignment="1" applyProtection="1">
      <protection locked="0"/>
    </xf>
    <xf numFmtId="3" fontId="14" fillId="0" borderId="0" xfId="1" applyNumberFormat="1" applyFont="1" applyBorder="1" applyAlignment="1" applyProtection="1">
      <protection locked="0"/>
    </xf>
    <xf numFmtId="3" fontId="14" fillId="0" borderId="2" xfId="0" applyNumberFormat="1" applyFont="1" applyBorder="1" applyAlignment="1" applyProtection="1">
      <alignment horizontal="right"/>
      <protection locked="0"/>
    </xf>
    <xf numFmtId="3" fontId="14" fillId="0" borderId="0" xfId="0" applyNumberFormat="1" applyFont="1" applyBorder="1" applyAlignment="1" applyProtection="1">
      <alignment horizontal="right"/>
      <protection locked="0"/>
    </xf>
    <xf numFmtId="0" fontId="0" fillId="0" borderId="0" xfId="0" applyProtection="1">
      <protection locked="0"/>
    </xf>
    <xf numFmtId="167" fontId="16" fillId="0" borderId="0" xfId="0" applyNumberFormat="1" applyFont="1" applyFill="1" applyAlignment="1" applyProtection="1">
      <alignment horizontal="center" wrapText="1"/>
      <protection locked="0"/>
    </xf>
    <xf numFmtId="0" fontId="16" fillId="0" borderId="0" xfId="0" applyFont="1" applyFill="1" applyAlignment="1" applyProtection="1">
      <alignment horizontal="center" wrapText="1"/>
      <protection locked="0"/>
    </xf>
    <xf numFmtId="0" fontId="16" fillId="0" borderId="0" xfId="0" applyNumberFormat="1" applyFont="1" applyFill="1" applyAlignment="1" applyProtection="1">
      <alignment horizontal="right" wrapText="1"/>
      <protection locked="0"/>
    </xf>
    <xf numFmtId="49" fontId="16" fillId="0" borderId="0" xfId="0" applyNumberFormat="1" applyFont="1" applyProtection="1">
      <protection locked="0"/>
    </xf>
    <xf numFmtId="49" fontId="16" fillId="0" borderId="0" xfId="0" applyNumberFormat="1" applyFont="1" applyFill="1" applyAlignment="1" applyProtection="1">
      <alignment horizontal="center" wrapText="1"/>
      <protection locked="0"/>
    </xf>
    <xf numFmtId="0" fontId="14" fillId="0" borderId="0" xfId="2" applyFont="1" applyBorder="1" applyProtection="1">
      <protection locked="0"/>
    </xf>
    <xf numFmtId="0" fontId="17" fillId="0" borderId="0" xfId="2" applyFont="1" applyFill="1" applyBorder="1" applyProtection="1">
      <protection locked="0"/>
    </xf>
    <xf numFmtId="0" fontId="16" fillId="0" borderId="0" xfId="2" applyFont="1" applyBorder="1" applyProtection="1">
      <protection locked="0"/>
    </xf>
    <xf numFmtId="0" fontId="18" fillId="0" borderId="0" xfId="0" applyFont="1" applyBorder="1" applyProtection="1">
      <protection locked="0"/>
    </xf>
    <xf numFmtId="3" fontId="16" fillId="0" borderId="0" xfId="0" applyNumberFormat="1" applyFont="1" applyBorder="1" applyProtection="1">
      <protection locked="0"/>
    </xf>
    <xf numFmtId="3" fontId="12" fillId="0" borderId="0" xfId="0" applyNumberFormat="1" applyFont="1" applyAlignment="1" applyProtection="1">
      <alignment horizontal="right" wrapText="1"/>
      <protection locked="0"/>
    </xf>
    <xf numFmtId="0" fontId="12" fillId="0" borderId="0" xfId="0" applyFont="1" applyAlignment="1" applyProtection="1">
      <alignment horizontal="right"/>
      <protection locked="0"/>
    </xf>
    <xf numFmtId="1" fontId="20" fillId="0" borderId="0" xfId="0" applyNumberFormat="1" applyFont="1" applyFill="1" applyAlignment="1" applyProtection="1">
      <alignment horizontal="right" wrapText="1"/>
      <protection locked="0"/>
    </xf>
    <xf numFmtId="0" fontId="14" fillId="0" borderId="1" xfId="0" applyFont="1" applyBorder="1" applyAlignment="1" applyProtection="1">
      <alignment vertical="top" wrapText="1"/>
      <protection locked="0"/>
    </xf>
    <xf numFmtId="3" fontId="14" fillId="0" borderId="1" xfId="0" applyNumberFormat="1" applyFont="1" applyBorder="1" applyAlignment="1" applyProtection="1">
      <alignment wrapText="1"/>
      <protection locked="0"/>
    </xf>
    <xf numFmtId="3" fontId="16" fillId="0" borderId="1" xfId="0" applyNumberFormat="1" applyFont="1" applyBorder="1" applyAlignment="1" applyProtection="1">
      <alignment wrapText="1"/>
      <protection locked="0"/>
    </xf>
    <xf numFmtId="0" fontId="17" fillId="0" borderId="0" xfId="0" applyFont="1" applyBorder="1" applyProtection="1">
      <protection locked="0"/>
    </xf>
    <xf numFmtId="0" fontId="12" fillId="0" borderId="0" xfId="0" applyFont="1" applyAlignment="1" applyProtection="1">
      <alignment horizontal="left" wrapText="1"/>
      <protection locked="0"/>
    </xf>
    <xf numFmtId="0" fontId="0" fillId="0" borderId="0" xfId="0" applyAlignment="1" applyProtection="1">
      <alignment horizontal="left" wrapText="1"/>
      <protection locked="0"/>
    </xf>
    <xf numFmtId="3" fontId="12" fillId="0" borderId="0" xfId="0" applyNumberFormat="1" applyFont="1" applyBorder="1" applyProtection="1">
      <protection locked="0"/>
    </xf>
    <xf numFmtId="3" fontId="17" fillId="0" borderId="0" xfId="0" applyNumberFormat="1" applyFont="1" applyBorder="1" applyAlignment="1" applyProtection="1">
      <alignment horizontal="left" wrapText="1"/>
      <protection locked="0"/>
    </xf>
    <xf numFmtId="0" fontId="18" fillId="0" borderId="0" xfId="0" applyFont="1" applyBorder="1" applyAlignment="1" applyProtection="1">
      <alignment horizontal="right" wrapText="1"/>
      <protection locked="0"/>
    </xf>
    <xf numFmtId="167" fontId="17" fillId="0" borderId="0" xfId="0" applyNumberFormat="1" applyFont="1" applyBorder="1" applyAlignment="1" applyProtection="1">
      <alignment horizontal="right" wrapText="1"/>
      <protection locked="0"/>
    </xf>
    <xf numFmtId="167" fontId="17" fillId="0" borderId="51" xfId="0" applyNumberFormat="1" applyFont="1" applyBorder="1" applyAlignment="1" applyProtection="1">
      <alignment horizontal="right" wrapText="1"/>
      <protection locked="0"/>
    </xf>
    <xf numFmtId="0" fontId="16" fillId="0" borderId="0" xfId="0" applyFont="1" applyAlignment="1" applyProtection="1">
      <alignment horizontal="left" indent="1"/>
      <protection locked="0"/>
    </xf>
    <xf numFmtId="0" fontId="40" fillId="0" borderId="52" xfId="17" applyFont="1" applyBorder="1" applyProtection="1">
      <protection locked="0"/>
    </xf>
    <xf numFmtId="3" fontId="14" fillId="0" borderId="52" xfId="0" applyNumberFormat="1" applyFont="1" applyBorder="1" applyAlignment="1" applyProtection="1">
      <alignment horizontal="right" wrapText="1"/>
      <protection locked="0"/>
    </xf>
    <xf numFmtId="3" fontId="0" fillId="0" borderId="0" xfId="0" applyNumberFormat="1" applyBorder="1" applyAlignment="1" applyProtection="1">
      <protection locked="0"/>
    </xf>
    <xf numFmtId="3" fontId="36" fillId="0" borderId="0" xfId="0" applyNumberFormat="1" applyFont="1" applyProtection="1">
      <protection locked="0"/>
    </xf>
    <xf numFmtId="3" fontId="14" fillId="0" borderId="0" xfId="0" applyNumberFormat="1" applyFont="1" applyAlignment="1" applyProtection="1">
      <alignment horizontal="center"/>
      <protection locked="0"/>
    </xf>
    <xf numFmtId="3" fontId="16" fillId="0" borderId="0" xfId="0" applyNumberFormat="1" applyFont="1" applyAlignment="1" applyProtection="1">
      <alignment horizontal="center"/>
      <protection locked="0"/>
    </xf>
    <xf numFmtId="0" fontId="12" fillId="0" borderId="0" xfId="0" applyFont="1" applyAlignment="1" applyProtection="1">
      <alignment horizontal="center"/>
      <protection locked="0"/>
    </xf>
    <xf numFmtId="0" fontId="26" fillId="0" borderId="0" xfId="0" applyFont="1" applyFill="1" applyAlignment="1" applyProtection="1">
      <protection locked="0"/>
    </xf>
    <xf numFmtId="0" fontId="26" fillId="0" borderId="0" xfId="0" applyFont="1" applyFill="1" applyAlignment="1" applyProtection="1">
      <alignment vertical="center"/>
      <protection locked="0"/>
    </xf>
    <xf numFmtId="14" fontId="0" fillId="0" borderId="0" xfId="0" applyNumberFormat="1" applyAlignment="1" applyProtection="1">
      <alignment horizontal="center" wrapText="1"/>
      <protection locked="0"/>
    </xf>
    <xf numFmtId="14" fontId="0" fillId="0" borderId="0" xfId="0" applyNumberFormat="1" applyAlignment="1" applyProtection="1">
      <alignment horizontal="center"/>
      <protection locked="0"/>
    </xf>
    <xf numFmtId="3" fontId="0" fillId="0" borderId="0" xfId="0" applyNumberFormat="1" applyFill="1" applyProtection="1">
      <protection locked="0"/>
    </xf>
    <xf numFmtId="0" fontId="12" fillId="0" borderId="0" xfId="0" applyFont="1" applyAlignment="1" applyProtection="1">
      <alignment wrapText="1"/>
      <protection locked="0"/>
    </xf>
    <xf numFmtId="14" fontId="0" fillId="0" borderId="0" xfId="0" applyNumberFormat="1" applyAlignment="1" applyProtection="1">
      <alignment horizontal="center" vertical="center"/>
      <protection locked="0"/>
    </xf>
    <xf numFmtId="0" fontId="27" fillId="0" borderId="0" xfId="0" applyFont="1" applyProtection="1">
      <protection locked="0"/>
    </xf>
    <xf numFmtId="0" fontId="12" fillId="0" borderId="0" xfId="0" applyFont="1" applyProtection="1">
      <protection locked="0"/>
    </xf>
    <xf numFmtId="0" fontId="0" fillId="0" borderId="0" xfId="0" applyAlignment="1" applyProtection="1">
      <alignment wrapText="1"/>
      <protection locked="0"/>
    </xf>
    <xf numFmtId="0" fontId="16" fillId="0" borderId="0" xfId="0" applyFont="1" applyProtection="1">
      <protection locked="0"/>
    </xf>
    <xf numFmtId="0" fontId="0" fillId="0" borderId="0" xfId="0" applyAlignment="1" applyProtection="1">
      <alignment vertical="top" wrapText="1"/>
      <protection locked="0"/>
    </xf>
    <xf numFmtId="0" fontId="12" fillId="0" borderId="0" xfId="0" applyFont="1" applyAlignment="1" applyProtection="1">
      <alignment vertical="center" wrapText="1"/>
      <protection locked="0"/>
    </xf>
    <xf numFmtId="49" fontId="0" fillId="0" borderId="0" xfId="0" applyNumberFormat="1" applyFill="1" applyAlignment="1" applyProtection="1">
      <protection locked="0"/>
    </xf>
    <xf numFmtId="0" fontId="0" fillId="0" borderId="0" xfId="0" applyFill="1" applyAlignment="1" applyProtection="1">
      <protection locked="0"/>
    </xf>
    <xf numFmtId="0" fontId="39" fillId="0" borderId="0" xfId="0" applyFont="1" applyFill="1" applyProtection="1">
      <protection locked="0"/>
    </xf>
    <xf numFmtId="0" fontId="26" fillId="4" borderId="0" xfId="0" applyFont="1" applyFill="1" applyAlignment="1" applyProtection="1">
      <protection locked="0"/>
    </xf>
    <xf numFmtId="0" fontId="26" fillId="4" borderId="0" xfId="0" applyFont="1" applyFill="1" applyAlignment="1" applyProtection="1">
      <alignment vertical="center"/>
      <protection locked="0"/>
    </xf>
    <xf numFmtId="0" fontId="24" fillId="0" borderId="10" xfId="0" applyFont="1" applyBorder="1" applyAlignment="1" applyProtection="1">
      <alignment vertical="top" wrapText="1"/>
      <protection locked="0"/>
    </xf>
    <xf numFmtId="0" fontId="15" fillId="0" borderId="12" xfId="0" applyFont="1" applyBorder="1" applyAlignment="1" applyProtection="1">
      <alignment vertical="top" wrapText="1"/>
      <protection locked="0"/>
    </xf>
    <xf numFmtId="0" fontId="26" fillId="0" borderId="3" xfId="0" applyFont="1" applyBorder="1" applyAlignment="1" applyProtection="1">
      <alignment horizontal="center"/>
      <protection locked="0"/>
    </xf>
    <xf numFmtId="49" fontId="0" fillId="0" borderId="0" xfId="0" applyNumberFormat="1" applyFill="1" applyAlignment="1" applyProtection="1">
      <alignment horizontal="left"/>
      <protection locked="0"/>
    </xf>
    <xf numFmtId="0" fontId="0" fillId="0" borderId="18" xfId="0" applyBorder="1" applyAlignment="1" applyProtection="1">
      <protection locked="0"/>
    </xf>
    <xf numFmtId="0" fontId="30" fillId="0" borderId="0" xfId="0" applyFont="1" applyProtection="1">
      <protection locked="0"/>
    </xf>
    <xf numFmtId="0" fontId="24" fillId="0" borderId="0" xfId="0" applyFont="1" applyProtection="1">
      <protection locked="0"/>
    </xf>
    <xf numFmtId="0" fontId="24" fillId="0" borderId="0" xfId="0" applyFont="1" applyAlignment="1" applyProtection="1">
      <alignment horizontal="left" indent="2"/>
      <protection locked="0"/>
    </xf>
    <xf numFmtId="0" fontId="0" fillId="0" borderId="2" xfId="0" applyBorder="1" applyProtection="1">
      <protection locked="0"/>
    </xf>
    <xf numFmtId="0" fontId="15" fillId="0" borderId="0" xfId="0" applyFont="1" applyBorder="1" applyAlignment="1" applyProtection="1">
      <alignment horizontal="left" indent="2"/>
      <protection locked="0"/>
    </xf>
    <xf numFmtId="0" fontId="0" fillId="0" borderId="0" xfId="0" applyBorder="1" applyProtection="1">
      <protection locked="0"/>
    </xf>
    <xf numFmtId="0" fontId="29" fillId="0" borderId="2" xfId="0" applyFont="1" applyBorder="1" applyProtection="1">
      <protection locked="0"/>
    </xf>
    <xf numFmtId="0" fontId="32" fillId="0" borderId="0" xfId="0" applyFont="1" applyAlignment="1" applyProtection="1">
      <alignment horizontal="left" indent="2"/>
      <protection locked="0"/>
    </xf>
    <xf numFmtId="0" fontId="28" fillId="0" borderId="2" xfId="0" applyFont="1" applyBorder="1" applyProtection="1">
      <protection locked="0"/>
    </xf>
    <xf numFmtId="14" fontId="12" fillId="0" borderId="0" xfId="0" applyNumberFormat="1" applyFont="1" applyBorder="1" applyAlignment="1" applyProtection="1">
      <alignment horizontal="right"/>
      <protection locked="0"/>
    </xf>
    <xf numFmtId="3" fontId="27" fillId="0" borderId="51" xfId="0" applyNumberFormat="1" applyFont="1" applyBorder="1" applyAlignment="1" applyProtection="1">
      <alignment horizontal="right" wrapText="1"/>
      <protection locked="0"/>
    </xf>
    <xf numFmtId="0" fontId="60" fillId="0" borderId="0" xfId="0" applyFont="1" applyFill="1" applyBorder="1" applyProtection="1">
      <protection locked="0"/>
    </xf>
    <xf numFmtId="0" fontId="20" fillId="0" borderId="0" xfId="0" applyFont="1" applyFill="1" applyBorder="1" applyProtection="1">
      <protection locked="0"/>
    </xf>
    <xf numFmtId="0" fontId="24" fillId="0" borderId="0" xfId="0" applyFont="1" applyFill="1" applyBorder="1" applyProtection="1">
      <protection locked="0"/>
    </xf>
    <xf numFmtId="0" fontId="15" fillId="0" borderId="0" xfId="19" applyFont="1" applyFill="1" applyBorder="1" applyAlignment="1" applyProtection="1">
      <alignment horizontal="right" vertical="top" wrapText="1"/>
      <protection locked="0"/>
    </xf>
    <xf numFmtId="0" fontId="61" fillId="0" borderId="0" xfId="19" applyFont="1" applyFill="1" applyBorder="1" applyAlignment="1" applyProtection="1">
      <alignment vertical="top" wrapText="1"/>
      <protection locked="0"/>
    </xf>
    <xf numFmtId="3" fontId="24" fillId="0" borderId="0" xfId="0" applyNumberFormat="1" applyFont="1" applyFill="1" applyBorder="1" applyAlignment="1" applyProtection="1">
      <alignment horizontal="right"/>
      <protection locked="0"/>
    </xf>
    <xf numFmtId="3" fontId="24" fillId="0" borderId="0" xfId="0" applyNumberFormat="1" applyFont="1" applyBorder="1" applyAlignment="1" applyProtection="1">
      <alignment horizontal="right"/>
      <protection locked="0"/>
    </xf>
    <xf numFmtId="3" fontId="62" fillId="0" borderId="0" xfId="0" applyNumberFormat="1" applyFont="1" applyFill="1" applyBorder="1" applyAlignment="1" applyProtection="1">
      <alignment horizontal="right"/>
      <protection locked="0"/>
    </xf>
    <xf numFmtId="3" fontId="24" fillId="0" borderId="0" xfId="20" applyNumberFormat="1" applyFont="1" applyFill="1" applyBorder="1" applyAlignment="1" applyProtection="1">
      <alignment horizontal="right"/>
      <protection locked="0"/>
    </xf>
    <xf numFmtId="3" fontId="65" fillId="0" borderId="0" xfId="20" applyNumberFormat="1" applyFont="1" applyFill="1" applyBorder="1" applyAlignment="1" applyProtection="1">
      <alignment horizontal="right"/>
      <protection locked="0"/>
    </xf>
    <xf numFmtId="0" fontId="61" fillId="0" borderId="0" xfId="0" applyFont="1" applyProtection="1">
      <protection locked="0"/>
    </xf>
    <xf numFmtId="0" fontId="63" fillId="0" borderId="21" xfId="20" applyFont="1" applyFill="1" applyBorder="1" applyProtection="1">
      <protection locked="0"/>
    </xf>
    <xf numFmtId="0" fontId="64" fillId="0" borderId="0" xfId="20" applyFont="1" applyFill="1" applyBorder="1" applyAlignment="1" applyProtection="1">
      <protection locked="0"/>
    </xf>
    <xf numFmtId="0" fontId="64" fillId="0" borderId="0" xfId="20" applyFont="1" applyFill="1" applyBorder="1" applyProtection="1">
      <protection locked="0"/>
    </xf>
    <xf numFmtId="0" fontId="64" fillId="0" borderId="0" xfId="20" applyFont="1" applyFill="1" applyBorder="1" applyAlignment="1" applyProtection="1">
      <alignment horizontal="left"/>
      <protection locked="0"/>
    </xf>
    <xf numFmtId="3" fontId="64" fillId="0" borderId="0" xfId="20" applyNumberFormat="1" applyFont="1" applyFill="1" applyBorder="1" applyAlignment="1" applyProtection="1">
      <alignment horizontal="right"/>
      <protection locked="0"/>
    </xf>
    <xf numFmtId="0" fontId="66" fillId="0" borderId="0" xfId="19" applyFont="1" applyFill="1" applyBorder="1" applyAlignment="1" applyProtection="1">
      <alignment horizontal="right" vertical="top" wrapText="1"/>
      <protection locked="0"/>
    </xf>
    <xf numFmtId="0" fontId="62" fillId="0" borderId="0" xfId="0" applyFont="1" applyBorder="1" applyAlignment="1" applyProtection="1">
      <alignment horizontal="right"/>
      <protection locked="0"/>
    </xf>
    <xf numFmtId="3" fontId="0" fillId="0" borderId="0" xfId="0" applyNumberFormat="1" applyFill="1" applyBorder="1" applyProtection="1">
      <protection locked="0"/>
    </xf>
    <xf numFmtId="0" fontId="62" fillId="0" borderId="0" xfId="21" applyFont="1" applyFill="1" applyBorder="1" applyAlignment="1" applyProtection="1">
      <protection locked="0"/>
    </xf>
    <xf numFmtId="0" fontId="61" fillId="0" borderId="0" xfId="0" applyFont="1" applyFill="1" applyProtection="1">
      <protection locked="0"/>
    </xf>
    <xf numFmtId="170" fontId="0" fillId="0" borderId="0" xfId="4" applyNumberFormat="1" applyFont="1" applyFill="1" applyProtection="1">
      <protection locked="0"/>
    </xf>
    <xf numFmtId="170" fontId="26" fillId="0" borderId="0" xfId="0" applyNumberFormat="1" applyFont="1" applyBorder="1" applyProtection="1">
      <protection locked="0"/>
    </xf>
    <xf numFmtId="0" fontId="25" fillId="0" borderId="0" xfId="0" applyFont="1" applyFill="1" applyBorder="1" applyProtection="1">
      <protection locked="0"/>
    </xf>
    <xf numFmtId="0" fontId="19" fillId="0" borderId="0" xfId="0" applyFont="1" applyBorder="1" applyProtection="1">
      <protection locked="0"/>
    </xf>
    <xf numFmtId="0" fontId="12" fillId="0" borderId="0" xfId="0" applyFont="1" applyAlignment="1" applyProtection="1">
      <alignment vertical="top" wrapText="1"/>
      <protection locked="0"/>
    </xf>
    <xf numFmtId="0" fontId="18" fillId="0" borderId="0" xfId="0" applyFont="1" applyBorder="1" applyAlignment="1" applyProtection="1">
      <alignment vertical="top" wrapText="1"/>
      <protection locked="0"/>
    </xf>
    <xf numFmtId="0" fontId="19" fillId="0" borderId="1" xfId="0" applyFont="1" applyBorder="1" applyAlignment="1" applyProtection="1">
      <alignment vertical="top" wrapText="1"/>
      <protection locked="0"/>
    </xf>
    <xf numFmtId="0" fontId="18" fillId="0" borderId="11" xfId="0" applyFont="1" applyBorder="1" applyProtection="1">
      <protection locked="0"/>
    </xf>
    <xf numFmtId="3" fontId="14" fillId="2" borderId="0" xfId="0" applyNumberFormat="1" applyFont="1" applyFill="1" applyAlignment="1" applyProtection="1">
      <alignment horizontal="right" wrapText="1"/>
      <protection locked="0"/>
    </xf>
    <xf numFmtId="3" fontId="16" fillId="2" borderId="0" xfId="0" applyNumberFormat="1" applyFont="1" applyFill="1" applyAlignment="1" applyProtection="1">
      <alignment horizontal="right" wrapText="1"/>
      <protection locked="0"/>
    </xf>
    <xf numFmtId="0" fontId="19" fillId="0" borderId="0" xfId="0" applyFont="1" applyAlignment="1" applyProtection="1">
      <alignment horizontal="left" wrapText="1"/>
      <protection locked="0"/>
    </xf>
    <xf numFmtId="9" fontId="20" fillId="0" borderId="0" xfId="0" applyNumberFormat="1" applyFont="1" applyAlignment="1" applyProtection="1">
      <alignment horizontal="center"/>
      <protection locked="0"/>
    </xf>
    <xf numFmtId="0" fontId="14" fillId="0" borderId="1" xfId="0" applyFont="1" applyFill="1" applyBorder="1" applyProtection="1">
      <protection locked="0"/>
    </xf>
    <xf numFmtId="0" fontId="16" fillId="0" borderId="2" xfId="0" applyFont="1" applyBorder="1" applyProtection="1">
      <protection locked="0"/>
    </xf>
    <xf numFmtId="0" fontId="17" fillId="0" borderId="0" xfId="0" applyFont="1" applyBorder="1" applyAlignment="1" applyProtection="1">
      <alignment horizontal="center"/>
      <protection locked="0"/>
    </xf>
    <xf numFmtId="0" fontId="16" fillId="0" borderId="0" xfId="0" applyFont="1" applyBorder="1" applyAlignment="1" applyProtection="1">
      <alignment horizontal="center"/>
      <protection locked="0"/>
    </xf>
    <xf numFmtId="3" fontId="16" fillId="0" borderId="0" xfId="0" applyNumberFormat="1" applyFont="1" applyFill="1" applyBorder="1" applyAlignment="1" applyProtection="1">
      <alignment horizontal="right" wrapText="1"/>
      <protection locked="0"/>
    </xf>
    <xf numFmtId="3" fontId="14" fillId="0" borderId="0" xfId="0" applyNumberFormat="1" applyFont="1" applyBorder="1" applyProtection="1">
      <protection locked="0"/>
    </xf>
    <xf numFmtId="38" fontId="14" fillId="0" borderId="0" xfId="0" applyNumberFormat="1" applyFont="1" applyBorder="1" applyProtection="1">
      <protection locked="0"/>
    </xf>
    <xf numFmtId="3" fontId="14" fillId="0" borderId="0" xfId="0" applyNumberFormat="1" applyFont="1" applyBorder="1" applyAlignment="1" applyProtection="1">
      <alignment horizontal="left"/>
      <protection locked="0"/>
    </xf>
    <xf numFmtId="3" fontId="16" fillId="0" borderId="2" xfId="0" applyNumberFormat="1" applyFont="1" applyBorder="1" applyAlignment="1" applyProtection="1">
      <alignment horizontal="right"/>
      <protection locked="0"/>
    </xf>
    <xf numFmtId="3" fontId="16" fillId="0" borderId="2" xfId="0" applyNumberFormat="1" applyFont="1" applyBorder="1" applyAlignment="1" applyProtection="1">
      <protection locked="0"/>
    </xf>
    <xf numFmtId="0" fontId="13" fillId="0" borderId="0" xfId="0" applyFont="1" applyAlignment="1" applyProtection="1">
      <protection locked="0"/>
    </xf>
    <xf numFmtId="0" fontId="17" fillId="0" borderId="0" xfId="0" applyFont="1" applyAlignment="1" applyProtection="1">
      <alignment horizontal="left"/>
      <protection locked="0"/>
    </xf>
    <xf numFmtId="3" fontId="14" fillId="0" borderId="11" xfId="0" applyNumberFormat="1" applyFont="1" applyBorder="1" applyAlignment="1" applyProtection="1">
      <alignment horizontal="right" wrapText="1"/>
      <protection locked="0"/>
    </xf>
    <xf numFmtId="0" fontId="0" fillId="0" borderId="0" xfId="0" applyBorder="1" applyAlignment="1" applyProtection="1">
      <alignment wrapText="1"/>
      <protection locked="0"/>
    </xf>
    <xf numFmtId="3" fontId="16" fillId="0" borderId="0" xfId="0" applyNumberFormat="1" applyFont="1" applyBorder="1" applyAlignment="1" applyProtection="1">
      <alignment wrapText="1"/>
      <protection locked="0"/>
    </xf>
    <xf numFmtId="3" fontId="0" fillId="0" borderId="4" xfId="0" applyNumberFormat="1" applyBorder="1" applyAlignment="1" applyProtection="1">
      <protection locked="0"/>
    </xf>
    <xf numFmtId="49" fontId="17" fillId="0" borderId="0" xfId="2" applyNumberFormat="1" applyFont="1" applyFill="1" applyBorder="1" applyAlignment="1" applyProtection="1">
      <alignment horizontal="left" indent="1"/>
      <protection locked="0"/>
    </xf>
    <xf numFmtId="0" fontId="16" fillId="0" borderId="0" xfId="2" applyFont="1" applyBorder="1" applyAlignment="1" applyProtection="1">
      <protection locked="0"/>
    </xf>
    <xf numFmtId="0" fontId="10" fillId="0" borderId="0" xfId="16" applyProtection="1">
      <protection locked="0"/>
    </xf>
    <xf numFmtId="0" fontId="12" fillId="0" borderId="0" xfId="16" applyFont="1" applyProtection="1">
      <protection locked="0"/>
    </xf>
    <xf numFmtId="0" fontId="26" fillId="0" borderId="8" xfId="16" applyFont="1" applyBorder="1" applyAlignment="1" applyProtection="1">
      <alignment horizontal="left" vertical="center" indent="2"/>
      <protection locked="0"/>
    </xf>
    <xf numFmtId="0" fontId="10" fillId="0" borderId="3" xfId="16" applyBorder="1" applyProtection="1">
      <protection locked="0"/>
    </xf>
    <xf numFmtId="14" fontId="12" fillId="0" borderId="3" xfId="16" applyNumberFormat="1" applyFont="1" applyBorder="1" applyAlignment="1" applyProtection="1">
      <alignment horizontal="center"/>
      <protection locked="0"/>
    </xf>
    <xf numFmtId="0" fontId="12" fillId="0" borderId="3" xfId="16" applyFont="1" applyBorder="1" applyAlignment="1" applyProtection="1">
      <alignment horizontal="center"/>
      <protection locked="0"/>
    </xf>
    <xf numFmtId="3" fontId="10" fillId="0" borderId="3" xfId="16" applyNumberFormat="1" applyBorder="1" applyProtection="1">
      <protection locked="0"/>
    </xf>
    <xf numFmtId="0" fontId="33" fillId="0" borderId="3" xfId="16" applyFont="1" applyBorder="1" applyProtection="1">
      <protection locked="0"/>
    </xf>
    <xf numFmtId="3" fontId="45" fillId="0" borderId="3" xfId="16" applyNumberFormat="1" applyFont="1" applyFill="1" applyBorder="1" applyProtection="1">
      <protection locked="0"/>
    </xf>
    <xf numFmtId="0" fontId="12" fillId="0" borderId="3" xfId="16" applyFont="1" applyBorder="1" applyAlignment="1" applyProtection="1">
      <alignment horizontal="left" indent="1"/>
      <protection locked="0"/>
    </xf>
    <xf numFmtId="0" fontId="12" fillId="0" borderId="3" xfId="16" applyFont="1" applyBorder="1" applyProtection="1">
      <protection locked="0"/>
    </xf>
    <xf numFmtId="0" fontId="26" fillId="0" borderId="3" xfId="16" applyFont="1" applyBorder="1" applyProtection="1">
      <protection locked="0"/>
    </xf>
    <xf numFmtId="0" fontId="10" fillId="0" borderId="18" xfId="16" applyBorder="1" applyAlignment="1" applyProtection="1">
      <alignment horizontal="center"/>
      <protection locked="0"/>
    </xf>
    <xf numFmtId="0" fontId="10" fillId="0" borderId="8" xfId="16" applyBorder="1" applyAlignment="1" applyProtection="1">
      <alignment vertical="center" wrapText="1"/>
      <protection locked="0"/>
    </xf>
    <xf numFmtId="0" fontId="10" fillId="0" borderId="8" xfId="16" applyBorder="1" applyAlignment="1" applyProtection="1">
      <alignment horizontal="center"/>
      <protection locked="0"/>
    </xf>
    <xf numFmtId="0" fontId="10" fillId="0" borderId="0" xfId="16" applyBorder="1" applyAlignment="1" applyProtection="1">
      <alignment vertical="center" wrapText="1"/>
      <protection locked="0"/>
    </xf>
    <xf numFmtId="0" fontId="26" fillId="0" borderId="0" xfId="16" applyFont="1" applyBorder="1" applyAlignment="1" applyProtection="1">
      <alignment horizontal="right" vertical="center"/>
      <protection locked="0"/>
    </xf>
    <xf numFmtId="0" fontId="10" fillId="0" borderId="0" xfId="16" applyBorder="1" applyAlignment="1" applyProtection="1">
      <alignment horizontal="center"/>
      <protection locked="0"/>
    </xf>
    <xf numFmtId="0" fontId="12" fillId="0" borderId="0" xfId="16" applyFont="1" applyBorder="1" applyAlignment="1" applyProtection="1">
      <alignment vertical="center" wrapText="1"/>
      <protection locked="0"/>
    </xf>
    <xf numFmtId="0" fontId="12" fillId="0" borderId="18" xfId="16" applyFont="1" applyBorder="1" applyProtection="1">
      <protection locked="0"/>
    </xf>
    <xf numFmtId="0" fontId="10" fillId="0" borderId="8" xfId="16" applyBorder="1" applyAlignment="1" applyProtection="1">
      <alignment horizontal="left" vertical="center" indent="2"/>
      <protection locked="0"/>
    </xf>
    <xf numFmtId="0" fontId="10" fillId="0" borderId="8" xfId="16" applyBorder="1" applyProtection="1">
      <protection locked="0"/>
    </xf>
    <xf numFmtId="0" fontId="33" fillId="0" borderId="3" xfId="16" applyFont="1" applyFill="1" applyBorder="1" applyAlignment="1" applyProtection="1">
      <alignment horizontal="left"/>
      <protection locked="0"/>
    </xf>
    <xf numFmtId="0" fontId="26" fillId="0" borderId="3" xfId="16" applyFont="1" applyBorder="1" applyAlignment="1" applyProtection="1">
      <alignment horizontal="left"/>
      <protection locked="0"/>
    </xf>
    <xf numFmtId="0" fontId="12" fillId="0" borderId="3" xfId="16" applyFont="1" applyFill="1" applyBorder="1" applyProtection="1">
      <protection locked="0"/>
    </xf>
    <xf numFmtId="0" fontId="10" fillId="0" borderId="18" xfId="16" applyBorder="1" applyProtection="1">
      <protection locked="0"/>
    </xf>
    <xf numFmtId="3" fontId="10" fillId="0" borderId="0" xfId="16" applyNumberFormat="1" applyProtection="1">
      <protection locked="0"/>
    </xf>
    <xf numFmtId="0" fontId="10" fillId="0" borderId="37" xfId="16" applyBorder="1" applyAlignment="1" applyProtection="1">
      <protection locked="0"/>
    </xf>
    <xf numFmtId="0" fontId="10" fillId="0" borderId="1" xfId="16" applyBorder="1" applyAlignment="1" applyProtection="1">
      <protection locked="0"/>
    </xf>
    <xf numFmtId="3" fontId="10" fillId="0" borderId="22" xfId="16" applyNumberFormat="1" applyBorder="1" applyProtection="1">
      <protection locked="0"/>
    </xf>
    <xf numFmtId="0" fontId="10" fillId="0" borderId="9" xfId="16" applyBorder="1" applyProtection="1">
      <protection locked="0"/>
    </xf>
    <xf numFmtId="0" fontId="10" fillId="0" borderId="38" xfId="16" applyBorder="1" applyProtection="1">
      <protection locked="0"/>
    </xf>
    <xf numFmtId="0" fontId="12" fillId="0" borderId="39" xfId="16" applyFont="1" applyBorder="1" applyAlignment="1" applyProtection="1">
      <alignment horizontal="left" indent="1"/>
      <protection locked="0"/>
    </xf>
    <xf numFmtId="3" fontId="45" fillId="0" borderId="3" xfId="16" applyNumberFormat="1" applyFont="1" applyBorder="1" applyProtection="1">
      <protection locked="0"/>
    </xf>
    <xf numFmtId="3" fontId="10" fillId="0" borderId="13" xfId="16" applyNumberFormat="1" applyBorder="1" applyProtection="1">
      <protection locked="0"/>
    </xf>
    <xf numFmtId="0" fontId="26" fillId="0" borderId="39" xfId="16" applyFont="1" applyBorder="1" applyProtection="1">
      <protection locked="0"/>
    </xf>
    <xf numFmtId="0" fontId="10" fillId="0" borderId="25" xfId="16" applyBorder="1" applyProtection="1">
      <protection locked="0"/>
    </xf>
    <xf numFmtId="0" fontId="10" fillId="0" borderId="39" xfId="16" applyBorder="1" applyProtection="1">
      <protection locked="0"/>
    </xf>
    <xf numFmtId="3" fontId="45" fillId="0" borderId="18" xfId="16" applyNumberFormat="1" applyFont="1" applyBorder="1" applyProtection="1">
      <protection locked="0"/>
    </xf>
    <xf numFmtId="0" fontId="10" fillId="0" borderId="40" xfId="16" applyBorder="1" applyProtection="1">
      <protection locked="0"/>
    </xf>
    <xf numFmtId="0" fontId="10" fillId="0" borderId="41" xfId="16" applyBorder="1" applyProtection="1">
      <protection locked="0"/>
    </xf>
    <xf numFmtId="3" fontId="10" fillId="0" borderId="19" xfId="16" applyNumberFormat="1" applyBorder="1" applyProtection="1">
      <protection locked="0"/>
    </xf>
    <xf numFmtId="3" fontId="10" fillId="0" borderId="18" xfId="16" applyNumberFormat="1" applyBorder="1" applyProtection="1">
      <protection locked="0"/>
    </xf>
    <xf numFmtId="0" fontId="10" fillId="0" borderId="42" xfId="16" applyBorder="1" applyProtection="1">
      <protection locked="0"/>
    </xf>
    <xf numFmtId="0" fontId="10" fillId="0" borderId="7" xfId="16" applyBorder="1" applyProtection="1">
      <protection locked="0"/>
    </xf>
    <xf numFmtId="3" fontId="26" fillId="0" borderId="0" xfId="16" applyNumberFormat="1" applyFont="1" applyBorder="1" applyAlignment="1" applyProtection="1">
      <alignment horizontal="right"/>
      <protection locked="0"/>
    </xf>
    <xf numFmtId="0" fontId="10" fillId="0" borderId="0" xfId="16" applyFill="1" applyBorder="1" applyProtection="1">
      <protection locked="0"/>
    </xf>
    <xf numFmtId="0" fontId="26" fillId="0" borderId="0" xfId="16" applyFont="1" applyAlignment="1" applyProtection="1">
      <alignment wrapText="1"/>
      <protection locked="0"/>
    </xf>
    <xf numFmtId="0" fontId="10" fillId="0" borderId="0" xfId="16" applyAlignment="1" applyProtection="1">
      <alignment wrapText="1"/>
      <protection locked="0"/>
    </xf>
    <xf numFmtId="0" fontId="12" fillId="0" borderId="48" xfId="16" applyFont="1" applyBorder="1" applyProtection="1">
      <protection locked="0"/>
    </xf>
    <xf numFmtId="0" fontId="12" fillId="0" borderId="8" xfId="16" applyFont="1" applyBorder="1" applyProtection="1">
      <protection locked="0"/>
    </xf>
    <xf numFmtId="3" fontId="10" fillId="0" borderId="32" xfId="16" applyNumberFormat="1" applyBorder="1" applyAlignment="1" applyProtection="1">
      <protection locked="0"/>
    </xf>
    <xf numFmtId="0" fontId="10" fillId="0" borderId="10" xfId="16" applyBorder="1" applyAlignment="1" applyProtection="1">
      <protection locked="0"/>
    </xf>
    <xf numFmtId="0" fontId="10" fillId="0" borderId="22" xfId="16" applyBorder="1" applyAlignment="1" applyProtection="1">
      <protection locked="0"/>
    </xf>
    <xf numFmtId="0" fontId="10" fillId="0" borderId="13" xfId="16" applyBorder="1" applyProtection="1">
      <protection locked="0"/>
    </xf>
    <xf numFmtId="3" fontId="10" fillId="0" borderId="3" xfId="16" applyNumberFormat="1" applyFill="1" applyBorder="1" applyProtection="1">
      <protection locked="0"/>
    </xf>
    <xf numFmtId="3" fontId="12" fillId="0" borderId="13" xfId="16" applyNumberFormat="1" applyFont="1" applyBorder="1" applyProtection="1">
      <protection locked="0"/>
    </xf>
    <xf numFmtId="0" fontId="12" fillId="0" borderId="39" xfId="16" applyFont="1" applyBorder="1" applyProtection="1">
      <protection locked="0"/>
    </xf>
    <xf numFmtId="0" fontId="12" fillId="0" borderId="13" xfId="16" applyFont="1" applyBorder="1" applyProtection="1">
      <protection locked="0"/>
    </xf>
    <xf numFmtId="0" fontId="26" fillId="0" borderId="3" xfId="16" applyFont="1" applyBorder="1" applyAlignment="1" applyProtection="1">
      <alignment wrapText="1"/>
      <protection locked="0"/>
    </xf>
    <xf numFmtId="168" fontId="10" fillId="0" borderId="3" xfId="16" applyNumberFormat="1" applyBorder="1" applyProtection="1">
      <protection locked="0"/>
    </xf>
    <xf numFmtId="3" fontId="12" fillId="0" borderId="2" xfId="16" applyNumberFormat="1" applyFont="1" applyFill="1" applyBorder="1" applyAlignment="1" applyProtection="1">
      <alignment horizontal="right"/>
      <protection locked="0"/>
    </xf>
    <xf numFmtId="0" fontId="26" fillId="0" borderId="40" xfId="16" applyFont="1" applyBorder="1" applyAlignment="1" applyProtection="1">
      <alignment horizontal="left"/>
      <protection locked="0"/>
    </xf>
    <xf numFmtId="3" fontId="10" fillId="0" borderId="2" xfId="16" applyNumberFormat="1" applyBorder="1" applyProtection="1">
      <protection locked="0"/>
    </xf>
    <xf numFmtId="0" fontId="26" fillId="0" borderId="48" xfId="16" applyFont="1" applyBorder="1" applyAlignment="1" applyProtection="1">
      <alignment horizontal="left"/>
      <protection locked="0"/>
    </xf>
    <xf numFmtId="0" fontId="26" fillId="0" borderId="41" xfId="16" applyFont="1" applyBorder="1" applyAlignment="1" applyProtection="1">
      <alignment horizontal="left"/>
      <protection locked="0"/>
    </xf>
    <xf numFmtId="0" fontId="10" fillId="0" borderId="19" xfId="16" applyBorder="1" applyProtection="1">
      <protection locked="0"/>
    </xf>
    <xf numFmtId="0" fontId="51" fillId="0" borderId="6" xfId="16" applyFont="1" applyBorder="1" applyProtection="1">
      <protection locked="0"/>
    </xf>
    <xf numFmtId="0" fontId="51" fillId="0" borderId="49" xfId="16" applyFont="1" applyBorder="1" applyProtection="1">
      <protection locked="0"/>
    </xf>
    <xf numFmtId="0" fontId="51" fillId="0" borderId="0" xfId="16" applyFont="1" applyProtection="1">
      <protection locked="0"/>
    </xf>
    <xf numFmtId="0" fontId="26" fillId="0" borderId="0" xfId="16" applyFont="1" applyProtection="1">
      <protection locked="0"/>
    </xf>
    <xf numFmtId="0" fontId="12" fillId="0" borderId="0" xfId="16" applyFont="1" applyAlignment="1" applyProtection="1">
      <alignment vertical="top" wrapText="1"/>
      <protection locked="0"/>
    </xf>
    <xf numFmtId="0" fontId="54" fillId="0" borderId="0" xfId="16" applyFont="1" applyProtection="1">
      <protection locked="0"/>
    </xf>
    <xf numFmtId="0" fontId="10" fillId="0" borderId="0" xfId="16" applyAlignment="1" applyProtection="1">
      <alignment vertical="top" wrapText="1"/>
      <protection locked="0"/>
    </xf>
    <xf numFmtId="0" fontId="10" fillId="0" borderId="0" xfId="16" applyAlignment="1" applyProtection="1">
      <protection locked="0"/>
    </xf>
    <xf numFmtId="170" fontId="40" fillId="0" borderId="52" xfId="1" applyNumberFormat="1" applyFont="1" applyBorder="1" applyProtection="1">
      <protection locked="0"/>
    </xf>
    <xf numFmtId="170" fontId="40" fillId="0" borderId="52" xfId="1" applyNumberFormat="1" applyFont="1" applyFill="1" applyBorder="1" applyProtection="1">
      <protection locked="0"/>
    </xf>
    <xf numFmtId="164" fontId="40" fillId="0" borderId="0" xfId="1" applyFont="1" applyProtection="1">
      <protection locked="0"/>
    </xf>
    <xf numFmtId="3" fontId="40" fillId="0" borderId="1" xfId="1" applyNumberFormat="1" applyFont="1" applyFill="1" applyBorder="1" applyProtection="1">
      <protection locked="0"/>
    </xf>
    <xf numFmtId="3" fontId="40" fillId="0" borderId="0" xfId="1" applyNumberFormat="1" applyFont="1" applyProtection="1">
      <protection locked="0"/>
    </xf>
    <xf numFmtId="3" fontId="40" fillId="0" borderId="23" xfId="17" applyNumberFormat="1" applyFont="1" applyFill="1" applyBorder="1" applyProtection="1">
      <protection locked="0"/>
    </xf>
    <xf numFmtId="3" fontId="40" fillId="0" borderId="24" xfId="17" applyNumberFormat="1" applyFont="1" applyFill="1" applyBorder="1" applyProtection="1">
      <protection locked="0"/>
    </xf>
    <xf numFmtId="3" fontId="40" fillId="0" borderId="0" xfId="1" applyNumberFormat="1" applyFont="1" applyFill="1" applyBorder="1" applyProtection="1">
      <protection locked="0"/>
    </xf>
    <xf numFmtId="3" fontId="40" fillId="0" borderId="0" xfId="1" applyNumberFormat="1" applyFont="1" applyBorder="1" applyProtection="1">
      <protection locked="0"/>
    </xf>
    <xf numFmtId="3" fontId="40" fillId="0" borderId="1" xfId="17" applyNumberFormat="1" applyFont="1" applyBorder="1" applyProtection="1">
      <protection locked="0"/>
    </xf>
    <xf numFmtId="3" fontId="40" fillId="4" borderId="6" xfId="17" applyNumberFormat="1" applyFont="1" applyFill="1" applyBorder="1" applyProtection="1">
      <protection locked="0"/>
    </xf>
    <xf numFmtId="3" fontId="40" fillId="0" borderId="0" xfId="17" applyNumberFormat="1" applyFont="1" applyProtection="1">
      <protection locked="0"/>
    </xf>
    <xf numFmtId="3" fontId="40" fillId="0" borderId="52" xfId="17" applyNumberFormat="1" applyFont="1" applyBorder="1" applyProtection="1">
      <protection locked="0"/>
    </xf>
    <xf numFmtId="3" fontId="40" fillId="0" borderId="0" xfId="17" applyNumberFormat="1" applyFont="1" applyBorder="1" applyProtection="1">
      <protection locked="0"/>
    </xf>
    <xf numFmtId="3" fontId="20" fillId="0" borderId="0" xfId="1" applyNumberFormat="1" applyFont="1" applyAlignment="1" applyProtection="1">
      <alignment horizontal="right" wrapText="1"/>
      <protection locked="0"/>
    </xf>
    <xf numFmtId="3" fontId="20" fillId="0" borderId="1" xfId="1" applyNumberFormat="1" applyFont="1" applyBorder="1" applyAlignment="1" applyProtection="1">
      <alignment horizontal="right" wrapText="1"/>
      <protection locked="0"/>
    </xf>
    <xf numFmtId="3" fontId="16" fillId="0" borderId="0" xfId="1" applyNumberFormat="1" applyFont="1" applyAlignment="1" applyProtection="1">
      <protection locked="0"/>
    </xf>
    <xf numFmtId="0" fontId="12" fillId="0" borderId="0" xfId="17" applyBorder="1" applyProtection="1">
      <protection locked="0"/>
    </xf>
    <xf numFmtId="0" fontId="12" fillId="0" borderId="1" xfId="17" applyBorder="1" applyProtection="1">
      <protection locked="0"/>
    </xf>
    <xf numFmtId="0" fontId="12" fillId="0" borderId="17" xfId="17" applyBorder="1" applyProtection="1">
      <protection locked="0"/>
    </xf>
    <xf numFmtId="38" fontId="26" fillId="0" borderId="0" xfId="10" applyNumberFormat="1" applyFont="1" applyFill="1" applyBorder="1" applyAlignment="1" applyProtection="1">
      <alignment horizontal="left"/>
      <protection locked="0"/>
    </xf>
    <xf numFmtId="0" fontId="26" fillId="0" borderId="0" xfId="10" applyFont="1" applyProtection="1">
      <protection locked="0"/>
    </xf>
    <xf numFmtId="0" fontId="12" fillId="0" borderId="0" xfId="10" applyFont="1" applyFill="1" applyProtection="1">
      <protection locked="0"/>
    </xf>
    <xf numFmtId="0" fontId="12" fillId="0" borderId="0" xfId="10" applyFont="1" applyProtection="1">
      <protection locked="0"/>
    </xf>
    <xf numFmtId="0" fontId="45" fillId="0" borderId="0" xfId="10" applyFont="1" applyAlignment="1" applyProtection="1">
      <protection locked="0"/>
    </xf>
    <xf numFmtId="0" fontId="12" fillId="0" borderId="0" xfId="10" applyFont="1" applyAlignment="1" applyProtection="1">
      <protection locked="0"/>
    </xf>
    <xf numFmtId="0" fontId="12" fillId="0" borderId="0" xfId="10" applyFont="1" applyAlignment="1" applyProtection="1">
      <alignment wrapText="1"/>
      <protection locked="0"/>
    </xf>
    <xf numFmtId="0" fontId="47" fillId="0" borderId="0" xfId="10" applyFont="1" applyAlignment="1" applyProtection="1">
      <alignment vertical="top" wrapText="1"/>
      <protection locked="0"/>
    </xf>
    <xf numFmtId="0" fontId="47" fillId="0" borderId="0" xfId="10" applyFont="1" applyAlignment="1" applyProtection="1">
      <alignment vertical="top"/>
      <protection locked="0"/>
    </xf>
    <xf numFmtId="0" fontId="47" fillId="0" borderId="0" xfId="10" applyFont="1" applyAlignment="1" applyProtection="1">
      <protection locked="0"/>
    </xf>
    <xf numFmtId="0" fontId="12" fillId="0" borderId="0" xfId="10" applyProtection="1">
      <protection locked="0"/>
    </xf>
    <xf numFmtId="3" fontId="17" fillId="0" borderId="0" xfId="1" applyNumberFormat="1" applyFont="1" applyAlignment="1" applyProtection="1">
      <alignment horizontal="right" wrapText="1"/>
      <protection locked="0"/>
    </xf>
    <xf numFmtId="0" fontId="40" fillId="0" borderId="0" xfId="17" applyFont="1" applyBorder="1" applyProtection="1">
      <protection locked="0"/>
    </xf>
    <xf numFmtId="0" fontId="40" fillId="0" borderId="0" xfId="17" applyFont="1" applyProtection="1">
      <protection locked="0"/>
    </xf>
    <xf numFmtId="0" fontId="56" fillId="0" borderId="0" xfId="17" applyFont="1" applyProtection="1">
      <protection locked="0"/>
    </xf>
    <xf numFmtId="0" fontId="40" fillId="0" borderId="1" xfId="17" applyFont="1" applyBorder="1" applyProtection="1">
      <protection locked="0"/>
    </xf>
    <xf numFmtId="0" fontId="12" fillId="0" borderId="0" xfId="17" applyFont="1" applyFill="1" applyBorder="1" applyProtection="1">
      <protection locked="0"/>
    </xf>
    <xf numFmtId="0" fontId="12" fillId="0" borderId="0" xfId="17" applyFill="1" applyBorder="1" applyProtection="1">
      <protection locked="0"/>
    </xf>
    <xf numFmtId="0" fontId="12" fillId="0" borderId="0" xfId="10" applyFill="1" applyAlignment="1" applyProtection="1">
      <alignment horizontal="left"/>
      <protection locked="0"/>
    </xf>
    <xf numFmtId="49" fontId="26" fillId="0" borderId="0" xfId="10" applyNumberFormat="1" applyFont="1" applyFill="1" applyBorder="1" applyAlignment="1" applyProtection="1">
      <alignment horizontal="left"/>
      <protection locked="0"/>
    </xf>
    <xf numFmtId="0" fontId="12" fillId="0" borderId="0" xfId="10" applyFont="1" applyFill="1" applyBorder="1" applyProtection="1">
      <protection locked="0"/>
    </xf>
    <xf numFmtId="0" fontId="12" fillId="0" borderId="0" xfId="17" applyFont="1" applyFill="1" applyProtection="1">
      <protection locked="0"/>
    </xf>
    <xf numFmtId="0" fontId="12" fillId="0" borderId="0" xfId="10" applyFont="1" applyBorder="1" applyProtection="1">
      <protection locked="0"/>
    </xf>
    <xf numFmtId="0" fontId="12" fillId="0" borderId="0" xfId="17" applyFont="1" applyBorder="1" applyProtection="1">
      <protection locked="0"/>
    </xf>
    <xf numFmtId="0" fontId="12" fillId="0" borderId="0" xfId="10" applyFill="1" applyProtection="1">
      <protection locked="0"/>
    </xf>
    <xf numFmtId="0" fontId="46" fillId="0" borderId="0" xfId="10" applyFont="1" applyBorder="1" applyProtection="1">
      <protection locked="0"/>
    </xf>
    <xf numFmtId="0" fontId="45" fillId="0" borderId="0" xfId="10" applyFont="1" applyBorder="1" applyProtection="1">
      <protection locked="0"/>
    </xf>
    <xf numFmtId="0" fontId="47" fillId="0" borderId="0" xfId="10" applyFont="1" applyBorder="1" applyAlignment="1" applyProtection="1">
      <alignment wrapText="1"/>
      <protection locked="0"/>
    </xf>
    <xf numFmtId="0" fontId="45" fillId="0" borderId="0" xfId="10" applyFont="1" applyProtection="1">
      <protection locked="0"/>
    </xf>
    <xf numFmtId="0" fontId="23" fillId="0" borderId="0" xfId="17" applyFont="1" applyAlignment="1" applyProtection="1">
      <alignment horizontal="center"/>
      <protection locked="0"/>
    </xf>
    <xf numFmtId="0" fontId="23" fillId="0" borderId="0" xfId="17" applyFont="1" applyFill="1" applyAlignment="1" applyProtection="1">
      <alignment horizontal="center"/>
      <protection locked="0"/>
    </xf>
    <xf numFmtId="0" fontId="25" fillId="0" borderId="0" xfId="17" applyFont="1" applyProtection="1">
      <protection locked="0"/>
    </xf>
    <xf numFmtId="0" fontId="40" fillId="0" borderId="0" xfId="17" applyFont="1" applyFill="1" applyBorder="1" applyProtection="1">
      <protection locked="0"/>
    </xf>
    <xf numFmtId="0" fontId="57" fillId="0" borderId="0" xfId="17" applyFont="1" applyBorder="1" applyProtection="1">
      <protection locked="0"/>
    </xf>
    <xf numFmtId="0" fontId="50" fillId="0" borderId="0" xfId="17" applyFont="1" applyBorder="1" applyProtection="1">
      <protection locked="0"/>
    </xf>
    <xf numFmtId="169" fontId="40" fillId="0" borderId="0" xfId="17" applyNumberFormat="1" applyFont="1" applyFill="1" applyBorder="1" applyProtection="1">
      <protection locked="0"/>
    </xf>
    <xf numFmtId="169" fontId="40" fillId="0" borderId="0" xfId="17" applyNumberFormat="1" applyFont="1" applyBorder="1" applyProtection="1">
      <protection locked="0"/>
    </xf>
    <xf numFmtId="169" fontId="40" fillId="0" borderId="1" xfId="17" applyNumberFormat="1" applyFont="1" applyFill="1" applyBorder="1" applyProtection="1">
      <protection locked="0"/>
    </xf>
    <xf numFmtId="0" fontId="40" fillId="0" borderId="1" xfId="17" applyFont="1" applyFill="1" applyBorder="1" applyProtection="1">
      <protection locked="0"/>
    </xf>
    <xf numFmtId="170" fontId="40" fillId="0" borderId="0" xfId="1" applyNumberFormat="1" applyFont="1" applyBorder="1" applyProtection="1">
      <protection locked="0"/>
    </xf>
    <xf numFmtId="170" fontId="40" fillId="0" borderId="0" xfId="1" applyNumberFormat="1" applyFont="1" applyFill="1" applyBorder="1" applyProtection="1">
      <protection locked="0"/>
    </xf>
    <xf numFmtId="10" fontId="40" fillId="0" borderId="1" xfId="14" applyNumberFormat="1" applyFont="1" applyFill="1" applyBorder="1" applyProtection="1">
      <protection locked="0"/>
    </xf>
    <xf numFmtId="10" fontId="40" fillId="0" borderId="0" xfId="14" applyNumberFormat="1" applyFont="1" applyFill="1" applyBorder="1" applyProtection="1">
      <protection locked="0"/>
    </xf>
    <xf numFmtId="37" fontId="40" fillId="0" borderId="0" xfId="1" applyNumberFormat="1" applyFont="1" applyFill="1" applyBorder="1" applyProtection="1">
      <protection locked="0"/>
    </xf>
    <xf numFmtId="37" fontId="40" fillId="0" borderId="0" xfId="17" applyNumberFormat="1" applyFont="1" applyBorder="1" applyProtection="1">
      <protection locked="0"/>
    </xf>
    <xf numFmtId="0" fontId="12" fillId="0" borderId="0" xfId="17" applyProtection="1">
      <protection locked="0"/>
    </xf>
    <xf numFmtId="170" fontId="40" fillId="0" borderId="1" xfId="1" applyNumberFormat="1" applyFont="1" applyFill="1" applyBorder="1" applyProtection="1">
      <protection locked="0"/>
    </xf>
    <xf numFmtId="0" fontId="40" fillId="0" borderId="0" xfId="17" applyFont="1" applyFill="1" applyProtection="1">
      <protection locked="0"/>
    </xf>
    <xf numFmtId="0" fontId="50" fillId="0" borderId="0" xfId="17" applyFont="1" applyProtection="1">
      <protection locked="0"/>
    </xf>
    <xf numFmtId="170" fontId="40" fillId="0" borderId="0" xfId="1" applyNumberFormat="1" applyFont="1" applyProtection="1">
      <protection locked="0"/>
    </xf>
    <xf numFmtId="170" fontId="40" fillId="0" borderId="1" xfId="1" applyNumberFormat="1" applyFont="1" applyBorder="1" applyProtection="1">
      <protection locked="0"/>
    </xf>
    <xf numFmtId="3" fontId="40" fillId="0" borderId="1" xfId="1" applyNumberFormat="1" applyFont="1" applyBorder="1" applyProtection="1">
      <protection locked="0"/>
    </xf>
    <xf numFmtId="3" fontId="40" fillId="0" borderId="52" xfId="1" applyNumberFormat="1" applyFont="1" applyBorder="1" applyProtection="1">
      <protection locked="0"/>
    </xf>
    <xf numFmtId="3" fontId="40" fillId="0" borderId="0" xfId="17" applyNumberFormat="1" applyFont="1" applyFill="1" applyProtection="1">
      <protection locked="0"/>
    </xf>
    <xf numFmtId="0" fontId="40" fillId="0" borderId="0" xfId="2" applyFont="1" applyProtection="1">
      <protection locked="0"/>
    </xf>
    <xf numFmtId="0" fontId="40" fillId="0" borderId="0" xfId="2" applyFont="1" applyAlignment="1" applyProtection="1">
      <protection locked="0"/>
    </xf>
    <xf numFmtId="0" fontId="40" fillId="0" borderId="0" xfId="2" applyFont="1" applyAlignment="1" applyProtection="1">
      <alignment horizontal="center"/>
      <protection locked="0"/>
    </xf>
    <xf numFmtId="0" fontId="67" fillId="0" borderId="0" xfId="10" applyFont="1" applyProtection="1">
      <protection locked="0"/>
    </xf>
    <xf numFmtId="3" fontId="12" fillId="0" borderId="0" xfId="17" applyNumberFormat="1" applyFill="1" applyAlignment="1" applyProtection="1">
      <alignment horizontal="right" wrapText="1"/>
      <protection locked="0"/>
    </xf>
    <xf numFmtId="3" fontId="20" fillId="0" borderId="0" xfId="1" applyNumberFormat="1" applyFont="1" applyFill="1" applyBorder="1" applyAlignment="1" applyProtection="1">
      <alignment horizontal="right" wrapText="1"/>
      <protection locked="0"/>
    </xf>
    <xf numFmtId="3" fontId="20" fillId="0" borderId="1" xfId="1" applyNumberFormat="1" applyFont="1" applyFill="1" applyBorder="1" applyAlignment="1" applyProtection="1">
      <alignment horizontal="right" wrapText="1"/>
      <protection locked="0"/>
    </xf>
    <xf numFmtId="3" fontId="16" fillId="0" borderId="0" xfId="1" applyNumberFormat="1" applyFont="1" applyProtection="1">
      <protection locked="0"/>
    </xf>
    <xf numFmtId="3" fontId="14" fillId="0" borderId="0" xfId="1" applyNumberFormat="1" applyFont="1" applyBorder="1" applyAlignment="1" applyProtection="1">
      <alignment horizontal="right" wrapText="1"/>
      <protection locked="0"/>
    </xf>
    <xf numFmtId="0" fontId="16" fillId="0" borderId="0" xfId="0" applyFont="1" applyBorder="1" applyAlignment="1" applyProtection="1">
      <alignment horizontal="right" wrapText="1"/>
      <protection locked="0"/>
    </xf>
    <xf numFmtId="0" fontId="16" fillId="0" borderId="0" xfId="17" applyFont="1" applyBorder="1" applyAlignment="1" applyProtection="1">
      <alignment horizontal="left" wrapText="1"/>
      <protection locked="0"/>
    </xf>
    <xf numFmtId="3" fontId="20" fillId="0" borderId="0" xfId="1" applyNumberFormat="1" applyFont="1" applyBorder="1" applyAlignment="1" applyProtection="1">
      <alignment horizontal="right" wrapText="1"/>
      <protection locked="0"/>
    </xf>
    <xf numFmtId="167" fontId="16" fillId="0" borderId="0" xfId="17" applyNumberFormat="1" applyFont="1" applyBorder="1" applyAlignment="1" applyProtection="1">
      <alignment horizontal="right" wrapText="1"/>
      <protection locked="0"/>
    </xf>
    <xf numFmtId="3" fontId="16" fillId="0" borderId="0" xfId="1" applyNumberFormat="1" applyFont="1" applyAlignment="1" applyProtection="1">
      <alignment horizontal="right" wrapText="1"/>
      <protection locked="0"/>
    </xf>
    <xf numFmtId="3" fontId="16" fillId="0" borderId="0" xfId="17" applyNumberFormat="1" applyFont="1" applyAlignment="1" applyProtection="1">
      <alignment horizontal="right" wrapText="1"/>
      <protection locked="0"/>
    </xf>
    <xf numFmtId="3" fontId="16" fillId="0" borderId="0" xfId="17" applyNumberFormat="1" applyFont="1" applyBorder="1" applyAlignment="1" applyProtection="1">
      <alignment horizontal="right" wrapText="1"/>
      <protection locked="0"/>
    </xf>
    <xf numFmtId="3" fontId="12" fillId="0" borderId="0" xfId="17" applyNumberFormat="1" applyAlignment="1" applyProtection="1">
      <alignment horizontal="right" wrapText="1"/>
      <protection locked="0"/>
    </xf>
    <xf numFmtId="3" fontId="12" fillId="0" borderId="0" xfId="17" applyNumberFormat="1" applyFont="1" applyAlignment="1" applyProtection="1">
      <alignment horizontal="right" wrapText="1"/>
      <protection locked="0"/>
    </xf>
    <xf numFmtId="0" fontId="16" fillId="0" borderId="0" xfId="17" applyFont="1" applyFill="1" applyProtection="1">
      <protection locked="0"/>
    </xf>
    <xf numFmtId="3" fontId="16" fillId="0" borderId="0" xfId="1" applyNumberFormat="1" applyFont="1" applyBorder="1" applyAlignment="1" applyProtection="1">
      <alignment horizontal="right" wrapText="1"/>
      <protection locked="0"/>
    </xf>
    <xf numFmtId="3" fontId="16" fillId="0" borderId="0" xfId="1" applyNumberFormat="1" applyFont="1" applyBorder="1" applyAlignment="1" applyProtection="1">
      <alignment horizontal="right"/>
      <protection locked="0"/>
    </xf>
    <xf numFmtId="3" fontId="16" fillId="0" borderId="0" xfId="17" applyNumberFormat="1" applyFont="1" applyFill="1" applyAlignment="1" applyProtection="1">
      <alignment horizontal="right" wrapText="1"/>
      <protection locked="0"/>
    </xf>
    <xf numFmtId="3" fontId="12" fillId="0" borderId="0" xfId="17" applyNumberFormat="1" applyFont="1" applyFill="1" applyAlignment="1" applyProtection="1">
      <alignment horizontal="right" wrapText="1"/>
      <protection locked="0"/>
    </xf>
    <xf numFmtId="0" fontId="24" fillId="0" borderId="0" xfId="0" applyFont="1" applyFill="1" applyAlignment="1" applyProtection="1">
      <alignment horizontal="left"/>
      <protection locked="0"/>
    </xf>
    <xf numFmtId="0" fontId="27" fillId="0" borderId="0" xfId="0" applyFont="1" applyFill="1" applyAlignment="1" applyProtection="1">
      <alignment horizontal="left"/>
      <protection locked="0"/>
    </xf>
    <xf numFmtId="14" fontId="0" fillId="0" borderId="0" xfId="0" applyNumberFormat="1" applyProtection="1">
      <protection locked="0"/>
    </xf>
    <xf numFmtId="0" fontId="0" fillId="0" borderId="0" xfId="1" applyNumberFormat="1" applyFont="1" applyProtection="1">
      <protection locked="0"/>
    </xf>
    <xf numFmtId="0" fontId="14" fillId="0" borderId="0" xfId="1" applyNumberFormat="1" applyFont="1" applyAlignment="1" applyProtection="1">
      <alignment horizontal="right"/>
      <protection locked="0"/>
    </xf>
    <xf numFmtId="0" fontId="16" fillId="0" borderId="0" xfId="1" applyNumberFormat="1" applyFont="1" applyAlignment="1" applyProtection="1">
      <alignment horizontal="right"/>
      <protection locked="0"/>
    </xf>
    <xf numFmtId="0" fontId="12" fillId="0" borderId="0" xfId="1" applyNumberFormat="1" applyFont="1" applyProtection="1">
      <protection locked="0"/>
    </xf>
    <xf numFmtId="0" fontId="12" fillId="0" borderId="0" xfId="1" applyNumberFormat="1" applyFont="1" applyFill="1" applyProtection="1">
      <protection locked="0"/>
    </xf>
    <xf numFmtId="0" fontId="26" fillId="0" borderId="0" xfId="1" applyNumberFormat="1" applyFont="1" applyBorder="1" applyProtection="1">
      <protection locked="0"/>
    </xf>
    <xf numFmtId="0" fontId="0" fillId="0" borderId="0" xfId="1" applyNumberFormat="1" applyFont="1" applyBorder="1" applyProtection="1">
      <protection locked="0"/>
    </xf>
    <xf numFmtId="0" fontId="27" fillId="0" borderId="0" xfId="1" applyNumberFormat="1" applyFont="1" applyBorder="1" applyProtection="1">
      <protection locked="0"/>
    </xf>
    <xf numFmtId="0" fontId="12" fillId="0" borderId="0" xfId="1" applyNumberFormat="1" applyFont="1" applyBorder="1" applyProtection="1">
      <protection locked="0"/>
    </xf>
    <xf numFmtId="0" fontId="0" fillId="0" borderId="0" xfId="1" applyNumberFormat="1" applyFont="1" applyAlignment="1" applyProtection="1">
      <protection locked="0"/>
    </xf>
    <xf numFmtId="0" fontId="12" fillId="0" borderId="0" xfId="1" applyNumberFormat="1" applyFont="1" applyFill="1" applyBorder="1" applyAlignment="1" applyProtection="1">
      <protection locked="0"/>
    </xf>
    <xf numFmtId="0" fontId="66" fillId="0" borderId="0" xfId="19" applyFont="1" applyFill="1" applyBorder="1" applyAlignment="1" applyProtection="1">
      <alignment horizontal="right" wrapText="1"/>
      <protection locked="0"/>
    </xf>
    <xf numFmtId="3" fontId="12" fillId="0" borderId="0" xfId="0" applyNumberFormat="1" applyFont="1" applyFill="1" applyAlignment="1" applyProtection="1">
      <protection locked="0"/>
    </xf>
    <xf numFmtId="0" fontId="0" fillId="0" borderId="0" xfId="0" applyAlignment="1" applyProtection="1">
      <protection locked="0"/>
    </xf>
    <xf numFmtId="0" fontId="27" fillId="0" borderId="0" xfId="0" applyFont="1" applyFill="1" applyBorder="1" applyAlignment="1" applyProtection="1">
      <protection locked="0"/>
    </xf>
    <xf numFmtId="0" fontId="12" fillId="0" borderId="0" xfId="0" applyFont="1" applyFill="1" applyAlignment="1" applyProtection="1">
      <protection locked="0"/>
    </xf>
    <xf numFmtId="0" fontId="12" fillId="0" borderId="0" xfId="0" applyFont="1" applyFill="1" applyBorder="1" applyAlignment="1" applyProtection="1">
      <protection locked="0"/>
    </xf>
    <xf numFmtId="0" fontId="0" fillId="0" borderId="1" xfId="0" applyFill="1" applyBorder="1" applyAlignment="1" applyProtection="1">
      <protection locked="0"/>
    </xf>
    <xf numFmtId="0" fontId="12" fillId="0" borderId="0" xfId="0" applyFont="1" applyFill="1" applyBorder="1" applyProtection="1">
      <protection locked="0"/>
    </xf>
    <xf numFmtId="0" fontId="12" fillId="0" borderId="0" xfId="0" applyFont="1" applyBorder="1" applyAlignment="1" applyProtection="1">
      <protection locked="0"/>
    </xf>
    <xf numFmtId="0" fontId="12" fillId="0" borderId="3" xfId="0" applyFont="1" applyFill="1" applyBorder="1" applyProtection="1">
      <protection locked="0"/>
    </xf>
    <xf numFmtId="0" fontId="12" fillId="0" borderId="3" xfId="0" applyFont="1" applyBorder="1" applyProtection="1">
      <protection locked="0"/>
    </xf>
    <xf numFmtId="3" fontId="12" fillId="0" borderId="3" xfId="0" applyNumberFormat="1" applyFont="1" applyFill="1" applyBorder="1" applyProtection="1">
      <protection locked="0"/>
    </xf>
    <xf numFmtId="0" fontId="12" fillId="0" borderId="49" xfId="0" applyFont="1" applyFill="1" applyBorder="1" applyProtection="1">
      <protection locked="0"/>
    </xf>
    <xf numFmtId="0" fontId="12" fillId="0" borderId="2" xfId="0" applyFont="1" applyFill="1" applyBorder="1" applyProtection="1">
      <protection locked="0"/>
    </xf>
    <xf numFmtId="0" fontId="17" fillId="0" borderId="0" xfId="0" applyFont="1" applyProtection="1">
      <protection locked="0"/>
    </xf>
    <xf numFmtId="49" fontId="12" fillId="0" borderId="9" xfId="0" applyNumberFormat="1" applyFont="1" applyFill="1" applyBorder="1" applyAlignment="1" applyProtection="1">
      <protection locked="0"/>
    </xf>
    <xf numFmtId="49" fontId="12" fillId="0" borderId="18" xfId="0" applyNumberFormat="1" applyFont="1" applyFill="1" applyBorder="1" applyAlignment="1" applyProtection="1">
      <alignment horizontal="left" vertical="center"/>
      <protection locked="0"/>
    </xf>
    <xf numFmtId="0" fontId="31" fillId="0" borderId="0" xfId="0" applyFont="1" applyProtection="1">
      <protection locked="0"/>
    </xf>
    <xf numFmtId="0" fontId="15" fillId="0" borderId="0" xfId="0" applyFont="1" applyProtection="1">
      <protection locked="0"/>
    </xf>
    <xf numFmtId="0" fontId="15" fillId="0" borderId="2" xfId="0" applyFont="1" applyBorder="1" applyAlignment="1" applyProtection="1">
      <alignment horizontal="left" indent="2"/>
      <protection locked="0"/>
    </xf>
    <xf numFmtId="0" fontId="12" fillId="0" borderId="2" xfId="0" applyFont="1" applyFill="1" applyBorder="1" applyAlignment="1" applyProtection="1">
      <alignment horizontal="left"/>
      <protection locked="0"/>
    </xf>
    <xf numFmtId="3" fontId="26" fillId="0" borderId="2" xfId="0" applyNumberFormat="1" applyFont="1" applyBorder="1" applyAlignment="1" applyProtection="1">
      <alignment horizontal="right"/>
      <protection locked="0"/>
    </xf>
    <xf numFmtId="3" fontId="12" fillId="0" borderId="2" xfId="0" applyNumberFormat="1" applyFont="1" applyBorder="1" applyAlignment="1" applyProtection="1">
      <alignment horizontal="right" wrapText="1"/>
      <protection locked="0"/>
    </xf>
    <xf numFmtId="0" fontId="24" fillId="0" borderId="2" xfId="0" applyFont="1" applyBorder="1" applyAlignment="1" applyProtection="1">
      <alignment horizontal="left" indent="2"/>
      <protection locked="0"/>
    </xf>
    <xf numFmtId="0" fontId="27" fillId="0" borderId="2" xfId="0" applyFont="1" applyFill="1" applyBorder="1" applyAlignment="1" applyProtection="1">
      <alignment horizontal="left"/>
      <protection locked="0"/>
    </xf>
    <xf numFmtId="3" fontId="28" fillId="0" borderId="2" xfId="0" applyNumberFormat="1" applyFont="1" applyBorder="1" applyAlignment="1" applyProtection="1">
      <alignment horizontal="right" wrapText="1"/>
      <protection locked="0"/>
    </xf>
    <xf numFmtId="14" fontId="26" fillId="0" borderId="3" xfId="0" applyNumberFormat="1" applyFont="1" applyBorder="1" applyAlignment="1" applyProtection="1">
      <alignment horizontal="right"/>
      <protection locked="0"/>
    </xf>
    <xf numFmtId="14" fontId="12" fillId="0" borderId="3" xfId="0" applyNumberFormat="1" applyFont="1" applyBorder="1" applyAlignment="1" applyProtection="1">
      <alignment horizontal="right"/>
      <protection locked="0"/>
    </xf>
    <xf numFmtId="0" fontId="12" fillId="0" borderId="0" xfId="10" applyFont="1" applyFill="1" applyAlignment="1" applyProtection="1">
      <alignment horizontal="left"/>
      <protection locked="0"/>
    </xf>
    <xf numFmtId="0" fontId="24" fillId="0" borderId="0" xfId="0" applyFont="1" applyFill="1" applyAlignment="1" applyProtection="1">
      <alignment horizontal="left" indent="2"/>
      <protection locked="0"/>
    </xf>
    <xf numFmtId="0" fontId="12" fillId="0" borderId="51" xfId="10" applyFont="1" applyFill="1" applyBorder="1" applyAlignment="1" applyProtection="1">
      <alignment horizontal="left"/>
      <protection locked="0"/>
    </xf>
    <xf numFmtId="0" fontId="19" fillId="0" borderId="0" xfId="0" applyFont="1" applyAlignment="1" applyProtection="1">
      <alignment wrapText="1"/>
      <protection locked="0"/>
    </xf>
    <xf numFmtId="0" fontId="14" fillId="2" borderId="0" xfId="0" applyFont="1" applyFill="1" applyProtection="1">
      <protection locked="0"/>
    </xf>
    <xf numFmtId="0" fontId="16" fillId="2" borderId="0" xfId="0" applyFont="1" applyFill="1" applyProtection="1">
      <protection locked="0"/>
    </xf>
    <xf numFmtId="14" fontId="14" fillId="0" borderId="0" xfId="0" applyNumberFormat="1" applyFont="1" applyAlignment="1" applyProtection="1">
      <alignment horizontal="center"/>
      <protection locked="0"/>
    </xf>
    <xf numFmtId="0" fontId="24" fillId="0" borderId="0" xfId="0" applyFont="1" applyBorder="1" applyProtection="1">
      <protection locked="0"/>
    </xf>
    <xf numFmtId="0" fontId="27" fillId="0" borderId="0" xfId="0" applyFont="1" applyFill="1" applyAlignment="1" applyProtection="1">
      <protection locked="0"/>
    </xf>
    <xf numFmtId="49" fontId="16" fillId="0" borderId="0" xfId="0" applyNumberFormat="1" applyFont="1" applyAlignment="1" applyProtection="1">
      <alignment horizontal="left" indent="1"/>
      <protection locked="0"/>
    </xf>
    <xf numFmtId="0" fontId="18" fillId="0" borderId="1" xfId="0" applyFont="1" applyBorder="1" applyProtection="1">
      <protection locked="0"/>
    </xf>
    <xf numFmtId="0" fontId="27" fillId="0" borderId="1" xfId="0" applyFont="1" applyFill="1" applyBorder="1" applyAlignment="1" applyProtection="1">
      <protection locked="0"/>
    </xf>
    <xf numFmtId="49" fontId="16" fillId="0" borderId="0" xfId="0" applyNumberFormat="1" applyFont="1" applyBorder="1" applyAlignment="1" applyProtection="1">
      <alignment horizontal="left"/>
      <protection locked="0"/>
    </xf>
    <xf numFmtId="0" fontId="18" fillId="0" borderId="2" xfId="0" applyFont="1" applyBorder="1" applyProtection="1">
      <protection locked="0"/>
    </xf>
    <xf numFmtId="0" fontId="27" fillId="0" borderId="2" xfId="0" applyFont="1" applyFill="1" applyBorder="1" applyAlignment="1" applyProtection="1">
      <protection locked="0"/>
    </xf>
    <xf numFmtId="49" fontId="16" fillId="0" borderId="0" xfId="0" applyNumberFormat="1" applyFont="1" applyBorder="1" applyAlignment="1" applyProtection="1">
      <alignment horizontal="left" indent="1"/>
      <protection locked="0"/>
    </xf>
    <xf numFmtId="0" fontId="16" fillId="0" borderId="0" xfId="0" applyFont="1" applyBorder="1" applyAlignment="1" applyProtection="1">
      <alignment horizontal="left" indent="1"/>
      <protection locked="0"/>
    </xf>
    <xf numFmtId="0" fontId="16" fillId="0" borderId="0" xfId="0" applyFont="1" applyBorder="1" applyAlignment="1" applyProtection="1">
      <alignment horizontal="left"/>
      <protection locked="0"/>
    </xf>
    <xf numFmtId="0" fontId="12" fillId="0" borderId="1" xfId="0" applyFont="1" applyFill="1" applyBorder="1" applyAlignment="1" applyProtection="1">
      <protection locked="0"/>
    </xf>
    <xf numFmtId="0" fontId="17" fillId="0" borderId="0" xfId="0" applyFont="1" applyAlignment="1" applyProtection="1">
      <alignment vertical="top" wrapText="1"/>
      <protection locked="0"/>
    </xf>
    <xf numFmtId="0" fontId="16" fillId="0" borderId="0" xfId="0" applyFont="1" applyAlignment="1" applyProtection="1">
      <alignment vertical="top" wrapText="1"/>
      <protection locked="0"/>
    </xf>
    <xf numFmtId="49" fontId="16" fillId="0" borderId="0" xfId="0" applyNumberFormat="1" applyFont="1" applyAlignment="1" applyProtection="1">
      <alignment horizontal="left" vertical="top" wrapText="1" indent="1"/>
      <protection locked="0"/>
    </xf>
    <xf numFmtId="0" fontId="18" fillId="0" borderId="1" xfId="0" applyFont="1" applyBorder="1" applyAlignment="1" applyProtection="1">
      <alignment vertical="top" wrapText="1"/>
      <protection locked="0"/>
    </xf>
    <xf numFmtId="0" fontId="31" fillId="0" borderId="1" xfId="0" applyFont="1" applyBorder="1" applyAlignment="1" applyProtection="1">
      <alignment vertical="top" wrapText="1"/>
      <protection locked="0"/>
    </xf>
    <xf numFmtId="3" fontId="16" fillId="0" borderId="2" xfId="0" applyNumberFormat="1" applyFont="1" applyBorder="1" applyAlignment="1" applyProtection="1">
      <alignment horizontal="right" wrapText="1"/>
      <protection locked="0"/>
    </xf>
    <xf numFmtId="0" fontId="18" fillId="0" borderId="51" xfId="0" applyFont="1" applyBorder="1" applyProtection="1">
      <protection locked="0"/>
    </xf>
    <xf numFmtId="0" fontId="12" fillId="0" borderId="51" xfId="0" applyFont="1" applyFill="1" applyBorder="1" applyAlignment="1" applyProtection="1">
      <protection locked="0"/>
    </xf>
    <xf numFmtId="0" fontId="14" fillId="0" borderId="2" xfId="0" applyFont="1" applyBorder="1" applyProtection="1">
      <protection locked="0"/>
    </xf>
    <xf numFmtId="0" fontId="12" fillId="0" borderId="2" xfId="0" applyFont="1" applyFill="1" applyBorder="1" applyAlignment="1" applyProtection="1">
      <protection locked="0"/>
    </xf>
    <xf numFmtId="0" fontId="14" fillId="2" borderId="0" xfId="0" applyFont="1" applyFill="1" applyBorder="1" applyAlignment="1" applyProtection="1">
      <protection locked="0"/>
    </xf>
    <xf numFmtId="0" fontId="16" fillId="2" borderId="0" xfId="0" applyFont="1" applyFill="1" applyBorder="1" applyAlignment="1" applyProtection="1">
      <protection locked="0"/>
    </xf>
    <xf numFmtId="3" fontId="12" fillId="0" borderId="0" xfId="10" applyNumberFormat="1" applyFont="1" applyFill="1" applyBorder="1" applyAlignment="1" applyProtection="1">
      <alignment horizontal="left"/>
      <protection locked="0"/>
    </xf>
    <xf numFmtId="38" fontId="16" fillId="0" borderId="1" xfId="0" applyNumberFormat="1" applyFont="1" applyBorder="1" applyAlignment="1" applyProtection="1">
      <protection locked="0"/>
    </xf>
    <xf numFmtId="38" fontId="14" fillId="0" borderId="1" xfId="0" applyNumberFormat="1" applyFont="1" applyBorder="1" applyAlignment="1" applyProtection="1">
      <protection locked="0"/>
    </xf>
    <xf numFmtId="38" fontId="12" fillId="0" borderId="51" xfId="10" applyNumberFormat="1" applyFont="1" applyFill="1" applyBorder="1" applyAlignment="1" applyProtection="1">
      <alignment horizontal="left"/>
      <protection locked="0"/>
    </xf>
    <xf numFmtId="38" fontId="12" fillId="0" borderId="0" xfId="10" applyNumberFormat="1" applyFont="1" applyFill="1" applyBorder="1" applyAlignment="1" applyProtection="1">
      <alignment horizontal="left"/>
      <protection locked="0"/>
    </xf>
    <xf numFmtId="0" fontId="17" fillId="0" borderId="0" xfId="10" applyFont="1" applyAlignment="1" applyProtection="1">
      <protection locked="0"/>
    </xf>
    <xf numFmtId="3" fontId="14" fillId="0" borderId="2" xfId="0" applyNumberFormat="1" applyFont="1" applyBorder="1" applyProtection="1">
      <protection locked="0"/>
    </xf>
    <xf numFmtId="3" fontId="16" fillId="0" borderId="2" xfId="1" applyNumberFormat="1" applyFont="1" applyBorder="1" applyProtection="1">
      <protection locked="0"/>
    </xf>
    <xf numFmtId="0" fontId="12" fillId="0" borderId="51" xfId="10" applyFont="1" applyFill="1" applyBorder="1" applyProtection="1">
      <protection locked="0"/>
    </xf>
    <xf numFmtId="0" fontId="0" fillId="2" borderId="0" xfId="0" applyFill="1" applyProtection="1">
      <protection locked="0"/>
    </xf>
    <xf numFmtId="0" fontId="20" fillId="0" borderId="0" xfId="0" applyFont="1" applyAlignment="1" applyProtection="1">
      <alignment horizontal="left" indent="1"/>
      <protection locked="0"/>
    </xf>
    <xf numFmtId="0" fontId="20" fillId="0" borderId="0" xfId="0" applyFont="1" applyBorder="1" applyAlignment="1" applyProtection="1">
      <alignment horizontal="left" indent="1"/>
      <protection locked="0"/>
    </xf>
    <xf numFmtId="0" fontId="20" fillId="0" borderId="1" xfId="0" applyFont="1" applyBorder="1" applyAlignment="1" applyProtection="1">
      <alignment horizontal="left" indent="1"/>
      <protection locked="0"/>
    </xf>
    <xf numFmtId="0" fontId="21" fillId="0" borderId="2" xfId="0" applyFont="1" applyBorder="1" applyProtection="1">
      <protection locked="0"/>
    </xf>
    <xf numFmtId="3" fontId="21" fillId="0" borderId="2" xfId="1" applyNumberFormat="1" applyFont="1" applyBorder="1" applyAlignment="1" applyProtection="1">
      <alignment horizontal="right" wrapText="1"/>
      <protection locked="0"/>
    </xf>
    <xf numFmtId="3" fontId="20" fillId="0" borderId="2" xfId="1" applyNumberFormat="1" applyFont="1" applyBorder="1" applyAlignment="1" applyProtection="1">
      <alignment horizontal="right" wrapText="1"/>
      <protection locked="0"/>
    </xf>
    <xf numFmtId="167" fontId="20" fillId="0" borderId="0" xfId="0" applyNumberFormat="1" applyFont="1" applyFill="1" applyAlignment="1" applyProtection="1">
      <alignment horizontal="center" wrapText="1"/>
      <protection locked="0"/>
    </xf>
    <xf numFmtId="9" fontId="20" fillId="3" borderId="0" xfId="0" applyNumberFormat="1" applyFont="1" applyFill="1" applyAlignment="1" applyProtection="1">
      <alignment horizontal="center"/>
      <protection locked="0"/>
    </xf>
    <xf numFmtId="14" fontId="14" fillId="0" borderId="0" xfId="0" applyNumberFormat="1" applyFont="1" applyAlignment="1" applyProtection="1">
      <protection locked="0"/>
    </xf>
    <xf numFmtId="0" fontId="14" fillId="0" borderId="1" xfId="0" applyFont="1" applyBorder="1" applyProtection="1">
      <protection locked="0"/>
    </xf>
    <xf numFmtId="0" fontId="12" fillId="0" borderId="1" xfId="0" applyFont="1" applyBorder="1" applyAlignment="1" applyProtection="1">
      <alignment horizontal="center"/>
      <protection locked="0"/>
    </xf>
    <xf numFmtId="0" fontId="16" fillId="2" borderId="0" xfId="0" applyFont="1" applyFill="1" applyAlignment="1" applyProtection="1">
      <protection locked="0"/>
    </xf>
    <xf numFmtId="0" fontId="20" fillId="0" borderId="0" xfId="0" applyFont="1" applyAlignment="1" applyProtection="1">
      <alignment vertical="center"/>
      <protection locked="0"/>
    </xf>
    <xf numFmtId="167" fontId="12" fillId="0" borderId="0" xfId="10" applyNumberFormat="1" applyFont="1" applyFill="1" applyAlignment="1" applyProtection="1">
      <alignment horizontal="left" wrapText="1"/>
      <protection locked="0"/>
    </xf>
    <xf numFmtId="49" fontId="16" fillId="0" borderId="0" xfId="0" applyNumberFormat="1" applyFont="1" applyBorder="1" applyProtection="1">
      <protection locked="0"/>
    </xf>
    <xf numFmtId="49" fontId="12" fillId="0" borderId="0" xfId="10" applyNumberFormat="1" applyFont="1" applyFill="1" applyBorder="1" applyAlignment="1" applyProtection="1">
      <alignment horizontal="left" wrapText="1"/>
      <protection locked="0"/>
    </xf>
    <xf numFmtId="49" fontId="16" fillId="0" borderId="2" xfId="0" applyNumberFormat="1" applyFont="1" applyBorder="1" applyProtection="1">
      <protection locked="0"/>
    </xf>
    <xf numFmtId="0" fontId="21" fillId="0" borderId="2" xfId="0" applyNumberFormat="1" applyFont="1" applyFill="1" applyBorder="1" applyAlignment="1" applyProtection="1">
      <alignment horizontal="right" wrapText="1"/>
      <protection locked="0"/>
    </xf>
    <xf numFmtId="49" fontId="12" fillId="0" borderId="0" xfId="0" applyNumberFormat="1" applyFont="1" applyProtection="1">
      <protection locked="0"/>
    </xf>
    <xf numFmtId="49" fontId="12" fillId="0" borderId="0" xfId="0" applyNumberFormat="1" applyFont="1" applyAlignment="1" applyProtection="1">
      <alignment horizontal="left"/>
      <protection locked="0"/>
    </xf>
    <xf numFmtId="49" fontId="12" fillId="0" borderId="0" xfId="0" applyNumberFormat="1" applyFont="1" applyAlignment="1" applyProtection="1">
      <alignment vertical="center"/>
      <protection locked="0"/>
    </xf>
    <xf numFmtId="0" fontId="21" fillId="0" borderId="1" xfId="0" applyFont="1" applyBorder="1" applyProtection="1">
      <protection locked="0"/>
    </xf>
    <xf numFmtId="0" fontId="20" fillId="0" borderId="1" xfId="0" applyFont="1" applyBorder="1" applyProtection="1">
      <protection locked="0"/>
    </xf>
    <xf numFmtId="0" fontId="12" fillId="0" borderId="1" xfId="0" applyFont="1" applyBorder="1" applyProtection="1">
      <protection locked="0"/>
    </xf>
    <xf numFmtId="0" fontId="14" fillId="0" borderId="2" xfId="0" applyFont="1" applyFill="1" applyBorder="1" applyAlignment="1" applyProtection="1">
      <protection locked="0"/>
    </xf>
    <xf numFmtId="0" fontId="14" fillId="0" borderId="2" xfId="0" applyFont="1" applyBorder="1" applyAlignment="1" applyProtection="1">
      <protection locked="0"/>
    </xf>
    <xf numFmtId="0" fontId="26" fillId="0" borderId="3" xfId="0" applyFont="1" applyBorder="1" applyAlignment="1" applyProtection="1">
      <alignment horizontal="center" vertical="center" wrapText="1"/>
      <protection locked="0"/>
    </xf>
    <xf numFmtId="3" fontId="0" fillId="0" borderId="5" xfId="0" applyNumberFormat="1" applyBorder="1" applyAlignment="1" applyProtection="1">
      <alignment horizontal="right" wrapText="1"/>
      <protection locked="0"/>
    </xf>
    <xf numFmtId="3" fontId="26" fillId="0" borderId="5" xfId="0" applyNumberFormat="1" applyFont="1" applyBorder="1" applyAlignment="1" applyProtection="1">
      <alignment horizontal="right" wrapText="1"/>
      <protection locked="0"/>
    </xf>
    <xf numFmtId="0" fontId="26" fillId="0" borderId="6" xfId="0" applyFont="1" applyFill="1" applyBorder="1" applyAlignment="1" applyProtection="1">
      <alignment horizontal="right"/>
      <protection locked="0"/>
    </xf>
    <xf numFmtId="10" fontId="0" fillId="0" borderId="0" xfId="0" applyNumberFormat="1" applyFill="1" applyAlignment="1" applyProtection="1">
      <alignment horizontal="right"/>
      <protection locked="0"/>
    </xf>
    <xf numFmtId="3" fontId="14" fillId="0" borderId="4" xfId="0" applyNumberFormat="1" applyFont="1" applyBorder="1" applyAlignment="1" applyProtection="1">
      <alignment horizontal="right" wrapText="1"/>
      <protection locked="0"/>
    </xf>
    <xf numFmtId="3" fontId="16" fillId="2" borderId="0" xfId="0" applyNumberFormat="1" applyFont="1" applyFill="1" applyProtection="1">
      <protection locked="0"/>
    </xf>
    <xf numFmtId="0" fontId="16" fillId="0" borderId="0" xfId="0" applyFont="1" applyFill="1" applyBorder="1" applyAlignment="1" applyProtection="1">
      <alignment wrapText="1"/>
      <protection locked="0"/>
    </xf>
    <xf numFmtId="0" fontId="14" fillId="0" borderId="51" xfId="0" applyFont="1" applyFill="1" applyBorder="1" applyProtection="1">
      <protection locked="0"/>
    </xf>
    <xf numFmtId="3" fontId="14" fillId="0" borderId="51" xfId="0" applyNumberFormat="1" applyFont="1" applyBorder="1" applyProtection="1">
      <protection locked="0"/>
    </xf>
    <xf numFmtId="0" fontId="17" fillId="0" borderId="0" xfId="0" applyFont="1" applyFill="1" applyProtection="1">
      <protection locked="0"/>
    </xf>
    <xf numFmtId="0" fontId="16" fillId="0" borderId="0" xfId="0" applyFont="1" applyFill="1" applyAlignment="1" applyProtection="1">
      <alignment wrapText="1"/>
      <protection locked="0"/>
    </xf>
    <xf numFmtId="0" fontId="16" fillId="0" borderId="1" xfId="0" applyFont="1" applyFill="1" applyBorder="1" applyAlignment="1" applyProtection="1">
      <alignment wrapText="1"/>
      <protection locked="0"/>
    </xf>
    <xf numFmtId="0" fontId="14" fillId="0" borderId="51" xfId="0" applyFont="1" applyBorder="1" applyProtection="1">
      <protection locked="0"/>
    </xf>
    <xf numFmtId="0" fontId="17" fillId="0" borderId="0" xfId="0" applyFont="1" applyFill="1" applyBorder="1" applyProtection="1">
      <protection locked="0"/>
    </xf>
    <xf numFmtId="38" fontId="16" fillId="0" borderId="2" xfId="0" applyNumberFormat="1" applyFont="1" applyBorder="1" applyProtection="1">
      <protection locked="0"/>
    </xf>
    <xf numFmtId="3" fontId="14" fillId="0" borderId="2" xfId="1" applyNumberFormat="1" applyFont="1" applyBorder="1" applyAlignment="1" applyProtection="1">
      <alignment horizontal="right" wrapText="1"/>
      <protection locked="0"/>
    </xf>
    <xf numFmtId="3" fontId="16" fillId="0" borderId="2" xfId="1" applyNumberFormat="1" applyFont="1" applyBorder="1" applyAlignment="1" applyProtection="1">
      <alignment horizontal="right" wrapText="1"/>
      <protection locked="0"/>
    </xf>
    <xf numFmtId="0" fontId="16" fillId="0" borderId="2" xfId="0" applyFont="1" applyFill="1" applyBorder="1" applyProtection="1">
      <protection locked="0"/>
    </xf>
    <xf numFmtId="0" fontId="26" fillId="0" borderId="2" xfId="0" applyFont="1" applyBorder="1" applyProtection="1">
      <protection locked="0"/>
    </xf>
    <xf numFmtId="0" fontId="27" fillId="0" borderId="2" xfId="0" applyFont="1" applyBorder="1" applyProtection="1">
      <protection locked="0"/>
    </xf>
    <xf numFmtId="0" fontId="12" fillId="0" borderId="2" xfId="10" applyFont="1" applyFill="1" applyBorder="1" applyProtection="1">
      <protection locked="0"/>
    </xf>
    <xf numFmtId="3" fontId="14" fillId="2" borderId="0" xfId="0" applyNumberFormat="1" applyFont="1" applyFill="1" applyBorder="1" applyAlignment="1" applyProtection="1">
      <protection locked="0"/>
    </xf>
    <xf numFmtId="3" fontId="16" fillId="2" borderId="0" xfId="0" applyNumberFormat="1" applyFont="1" applyFill="1" applyAlignment="1" applyProtection="1">
      <protection locked="0"/>
    </xf>
    <xf numFmtId="3" fontId="17" fillId="0" borderId="0" xfId="0" applyNumberFormat="1" applyFont="1" applyBorder="1" applyAlignment="1" applyProtection="1">
      <alignment horizontal="left"/>
      <protection locked="0"/>
    </xf>
    <xf numFmtId="3" fontId="19" fillId="0" borderId="51" xfId="1" applyNumberFormat="1" applyFont="1" applyBorder="1" applyAlignment="1" applyProtection="1">
      <alignment horizontal="right" wrapText="1"/>
      <protection locked="0"/>
    </xf>
    <xf numFmtId="0" fontId="35" fillId="0" borderId="0" xfId="0" applyFont="1" applyFill="1" applyProtection="1">
      <protection locked="0"/>
    </xf>
    <xf numFmtId="0" fontId="16" fillId="0" borderId="1" xfId="0" applyFont="1" applyFill="1" applyBorder="1" applyAlignment="1" applyProtection="1">
      <protection locked="0"/>
    </xf>
    <xf numFmtId="38" fontId="18" fillId="0" borderId="1" xfId="0" applyNumberFormat="1" applyFont="1" applyBorder="1" applyAlignment="1" applyProtection="1">
      <protection locked="0"/>
    </xf>
    <xf numFmtId="0" fontId="12" fillId="0" borderId="51" xfId="10" applyFont="1" applyBorder="1" applyProtection="1">
      <protection locked="0"/>
    </xf>
    <xf numFmtId="38" fontId="16" fillId="0" borderId="0" xfId="0" applyNumberFormat="1" applyFont="1" applyFill="1" applyAlignment="1" applyProtection="1">
      <protection locked="0"/>
    </xf>
    <xf numFmtId="38" fontId="16" fillId="0" borderId="0" xfId="0" applyNumberFormat="1" applyFont="1" applyFill="1" applyBorder="1" applyAlignment="1" applyProtection="1">
      <protection locked="0"/>
    </xf>
    <xf numFmtId="38" fontId="18" fillId="0" borderId="2" xfId="0" applyNumberFormat="1" applyFont="1" applyBorder="1" applyAlignment="1" applyProtection="1">
      <protection locked="0"/>
    </xf>
    <xf numFmtId="3" fontId="14" fillId="2" borderId="0" xfId="0" applyNumberFormat="1" applyFont="1" applyFill="1" applyProtection="1">
      <protection locked="0"/>
    </xf>
    <xf numFmtId="0" fontId="18" fillId="0" borderId="0" xfId="0" applyFont="1" applyProtection="1">
      <protection locked="0"/>
    </xf>
    <xf numFmtId="49" fontId="17" fillId="0" borderId="1" xfId="0" applyNumberFormat="1" applyFont="1" applyBorder="1" applyAlignment="1" applyProtection="1">
      <alignment horizontal="left"/>
      <protection locked="0"/>
    </xf>
    <xf numFmtId="0" fontId="12" fillId="0" borderId="1" xfId="17" applyFont="1" applyBorder="1" applyProtection="1">
      <protection locked="0"/>
    </xf>
    <xf numFmtId="0" fontId="17" fillId="0" borderId="1" xfId="0" applyFont="1" applyBorder="1" applyAlignment="1" applyProtection="1">
      <alignment horizontal="left"/>
      <protection locked="0"/>
    </xf>
    <xf numFmtId="0" fontId="12" fillId="0" borderId="0" xfId="17" applyFont="1" applyProtection="1">
      <protection locked="0"/>
    </xf>
    <xf numFmtId="0" fontId="16" fillId="0" borderId="11" xfId="0" applyFont="1" applyBorder="1" applyProtection="1">
      <protection locked="0"/>
    </xf>
    <xf numFmtId="3" fontId="16" fillId="0" borderId="11" xfId="0" applyNumberFormat="1" applyFont="1" applyBorder="1" applyAlignment="1" applyProtection="1">
      <alignment horizontal="right" wrapText="1"/>
      <protection locked="0"/>
    </xf>
    <xf numFmtId="0" fontId="12" fillId="0" borderId="52" xfId="10" applyFont="1" applyBorder="1" applyProtection="1">
      <protection locked="0"/>
    </xf>
    <xf numFmtId="0" fontId="17" fillId="0" borderId="1" xfId="0" applyFont="1" applyBorder="1" applyProtection="1">
      <protection locked="0"/>
    </xf>
    <xf numFmtId="0" fontId="12" fillId="0" borderId="1" xfId="10" applyFont="1" applyBorder="1" applyProtection="1">
      <protection locked="0"/>
    </xf>
    <xf numFmtId="3" fontId="16" fillId="0" borderId="52" xfId="0" applyNumberFormat="1" applyFont="1" applyBorder="1" applyAlignment="1" applyProtection="1">
      <alignment horizontal="right" wrapText="1"/>
      <protection locked="0"/>
    </xf>
    <xf numFmtId="0" fontId="14" fillId="0" borderId="2" xfId="0" applyFont="1" applyBorder="1" applyAlignment="1" applyProtection="1">
      <alignment wrapText="1"/>
      <protection locked="0"/>
    </xf>
    <xf numFmtId="0" fontId="12" fillId="0" borderId="2" xfId="17" applyFont="1" applyFill="1" applyBorder="1" applyProtection="1">
      <protection locked="0"/>
    </xf>
    <xf numFmtId="0" fontId="12" fillId="0" borderId="52" xfId="17" applyFont="1" applyFill="1" applyBorder="1" applyProtection="1">
      <protection locked="0"/>
    </xf>
    <xf numFmtId="3" fontId="16" fillId="5" borderId="0" xfId="0" applyNumberFormat="1" applyFont="1" applyFill="1" applyBorder="1" applyAlignment="1" applyProtection="1">
      <alignment horizontal="right" wrapText="1"/>
      <protection locked="0"/>
    </xf>
    <xf numFmtId="0" fontId="14" fillId="0" borderId="4" xfId="0" applyFont="1" applyBorder="1" applyAlignment="1" applyProtection="1">
      <alignment vertical="top" wrapText="1"/>
      <protection locked="0"/>
    </xf>
    <xf numFmtId="3" fontId="14" fillId="0" borderId="4" xfId="0" applyNumberFormat="1" applyFont="1" applyBorder="1" applyAlignment="1" applyProtection="1">
      <alignment wrapText="1"/>
      <protection locked="0"/>
    </xf>
    <xf numFmtId="3" fontId="16" fillId="0" borderId="4" xfId="0" applyNumberFormat="1" applyFont="1" applyBorder="1" applyAlignment="1" applyProtection="1">
      <alignment wrapText="1"/>
      <protection locked="0"/>
    </xf>
    <xf numFmtId="0" fontId="12" fillId="0" borderId="0" xfId="10" applyFont="1" applyFill="1" applyBorder="1" applyAlignment="1" applyProtection="1">
      <protection locked="0"/>
    </xf>
    <xf numFmtId="0" fontId="14" fillId="0" borderId="4" xfId="0" applyFont="1" applyBorder="1" applyAlignment="1" applyProtection="1">
      <alignment wrapText="1"/>
      <protection locked="0"/>
    </xf>
    <xf numFmtId="0" fontId="12" fillId="0" borderId="52" xfId="10" applyFont="1" applyFill="1" applyBorder="1" applyProtection="1">
      <protection locked="0"/>
    </xf>
    <xf numFmtId="3" fontId="0" fillId="2" borderId="0" xfId="0" applyNumberFormat="1" applyFill="1" applyProtection="1">
      <protection locked="0"/>
    </xf>
    <xf numFmtId="0" fontId="12" fillId="2" borderId="0" xfId="17" applyFill="1" applyProtection="1">
      <protection locked="0"/>
    </xf>
    <xf numFmtId="0" fontId="16" fillId="0" borderId="52" xfId="0" applyFont="1" applyBorder="1" applyProtection="1">
      <protection locked="0"/>
    </xf>
    <xf numFmtId="0" fontId="12" fillId="0" borderId="52" xfId="10" applyFill="1" applyBorder="1" applyProtection="1">
      <protection locked="0"/>
    </xf>
    <xf numFmtId="0" fontId="12" fillId="0" borderId="2" xfId="10" applyFont="1" applyBorder="1" applyProtection="1">
      <protection locked="0"/>
    </xf>
    <xf numFmtId="0" fontId="14" fillId="2" borderId="0" xfId="0" applyFont="1" applyFill="1" applyBorder="1" applyProtection="1">
      <protection locked="0"/>
    </xf>
    <xf numFmtId="14" fontId="16" fillId="0" borderId="0" xfId="0" applyNumberFormat="1" applyFont="1" applyFill="1" applyAlignment="1" applyProtection="1">
      <alignment horizontal="right"/>
      <protection locked="0"/>
    </xf>
    <xf numFmtId="0" fontId="14" fillId="2" borderId="0" xfId="0" applyFont="1" applyFill="1" applyAlignment="1" applyProtection="1">
      <alignment horizontal="left"/>
      <protection locked="0"/>
    </xf>
    <xf numFmtId="0" fontId="14" fillId="2" borderId="0" xfId="1" applyNumberFormat="1" applyFont="1" applyFill="1" applyAlignment="1" applyProtection="1">
      <alignment horizontal="left"/>
      <protection locked="0"/>
    </xf>
    <xf numFmtId="0" fontId="41" fillId="0" borderId="0" xfId="0" applyFont="1" applyAlignment="1" applyProtection="1">
      <alignment horizontal="left"/>
      <protection locked="0"/>
    </xf>
    <xf numFmtId="0" fontId="24" fillId="0" borderId="0" xfId="0" applyFont="1" applyAlignment="1" applyProtection="1">
      <alignment horizontal="left"/>
      <protection locked="0"/>
    </xf>
    <xf numFmtId="0" fontId="41" fillId="0" borderId="2" xfId="0" applyFont="1" applyBorder="1" applyProtection="1">
      <protection locked="0"/>
    </xf>
    <xf numFmtId="0" fontId="26" fillId="0" borderId="2" xfId="1" applyNumberFormat="1" applyFont="1" applyBorder="1" applyProtection="1">
      <protection locked="0"/>
    </xf>
    <xf numFmtId="0" fontId="12" fillId="0" borderId="2" xfId="1" applyNumberFormat="1" applyFont="1" applyBorder="1" applyProtection="1">
      <protection locked="0"/>
    </xf>
    <xf numFmtId="0" fontId="17" fillId="0" borderId="2" xfId="0" applyFont="1" applyBorder="1" applyProtection="1">
      <protection locked="0"/>
    </xf>
    <xf numFmtId="0" fontId="12" fillId="0" borderId="2" xfId="10" applyFont="1" applyFill="1" applyBorder="1" applyAlignment="1" applyProtection="1">
      <alignment horizontal="left"/>
      <protection locked="0"/>
    </xf>
    <xf numFmtId="0" fontId="12" fillId="0" borderId="0" xfId="0" applyFont="1" applyFill="1" applyAlignment="1" applyProtection="1">
      <alignment horizontal="left"/>
      <protection locked="0"/>
    </xf>
    <xf numFmtId="0" fontId="12" fillId="0" borderId="0" xfId="0" applyFont="1" applyAlignment="1" applyProtection="1">
      <protection locked="0"/>
    </xf>
    <xf numFmtId="0" fontId="14" fillId="2" borderId="0" xfId="2" applyFont="1" applyFill="1" applyAlignment="1" applyProtection="1">
      <protection locked="0"/>
    </xf>
    <xf numFmtId="0" fontId="16" fillId="0" borderId="0" xfId="2" applyFont="1" applyAlignment="1" applyProtection="1">
      <protection locked="0"/>
    </xf>
    <xf numFmtId="49" fontId="16" fillId="0" borderId="0" xfId="2" applyNumberFormat="1" applyFont="1" applyAlignment="1" applyProtection="1">
      <protection locked="0"/>
    </xf>
    <xf numFmtId="49" fontId="16" fillId="0" borderId="1" xfId="2" applyNumberFormat="1" applyFont="1" applyBorder="1" applyAlignment="1" applyProtection="1">
      <protection locked="0"/>
    </xf>
    <xf numFmtId="49" fontId="17" fillId="0" borderId="2" xfId="2" applyNumberFormat="1" applyFont="1" applyFill="1" applyBorder="1" applyAlignment="1" applyProtection="1">
      <protection locked="0"/>
    </xf>
    <xf numFmtId="0" fontId="40" fillId="0" borderId="0" xfId="2" applyFont="1" applyAlignment="1" applyProtection="1">
      <alignment horizontal="left" indent="1"/>
      <protection locked="0"/>
    </xf>
    <xf numFmtId="0" fontId="17" fillId="0" borderId="2" xfId="2" applyFont="1" applyBorder="1" applyAlignment="1" applyProtection="1">
      <protection locked="0"/>
    </xf>
    <xf numFmtId="0" fontId="40" fillId="0" borderId="0" xfId="2" applyFont="1" applyBorder="1" applyAlignment="1" applyProtection="1">
      <alignment horizontal="left" indent="1"/>
      <protection locked="0"/>
    </xf>
    <xf numFmtId="49" fontId="16" fillId="0" borderId="0" xfId="2" applyNumberFormat="1" applyFont="1" applyBorder="1" applyAlignment="1" applyProtection="1">
      <protection locked="0"/>
    </xf>
    <xf numFmtId="0" fontId="16" fillId="0" borderId="1" xfId="2" applyFont="1" applyBorder="1" applyAlignment="1" applyProtection="1">
      <protection locked="0"/>
    </xf>
    <xf numFmtId="0" fontId="17" fillId="0" borderId="2" xfId="2" applyFont="1" applyFill="1" applyBorder="1" applyAlignment="1" applyProtection="1">
      <protection locked="0"/>
    </xf>
    <xf numFmtId="0" fontId="49" fillId="0" borderId="0" xfId="10" applyFont="1" applyBorder="1" applyProtection="1">
      <protection locked="0"/>
    </xf>
    <xf numFmtId="0" fontId="48" fillId="0" borderId="0" xfId="10" applyFont="1" applyAlignment="1" applyProtection="1">
      <alignment vertical="top" wrapText="1"/>
      <protection locked="0"/>
    </xf>
    <xf numFmtId="0" fontId="22" fillId="0" borderId="0" xfId="0" applyFont="1" applyFill="1" applyProtection="1">
      <protection locked="0"/>
    </xf>
    <xf numFmtId="0" fontId="26" fillId="0" borderId="18" xfId="16" applyFont="1" applyBorder="1" applyAlignment="1" applyProtection="1">
      <alignment horizontal="left" vertical="center" indent="2"/>
      <protection locked="0"/>
    </xf>
    <xf numFmtId="0" fontId="10" fillId="0" borderId="3" xfId="16" applyBorder="1" applyAlignment="1" applyProtection="1">
      <alignment horizontal="left" indent="1"/>
      <protection locked="0"/>
    </xf>
    <xf numFmtId="3" fontId="26" fillId="0" borderId="3" xfId="16" applyNumberFormat="1" applyFont="1" applyBorder="1" applyProtection="1">
      <protection locked="0"/>
    </xf>
    <xf numFmtId="0" fontId="26" fillId="0" borderId="18" xfId="16" applyFont="1" applyBorder="1" applyAlignment="1" applyProtection="1">
      <alignment vertical="center" wrapText="1"/>
      <protection locked="0"/>
    </xf>
    <xf numFmtId="3" fontId="12" fillId="0" borderId="3" xfId="16" applyNumberFormat="1" applyFont="1" applyBorder="1" applyProtection="1">
      <protection locked="0"/>
    </xf>
    <xf numFmtId="0" fontId="26" fillId="0" borderId="3" xfId="16" applyFont="1" applyFill="1" applyBorder="1" applyAlignment="1" applyProtection="1">
      <alignment horizontal="left" vertical="center"/>
      <protection locked="0"/>
    </xf>
    <xf numFmtId="3" fontId="26" fillId="0" borderId="3" xfId="16" applyNumberFormat="1" applyFont="1" applyBorder="1" applyAlignment="1" applyProtection="1">
      <alignment vertical="center"/>
      <protection locked="0"/>
    </xf>
    <xf numFmtId="0" fontId="8" fillId="0" borderId="3" xfId="16" applyFont="1" applyBorder="1" applyProtection="1">
      <protection locked="0"/>
    </xf>
    <xf numFmtId="2" fontId="52" fillId="0" borderId="0" xfId="16" applyNumberFormat="1" applyFont="1" applyProtection="1">
      <protection locked="0"/>
    </xf>
    <xf numFmtId="0" fontId="12" fillId="0" borderId="25" xfId="16" applyFont="1" applyBorder="1" applyProtection="1">
      <protection locked="0"/>
    </xf>
    <xf numFmtId="0" fontId="12" fillId="0" borderId="39" xfId="18" applyFont="1" applyBorder="1" applyAlignment="1" applyProtection="1">
      <alignment horizontal="left" indent="1"/>
      <protection locked="0"/>
    </xf>
    <xf numFmtId="3" fontId="53" fillId="0" borderId="13" xfId="18" applyNumberFormat="1" applyBorder="1" applyProtection="1">
      <protection locked="0"/>
    </xf>
    <xf numFmtId="0" fontId="12" fillId="0" borderId="25" xfId="18" applyFont="1" applyBorder="1" applyProtection="1">
      <protection locked="0"/>
    </xf>
    <xf numFmtId="3" fontId="26" fillId="0" borderId="13" xfId="16" applyNumberFormat="1" applyFont="1" applyBorder="1" applyAlignment="1" applyProtection="1">
      <alignment horizontal="right"/>
      <protection locked="0"/>
    </xf>
    <xf numFmtId="0" fontId="26" fillId="0" borderId="39" xfId="16" applyFont="1" applyBorder="1" applyAlignment="1" applyProtection="1">
      <alignment horizontal="left"/>
      <protection locked="0"/>
    </xf>
    <xf numFmtId="0" fontId="26" fillId="0" borderId="39" xfId="16" applyFont="1" applyFill="1" applyBorder="1" applyAlignment="1" applyProtection="1">
      <alignment horizontal="left"/>
      <protection locked="0"/>
    </xf>
    <xf numFmtId="0" fontId="12" fillId="0" borderId="40" xfId="16" applyFont="1" applyBorder="1" applyAlignment="1" applyProtection="1">
      <alignment horizontal="left" vertical="top" wrapText="1" indent="1"/>
      <protection locked="0"/>
    </xf>
    <xf numFmtId="3" fontId="10" fillId="0" borderId="18" xfId="16" applyNumberFormat="1" applyBorder="1" applyAlignment="1" applyProtection="1">
      <protection locked="0"/>
    </xf>
    <xf numFmtId="0" fontId="12" fillId="0" borderId="26" xfId="16" applyFont="1" applyBorder="1" applyProtection="1">
      <protection locked="0"/>
    </xf>
    <xf numFmtId="0" fontId="26" fillId="0" borderId="29" xfId="16" applyFont="1" applyBorder="1" applyAlignment="1" applyProtection="1">
      <alignment horizontal="left"/>
      <protection locked="0"/>
    </xf>
    <xf numFmtId="3" fontId="26" fillId="0" borderId="43" xfId="16" applyNumberFormat="1" applyFont="1" applyBorder="1" applyAlignment="1" applyProtection="1">
      <alignment horizontal="right"/>
      <protection locked="0"/>
    </xf>
    <xf numFmtId="3" fontId="26" fillId="0" borderId="27" xfId="16" applyNumberFormat="1" applyFont="1" applyBorder="1" applyAlignment="1" applyProtection="1">
      <alignment horizontal="right"/>
      <protection locked="0"/>
    </xf>
    <xf numFmtId="0" fontId="12" fillId="0" borderId="31" xfId="16" applyFont="1" applyBorder="1" applyProtection="1">
      <protection locked="0"/>
    </xf>
    <xf numFmtId="0" fontId="12" fillId="0" borderId="34" xfId="16" applyFont="1" applyBorder="1" applyProtection="1">
      <protection locked="0"/>
    </xf>
    <xf numFmtId="0" fontId="45" fillId="0" borderId="3" xfId="16" applyFont="1" applyBorder="1" applyProtection="1">
      <protection locked="0"/>
    </xf>
    <xf numFmtId="3" fontId="26" fillId="0" borderId="13" xfId="16" applyNumberFormat="1" applyFont="1" applyBorder="1" applyProtection="1">
      <protection locked="0"/>
    </xf>
    <xf numFmtId="0" fontId="26" fillId="0" borderId="39" xfId="16" applyFont="1" applyBorder="1" applyAlignment="1" applyProtection="1">
      <alignment wrapText="1"/>
      <protection locked="0"/>
    </xf>
    <xf numFmtId="0" fontId="45" fillId="0" borderId="50" xfId="16" applyFont="1" applyBorder="1" applyAlignment="1" applyProtection="1">
      <alignment horizontal="left" indent="1"/>
      <protection locked="0"/>
    </xf>
    <xf numFmtId="0" fontId="45" fillId="0" borderId="50" xfId="16" applyFont="1" applyBorder="1" applyProtection="1">
      <protection locked="0"/>
    </xf>
    <xf numFmtId="168" fontId="51" fillId="0" borderId="3" xfId="16" applyNumberFormat="1" applyFont="1" applyBorder="1" applyProtection="1">
      <protection locked="0"/>
    </xf>
    <xf numFmtId="3" fontId="26" fillId="0" borderId="19" xfId="16" applyNumberFormat="1" applyFont="1" applyBorder="1" applyProtection="1">
      <protection locked="0"/>
    </xf>
    <xf numFmtId="0" fontId="26" fillId="0" borderId="29" xfId="16" applyFont="1" applyBorder="1" applyProtection="1">
      <protection locked="0"/>
    </xf>
    <xf numFmtId="0" fontId="23" fillId="0" borderId="0" xfId="17" applyFont="1" applyProtection="1">
      <protection locked="0"/>
    </xf>
    <xf numFmtId="3" fontId="40" fillId="0" borderId="6" xfId="17" applyNumberFormat="1" applyFont="1" applyFill="1" applyBorder="1" applyProtection="1">
      <protection locked="0"/>
    </xf>
    <xf numFmtId="169" fontId="40" fillId="2" borderId="6" xfId="17" applyNumberFormat="1" applyFont="1" applyFill="1" applyBorder="1" applyProtection="1">
      <protection locked="0"/>
    </xf>
    <xf numFmtId="3" fontId="40" fillId="0" borderId="6" xfId="1" applyNumberFormat="1" applyFont="1" applyFill="1" applyBorder="1" applyProtection="1">
      <protection locked="0"/>
    </xf>
    <xf numFmtId="3" fontId="40" fillId="2" borderId="6" xfId="1" applyNumberFormat="1" applyFont="1" applyFill="1" applyBorder="1" applyProtection="1">
      <protection locked="0"/>
    </xf>
    <xf numFmtId="10" fontId="40" fillId="2" borderId="6" xfId="14" applyNumberFormat="1" applyFont="1" applyFill="1" applyBorder="1" applyProtection="1">
      <protection locked="0"/>
    </xf>
    <xf numFmtId="0" fontId="84" fillId="0" borderId="0" xfId="0" applyFont="1" applyAlignment="1" applyProtection="1">
      <alignment vertical="center"/>
      <protection locked="0"/>
    </xf>
    <xf numFmtId="3" fontId="40" fillId="7" borderId="6" xfId="17" applyNumberFormat="1" applyFont="1" applyFill="1" applyBorder="1" applyProtection="1">
      <protection locked="0"/>
    </xf>
    <xf numFmtId="10" fontId="40" fillId="0" borderId="6" xfId="14" applyNumberFormat="1" applyFont="1" applyFill="1" applyBorder="1" applyProtection="1">
      <protection locked="0"/>
    </xf>
    <xf numFmtId="0" fontId="57" fillId="0" borderId="0" xfId="17" applyFont="1" applyBorder="1" applyAlignment="1" applyProtection="1">
      <alignment horizontal="left" indent="1"/>
      <protection locked="0"/>
    </xf>
    <xf numFmtId="3" fontId="40" fillId="2" borderId="6" xfId="17" applyNumberFormat="1" applyFont="1" applyFill="1" applyBorder="1" applyProtection="1">
      <protection locked="0"/>
    </xf>
    <xf numFmtId="170" fontId="40" fillId="0" borderId="6" xfId="17" applyNumberFormat="1" applyFont="1" applyBorder="1" applyProtection="1">
      <protection locked="0"/>
    </xf>
    <xf numFmtId="3" fontId="40" fillId="6" borderId="6" xfId="1" applyNumberFormat="1" applyFont="1" applyFill="1" applyBorder="1" applyProtection="1">
      <protection locked="0"/>
    </xf>
    <xf numFmtId="3" fontId="40" fillId="5" borderId="6" xfId="1" applyNumberFormat="1" applyFont="1" applyFill="1" applyBorder="1" applyProtection="1">
      <protection locked="0"/>
    </xf>
    <xf numFmtId="3" fontId="12" fillId="0" borderId="6" xfId="17" applyNumberFormat="1" applyFill="1" applyBorder="1" applyProtection="1">
      <protection locked="0"/>
    </xf>
    <xf numFmtId="3" fontId="40" fillId="6" borderId="6" xfId="17" applyNumberFormat="1" applyFont="1" applyFill="1" applyBorder="1" applyProtection="1">
      <protection locked="0"/>
    </xf>
    <xf numFmtId="0" fontId="40" fillId="2" borderId="6" xfId="17" applyFont="1" applyFill="1" applyBorder="1" applyProtection="1">
      <protection locked="0"/>
    </xf>
    <xf numFmtId="3" fontId="40" fillId="0" borderId="45" xfId="1" applyNumberFormat="1" applyFont="1" applyFill="1" applyBorder="1" applyProtection="1">
      <protection locked="0"/>
    </xf>
    <xf numFmtId="3" fontId="40" fillId="2" borderId="47" xfId="1" applyNumberFormat="1" applyFont="1" applyFill="1" applyBorder="1" applyProtection="1">
      <protection locked="0"/>
    </xf>
    <xf numFmtId="3" fontId="40" fillId="0" borderId="6" xfId="17" applyNumberFormat="1" applyFont="1" applyBorder="1" applyProtection="1">
      <protection locked="0"/>
    </xf>
    <xf numFmtId="170" fontId="40" fillId="2" borderId="6" xfId="1" applyNumberFormat="1" applyFont="1" applyFill="1" applyBorder="1" applyProtection="1">
      <protection locked="0"/>
    </xf>
    <xf numFmtId="0" fontId="57" fillId="0" borderId="0" xfId="17" applyFont="1" applyProtection="1">
      <protection locked="0"/>
    </xf>
    <xf numFmtId="10" fontId="40" fillId="2" borderId="45" xfId="14" applyNumberFormat="1" applyFont="1" applyFill="1" applyBorder="1" applyProtection="1">
      <protection locked="0"/>
    </xf>
    <xf numFmtId="170" fontId="40" fillId="0" borderId="6" xfId="1" applyNumberFormat="1" applyFont="1" applyFill="1" applyBorder="1" applyProtection="1">
      <protection locked="0"/>
    </xf>
    <xf numFmtId="170" fontId="40" fillId="0" borderId="45" xfId="1" applyNumberFormat="1" applyFont="1" applyFill="1" applyBorder="1" applyProtection="1">
      <protection locked="0"/>
    </xf>
    <xf numFmtId="0" fontId="50" fillId="0" borderId="0" xfId="17" applyFont="1" applyFill="1" applyBorder="1" applyProtection="1">
      <protection locked="0"/>
    </xf>
    <xf numFmtId="3" fontId="40" fillId="0" borderId="47" xfId="1" applyNumberFormat="1" applyFont="1" applyFill="1" applyBorder="1" applyProtection="1">
      <protection locked="0"/>
    </xf>
    <xf numFmtId="170" fontId="40" fillId="0" borderId="55" xfId="1" applyNumberFormat="1" applyFont="1" applyFill="1" applyBorder="1" applyProtection="1">
      <protection locked="0"/>
    </xf>
    <xf numFmtId="0" fontId="40" fillId="0" borderId="6" xfId="17" applyFont="1" applyFill="1" applyBorder="1" applyProtection="1">
      <protection locked="0"/>
    </xf>
    <xf numFmtId="3" fontId="16" fillId="0" borderId="0" xfId="17" applyNumberFormat="1" applyFont="1" applyFill="1" applyBorder="1" applyAlignment="1" applyProtection="1">
      <alignment horizontal="right" wrapText="1"/>
      <protection locked="0"/>
    </xf>
    <xf numFmtId="0" fontId="17" fillId="0" borderId="0" xfId="10" applyFont="1" applyAlignment="1" applyProtection="1">
      <alignment horizontal="left" indent="1"/>
      <protection locked="0"/>
    </xf>
    <xf numFmtId="0" fontId="17" fillId="0" borderId="0" xfId="10" applyFont="1" applyAlignment="1" applyProtection="1">
      <protection locked="0"/>
    </xf>
    <xf numFmtId="0" fontId="20" fillId="0" borderId="0" xfId="0" applyFont="1" applyBorder="1" applyAlignment="1" applyProtection="1">
      <protection locked="0"/>
    </xf>
    <xf numFmtId="0" fontId="16" fillId="0" borderId="0" xfId="0" applyFont="1" applyBorder="1" applyAlignment="1" applyProtection="1">
      <protection locked="0"/>
    </xf>
    <xf numFmtId="0" fontId="16" fillId="0" borderId="0" xfId="0" applyFont="1" applyProtection="1">
      <protection locked="0"/>
    </xf>
    <xf numFmtId="0" fontId="99" fillId="0" borderId="0" xfId="0" applyFont="1" applyFill="1" applyBorder="1" applyProtection="1">
      <protection locked="0"/>
    </xf>
    <xf numFmtId="0" fontId="17" fillId="0" borderId="0" xfId="0" applyFont="1" applyProtection="1">
      <protection locked="0"/>
    </xf>
    <xf numFmtId="0" fontId="16" fillId="0" borderId="0" xfId="0" applyFont="1" applyProtection="1">
      <protection locked="0"/>
    </xf>
    <xf numFmtId="49" fontId="12" fillId="0" borderId="0" xfId="0" applyNumberFormat="1" applyFont="1" applyAlignment="1" applyProtection="1">
      <alignment horizontal="left" indent="1"/>
      <protection locked="0"/>
    </xf>
    <xf numFmtId="14" fontId="50" fillId="0" borderId="0" xfId="0" applyNumberFormat="1" applyFont="1" applyBorder="1" applyAlignment="1" applyProtection="1">
      <alignment horizontal="center" wrapText="1"/>
      <protection locked="0"/>
    </xf>
    <xf numFmtId="0" fontId="33" fillId="0" borderId="1" xfId="0" applyFont="1" applyBorder="1" applyProtection="1">
      <protection locked="0"/>
    </xf>
    <xf numFmtId="0" fontId="0" fillId="0" borderId="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Border="1" applyAlignment="1" applyProtection="1">
      <alignment horizontal="right"/>
      <protection locked="0"/>
    </xf>
    <xf numFmtId="0" fontId="26" fillId="0" borderId="1" xfId="0" applyFont="1" applyBorder="1" applyAlignment="1" applyProtection="1">
      <alignment horizontal="right"/>
      <protection locked="0"/>
    </xf>
    <xf numFmtId="0" fontId="26" fillId="0" borderId="0" xfId="0" applyFont="1" applyAlignment="1" applyProtection="1">
      <alignment horizontal="right"/>
      <protection locked="0"/>
    </xf>
    <xf numFmtId="0" fontId="26" fillId="0" borderId="51" xfId="0" applyFont="1" applyBorder="1" applyProtection="1">
      <protection locked="0"/>
    </xf>
    <xf numFmtId="0" fontId="0" fillId="0" borderId="51" xfId="0" applyBorder="1" applyAlignment="1" applyProtection="1">
      <alignment horizontal="center"/>
      <protection locked="0"/>
    </xf>
    <xf numFmtId="0" fontId="26" fillId="0" borderId="51" xfId="0" applyFont="1" applyBorder="1" applyAlignment="1" applyProtection="1">
      <alignment horizontal="right"/>
      <protection locked="0"/>
    </xf>
    <xf numFmtId="0" fontId="0" fillId="0" borderId="51" xfId="0" applyBorder="1" applyAlignment="1" applyProtection="1">
      <alignment horizontal="right"/>
      <protection locked="0"/>
    </xf>
    <xf numFmtId="0" fontId="19" fillId="0" borderId="0" xfId="0" applyFont="1" applyProtection="1">
      <protection locked="0"/>
    </xf>
    <xf numFmtId="0" fontId="17" fillId="0" borderId="0" xfId="0" applyFont="1" applyBorder="1" applyAlignment="1" applyProtection="1">
      <protection locked="0"/>
    </xf>
    <xf numFmtId="3" fontId="16" fillId="0" borderId="0" xfId="0" applyNumberFormat="1" applyFont="1" applyFill="1" applyProtection="1">
      <protection locked="0"/>
    </xf>
    <xf numFmtId="0" fontId="17" fillId="0" borderId="0" xfId="0" applyFont="1" applyFill="1" applyBorder="1" applyAlignment="1" applyProtection="1">
      <protection locked="0"/>
    </xf>
    <xf numFmtId="3" fontId="14" fillId="0" borderId="0" xfId="0" applyNumberFormat="1" applyFont="1" applyFill="1" applyProtection="1">
      <protection locked="0"/>
    </xf>
    <xf numFmtId="0" fontId="14" fillId="0" borderId="0" xfId="1" applyNumberFormat="1" applyFont="1" applyFill="1" applyAlignment="1" applyProtection="1">
      <alignment horizontal="left"/>
      <protection locked="0"/>
    </xf>
    <xf numFmtId="0" fontId="17" fillId="0" borderId="0" xfId="0" applyFont="1" applyFill="1" applyAlignment="1" applyProtection="1">
      <alignment horizontal="left"/>
      <protection locked="0"/>
    </xf>
    <xf numFmtId="0" fontId="17" fillId="0" borderId="0" xfId="2" applyFont="1" applyProtection="1">
      <protection locked="0"/>
    </xf>
    <xf numFmtId="0" fontId="100" fillId="0" borderId="0" xfId="10" applyFont="1" applyBorder="1" applyProtection="1">
      <protection locked="0"/>
    </xf>
    <xf numFmtId="0" fontId="17" fillId="0" borderId="0" xfId="0" applyFont="1" applyProtection="1">
      <protection locked="0"/>
    </xf>
    <xf numFmtId="0" fontId="16" fillId="0" borderId="0" xfId="0" applyFont="1" applyFill="1" applyProtection="1">
      <protection locked="0"/>
    </xf>
    <xf numFmtId="0" fontId="16" fillId="0" borderId="0" xfId="0" applyFont="1" applyProtection="1">
      <protection locked="0"/>
    </xf>
    <xf numFmtId="0" fontId="16" fillId="2" borderId="0" xfId="0" applyFont="1" applyFill="1" applyProtection="1">
      <protection locked="0"/>
    </xf>
    <xf numFmtId="0" fontId="19" fillId="0" borderId="0" xfId="0" applyFont="1" applyProtection="1">
      <protection locked="0"/>
    </xf>
    <xf numFmtId="38" fontId="16" fillId="0" borderId="0" xfId="0" applyNumberFormat="1" applyFont="1" applyBorder="1" applyProtection="1">
      <protection locked="0"/>
    </xf>
    <xf numFmtId="0" fontId="12" fillId="0" borderId="0" xfId="0" applyFont="1" applyAlignment="1" applyProtection="1">
      <alignment vertical="top" wrapText="1"/>
      <protection locked="0"/>
    </xf>
    <xf numFmtId="0" fontId="16" fillId="0" borderId="0" xfId="0" applyFont="1" applyProtection="1">
      <protection locked="0"/>
    </xf>
    <xf numFmtId="0" fontId="12" fillId="0" borderId="0" xfId="10" applyFont="1" applyFill="1" applyBorder="1" applyAlignment="1" applyProtection="1">
      <alignment horizontal="left"/>
      <protection locked="0"/>
    </xf>
    <xf numFmtId="49" fontId="26" fillId="0" borderId="18" xfId="16" applyNumberFormat="1" applyFont="1" applyBorder="1" applyAlignment="1" applyProtection="1">
      <alignment horizontal="right" vertical="center" wrapText="1"/>
      <protection locked="0"/>
    </xf>
    <xf numFmtId="49" fontId="26" fillId="0" borderId="8" xfId="16" applyNumberFormat="1" applyFont="1" applyBorder="1" applyAlignment="1" applyProtection="1">
      <alignment horizontal="right" vertical="center" wrapText="1"/>
      <protection locked="0"/>
    </xf>
    <xf numFmtId="14" fontId="26" fillId="0" borderId="8" xfId="16" applyNumberFormat="1" applyFont="1" applyBorder="1" applyAlignment="1" applyProtection="1">
      <alignment horizontal="right" vertical="center" wrapText="1"/>
      <protection locked="0"/>
    </xf>
    <xf numFmtId="0" fontId="40" fillId="0" borderId="0" xfId="2" applyFont="1" applyFill="1" applyAlignment="1" applyProtection="1">
      <alignment horizontal="left"/>
      <protection locked="0"/>
    </xf>
    <xf numFmtId="0" fontId="14" fillId="2" borderId="0" xfId="2" applyFont="1" applyFill="1" applyAlignment="1" applyProtection="1">
      <alignment horizontal="left"/>
      <protection locked="0"/>
    </xf>
    <xf numFmtId="0" fontId="16" fillId="0" borderId="0" xfId="10" applyFont="1" applyFill="1" applyAlignment="1" applyProtection="1">
      <alignment horizontal="left"/>
      <protection locked="0"/>
    </xf>
    <xf numFmtId="1" fontId="26" fillId="0" borderId="8" xfId="16" applyNumberFormat="1" applyFont="1" applyBorder="1" applyAlignment="1" applyProtection="1">
      <alignment horizontal="right" vertical="center" wrapText="1"/>
      <protection locked="0"/>
    </xf>
    <xf numFmtId="14" fontId="50" fillId="0" borderId="9" xfId="0" applyNumberFormat="1" applyFont="1" applyBorder="1" applyAlignment="1" applyProtection="1">
      <alignment horizontal="right" wrapText="1"/>
      <protection locked="0"/>
    </xf>
    <xf numFmtId="14" fontId="40" fillId="0" borderId="9" xfId="0" applyNumberFormat="1" applyFont="1" applyBorder="1" applyAlignment="1" applyProtection="1">
      <alignment horizontal="right" wrapText="1"/>
      <protection locked="0"/>
    </xf>
    <xf numFmtId="0" fontId="12" fillId="0" borderId="9" xfId="0" applyFont="1" applyBorder="1" applyAlignment="1" applyProtection="1">
      <alignment horizontal="left"/>
      <protection locked="0"/>
    </xf>
    <xf numFmtId="14" fontId="40" fillId="0" borderId="18" xfId="0" applyNumberFormat="1" applyFont="1" applyBorder="1" applyAlignment="1" applyProtection="1">
      <alignment horizontal="right" vertical="center"/>
      <protection locked="0"/>
    </xf>
    <xf numFmtId="14" fontId="50" fillId="0" borderId="18" xfId="0" applyNumberFormat="1" applyFont="1" applyBorder="1" applyAlignment="1" applyProtection="1">
      <alignment horizontal="right" vertical="center"/>
      <protection locked="0"/>
    </xf>
    <xf numFmtId="0" fontId="50" fillId="0" borderId="9" xfId="0" applyFont="1" applyBorder="1" applyAlignment="1" applyProtection="1">
      <alignment horizontal="center" wrapText="1"/>
      <protection locked="0"/>
    </xf>
    <xf numFmtId="14" fontId="50" fillId="0" borderId="9" xfId="0" applyNumberFormat="1" applyFont="1" applyBorder="1" applyAlignment="1" applyProtection="1">
      <alignment horizontal="right" vertical="center" wrapText="1"/>
      <protection locked="0"/>
    </xf>
    <xf numFmtId="14" fontId="40" fillId="0" borderId="9" xfId="0" applyNumberFormat="1" applyFont="1" applyBorder="1" applyAlignment="1" applyProtection="1">
      <alignment horizontal="right" vertical="center" wrapText="1"/>
      <protection locked="0"/>
    </xf>
    <xf numFmtId="0" fontId="20" fillId="0" borderId="1" xfId="0" applyFont="1" applyBorder="1" applyAlignment="1" applyProtection="1">
      <alignment horizontal="center"/>
      <protection locked="0"/>
    </xf>
    <xf numFmtId="0" fontId="20" fillId="0" borderId="1" xfId="0" applyFont="1" applyBorder="1" applyAlignment="1" applyProtection="1">
      <alignment horizontal="center" wrapText="1"/>
      <protection locked="0"/>
    </xf>
    <xf numFmtId="0" fontId="21" fillId="0" borderId="1" xfId="0" applyFont="1" applyBorder="1" applyAlignment="1" applyProtection="1">
      <alignment horizontal="center" wrapText="1"/>
      <protection locked="0"/>
    </xf>
    <xf numFmtId="0" fontId="12" fillId="0" borderId="1" xfId="10" applyFont="1" applyBorder="1" applyAlignment="1" applyProtection="1">
      <alignment horizontal="left" wrapText="1"/>
      <protection locked="0"/>
    </xf>
    <xf numFmtId="0" fontId="12" fillId="0" borderId="1" xfId="10" applyFont="1" applyFill="1" applyBorder="1" applyProtection="1">
      <protection locked="0"/>
    </xf>
    <xf numFmtId="14" fontId="14" fillId="0" borderId="1" xfId="0" applyNumberFormat="1" applyFont="1" applyBorder="1" applyAlignment="1" applyProtection="1">
      <alignment horizontal="center"/>
      <protection locked="0"/>
    </xf>
    <xf numFmtId="14" fontId="16" fillId="0" borderId="1" xfId="0" applyNumberFormat="1" applyFont="1" applyBorder="1" applyAlignment="1" applyProtection="1">
      <alignment horizontal="right"/>
      <protection locked="0"/>
    </xf>
    <xf numFmtId="14" fontId="14" fillId="0" borderId="1" xfId="0" applyNumberFormat="1" applyFont="1" applyBorder="1" applyAlignment="1" applyProtection="1">
      <alignment horizontal="right"/>
      <protection locked="0"/>
    </xf>
    <xf numFmtId="14" fontId="27" fillId="0" borderId="1" xfId="0" applyNumberFormat="1" applyFont="1" applyFill="1" applyBorder="1" applyAlignment="1" applyProtection="1">
      <protection locked="0"/>
    </xf>
    <xf numFmtId="0" fontId="12" fillId="0" borderId="1" xfId="10" applyFont="1" applyFill="1" applyBorder="1" applyAlignment="1" applyProtection="1">
      <alignment horizontal="left"/>
      <protection locked="0"/>
    </xf>
    <xf numFmtId="0" fontId="12" fillId="0" borderId="1" xfId="10" applyFont="1" applyBorder="1" applyAlignment="1" applyProtection="1">
      <alignment horizontal="left"/>
      <protection locked="0"/>
    </xf>
    <xf numFmtId="14" fontId="16" fillId="0" borderId="1" xfId="0" applyNumberFormat="1" applyFont="1" applyBorder="1" applyAlignment="1" applyProtection="1">
      <protection locked="0"/>
    </xf>
    <xf numFmtId="0" fontId="12" fillId="0" borderId="1" xfId="0" applyFont="1" applyBorder="1" applyAlignment="1" applyProtection="1">
      <alignment horizontal="left"/>
      <protection locked="0"/>
    </xf>
    <xf numFmtId="3" fontId="20" fillId="0" borderId="1" xfId="1" applyNumberFormat="1" applyFont="1" applyBorder="1" applyAlignment="1" applyProtection="1">
      <alignment horizontal="center"/>
      <protection locked="0"/>
    </xf>
    <xf numFmtId="3" fontId="20" fillId="0" borderId="1" xfId="1" applyNumberFormat="1" applyFont="1" applyBorder="1" applyAlignment="1" applyProtection="1">
      <alignment horizontal="center" wrapText="1"/>
      <protection locked="0"/>
    </xf>
    <xf numFmtId="3" fontId="21" fillId="0" borderId="1" xfId="1" applyNumberFormat="1" applyFont="1" applyBorder="1" applyAlignment="1" applyProtection="1">
      <alignment horizontal="center" wrapText="1"/>
      <protection locked="0"/>
    </xf>
    <xf numFmtId="3" fontId="12" fillId="0" borderId="1" xfId="0" applyNumberFormat="1" applyFont="1" applyBorder="1" applyAlignment="1" applyProtection="1">
      <alignment horizontal="right"/>
      <protection locked="0"/>
    </xf>
    <xf numFmtId="0" fontId="16" fillId="0" borderId="1" xfId="0" applyFont="1" applyBorder="1" applyAlignment="1" applyProtection="1">
      <alignment horizontal="center" wrapText="1"/>
      <protection locked="0"/>
    </xf>
    <xf numFmtId="0" fontId="16" fillId="0" borderId="1" xfId="0" applyFont="1" applyFill="1" applyBorder="1" applyAlignment="1" applyProtection="1">
      <alignment horizontal="center" wrapText="1"/>
      <protection locked="0"/>
    </xf>
    <xf numFmtId="0" fontId="16" fillId="0" borderId="1" xfId="0" applyFont="1" applyBorder="1" applyAlignment="1" applyProtection="1">
      <alignment horizontal="center" vertical="top" wrapText="1"/>
      <protection locked="0"/>
    </xf>
    <xf numFmtId="3" fontId="14" fillId="0" borderId="1" xfId="0" applyNumberFormat="1" applyFont="1" applyBorder="1" applyAlignment="1" applyProtection="1">
      <alignment horizontal="center" vertical="center" wrapText="1"/>
      <protection locked="0"/>
    </xf>
    <xf numFmtId="3" fontId="14" fillId="0" borderId="1" xfId="0" applyNumberFormat="1" applyFont="1" applyBorder="1" applyAlignment="1" applyProtection="1">
      <alignment horizontal="center" wrapText="1"/>
      <protection locked="0"/>
    </xf>
    <xf numFmtId="0" fontId="12" fillId="0" borderId="1" xfId="17" applyFont="1" applyBorder="1" applyAlignment="1" applyProtection="1">
      <alignment horizontal="left" wrapText="1"/>
      <protection locked="0"/>
    </xf>
    <xf numFmtId="0" fontId="14" fillId="0" borderId="0" xfId="0" applyFont="1" applyAlignment="1" applyProtection="1">
      <alignment vertical="center"/>
      <protection locked="0"/>
    </xf>
    <xf numFmtId="0" fontId="14" fillId="0" borderId="0" xfId="0" applyFont="1" applyAlignment="1" applyProtection="1">
      <alignment vertical="top" wrapText="1"/>
      <protection locked="0"/>
    </xf>
    <xf numFmtId="14" fontId="50" fillId="0" borderId="1" xfId="0" applyNumberFormat="1" applyFont="1" applyBorder="1" applyAlignment="1" applyProtection="1">
      <alignment horizontal="right" wrapText="1"/>
      <protection locked="0"/>
    </xf>
    <xf numFmtId="14" fontId="26" fillId="0" borderId="1" xfId="0" applyNumberFormat="1" applyFont="1" applyBorder="1" applyAlignment="1" applyProtection="1">
      <alignment horizontal="right"/>
      <protection locked="0"/>
    </xf>
    <xf numFmtId="14" fontId="14" fillId="0" borderId="1" xfId="1" applyNumberFormat="1" applyFont="1" applyBorder="1" applyAlignment="1" applyProtection="1">
      <alignment horizontal="right"/>
      <protection locked="0"/>
    </xf>
    <xf numFmtId="14" fontId="16" fillId="0" borderId="1" xfId="1" applyNumberFormat="1" applyFont="1" applyBorder="1" applyAlignment="1" applyProtection="1">
      <alignment horizontal="right"/>
      <protection locked="0"/>
    </xf>
    <xf numFmtId="0" fontId="14" fillId="0" borderId="1" xfId="1" applyNumberFormat="1" applyFont="1" applyBorder="1" applyAlignment="1" applyProtection="1">
      <alignment horizontal="right"/>
      <protection locked="0"/>
    </xf>
    <xf numFmtId="0" fontId="24" fillId="0" borderId="1" xfId="0" applyFont="1" applyFill="1" applyBorder="1" applyAlignment="1" applyProtection="1">
      <alignment horizontal="left"/>
      <protection locked="0"/>
    </xf>
    <xf numFmtId="0" fontId="17" fillId="0" borderId="0" xfId="0" applyFont="1" applyProtection="1">
      <protection locked="0"/>
    </xf>
    <xf numFmtId="0" fontId="16" fillId="0" borderId="0" xfId="0" applyFont="1" applyProtection="1">
      <protection locked="0"/>
    </xf>
    <xf numFmtId="0" fontId="16" fillId="2" borderId="0" xfId="0" applyFont="1" applyFill="1" applyProtection="1">
      <protection locked="0"/>
    </xf>
    <xf numFmtId="3" fontId="50" fillId="60" borderId="0" xfId="17" applyNumberFormat="1" applyFont="1" applyFill="1" applyBorder="1" applyAlignment="1" applyProtection="1">
      <alignment vertical="top" wrapText="1"/>
      <protection locked="0"/>
    </xf>
    <xf numFmtId="0" fontId="50" fillId="60" borderId="0" xfId="17" applyFont="1" applyFill="1" applyBorder="1" applyAlignment="1" applyProtection="1">
      <alignment vertical="top" wrapText="1"/>
      <protection locked="0"/>
    </xf>
    <xf numFmtId="3" fontId="23" fillId="0" borderId="0" xfId="17" applyNumberFormat="1" applyFont="1" applyAlignment="1" applyProtection="1">
      <alignment horizontal="right"/>
      <protection locked="0"/>
    </xf>
    <xf numFmtId="0" fontId="23" fillId="0" borderId="0" xfId="17" applyFont="1" applyAlignment="1" applyProtection="1">
      <alignment horizontal="right"/>
      <protection locked="0"/>
    </xf>
    <xf numFmtId="0" fontId="10" fillId="0" borderId="18" xfId="16" applyBorder="1" applyAlignment="1" applyProtection="1">
      <alignment wrapText="1"/>
      <protection locked="0"/>
    </xf>
    <xf numFmtId="0" fontId="26" fillId="0" borderId="1" xfId="0" applyFont="1" applyBorder="1" applyAlignment="1" applyProtection="1">
      <alignment horizontal="center"/>
      <protection locked="0"/>
    </xf>
    <xf numFmtId="14" fontId="12" fillId="0" borderId="1" xfId="0" applyNumberFormat="1" applyFont="1" applyBorder="1" applyAlignment="1" applyProtection="1">
      <alignment horizontal="right"/>
      <protection locked="0"/>
    </xf>
    <xf numFmtId="0" fontId="12" fillId="0" borderId="1" xfId="0" applyFont="1" applyFill="1" applyBorder="1" applyAlignment="1" applyProtection="1">
      <alignment horizontal="left"/>
      <protection locked="0"/>
    </xf>
    <xf numFmtId="0" fontId="0" fillId="6" borderId="0" xfId="0" applyFill="1" applyAlignment="1" applyProtection="1">
      <alignment horizontal="right"/>
      <protection locked="0"/>
    </xf>
    <xf numFmtId="0" fontId="26" fillId="0" borderId="40" xfId="16" applyFont="1" applyBorder="1" applyAlignment="1" applyProtection="1">
      <alignment wrapText="1"/>
      <protection locked="0"/>
    </xf>
    <xf numFmtId="0" fontId="26" fillId="0" borderId="18" xfId="16" applyFont="1" applyBorder="1" applyAlignment="1" applyProtection="1">
      <alignment wrapText="1"/>
      <protection locked="0"/>
    </xf>
    <xf numFmtId="3" fontId="10" fillId="0" borderId="18" xfId="16" applyNumberFormat="1" applyBorder="1" applyAlignment="1" applyProtection="1">
      <alignment wrapText="1"/>
      <protection locked="0"/>
    </xf>
    <xf numFmtId="0" fontId="10" fillId="0" borderId="26" xfId="16" applyBorder="1" applyAlignment="1" applyProtection="1">
      <protection locked="0"/>
    </xf>
    <xf numFmtId="0" fontId="16" fillId="0" borderId="0" xfId="0" applyFont="1" applyProtection="1">
      <protection locked="0"/>
    </xf>
    <xf numFmtId="0" fontId="0" fillId="0" borderId="3" xfId="0" applyBorder="1" applyProtection="1">
      <protection locked="0"/>
    </xf>
    <xf numFmtId="0" fontId="12" fillId="0" borderId="0" xfId="0" applyFont="1" applyBorder="1" applyProtection="1">
      <protection locked="0"/>
    </xf>
    <xf numFmtId="0" fontId="16" fillId="0" borderId="0" xfId="0" applyFont="1" applyProtection="1">
      <protection locked="0"/>
    </xf>
    <xf numFmtId="0" fontId="17" fillId="0" borderId="0" xfId="0" applyFont="1" applyProtection="1">
      <protection locked="0"/>
    </xf>
    <xf numFmtId="0" fontId="17" fillId="0" borderId="0" xfId="10" applyFont="1" applyAlignment="1" applyProtection="1">
      <protection locked="0"/>
    </xf>
    <xf numFmtId="0" fontId="16" fillId="0" borderId="0" xfId="0" applyFont="1" applyProtection="1">
      <protection locked="0"/>
    </xf>
    <xf numFmtId="0" fontId="16" fillId="2" borderId="0" xfId="0" applyFont="1" applyFill="1" applyProtection="1">
      <protection locked="0"/>
    </xf>
    <xf numFmtId="38" fontId="14" fillId="0" borderId="2" xfId="0" applyNumberFormat="1" applyFont="1" applyBorder="1" applyProtection="1">
      <protection locked="0"/>
    </xf>
    <xf numFmtId="0" fontId="12" fillId="0" borderId="0" xfId="0" applyFont="1" applyBorder="1" applyAlignment="1" applyProtection="1">
      <alignment horizontal="center" wrapText="1"/>
      <protection locked="0"/>
    </xf>
    <xf numFmtId="0" fontId="0" fillId="0" borderId="0" xfId="0" applyBorder="1" applyAlignment="1" applyProtection="1">
      <alignment horizontal="center" wrapText="1"/>
      <protection locked="0"/>
    </xf>
    <xf numFmtId="0" fontId="26" fillId="0" borderId="0" xfId="0" applyFont="1" applyBorder="1" applyAlignment="1" applyProtection="1">
      <alignment horizontal="center" vertical="center" wrapText="1"/>
      <protection locked="0"/>
    </xf>
    <xf numFmtId="3" fontId="26" fillId="0" borderId="0" xfId="0" applyNumberFormat="1" applyFont="1" applyBorder="1" applyAlignment="1" applyProtection="1">
      <alignment horizontal="right" wrapText="1"/>
      <protection locked="0"/>
    </xf>
    <xf numFmtId="0" fontId="26" fillId="0" borderId="0" xfId="0" applyFont="1" applyFill="1" applyBorder="1" applyAlignment="1" applyProtection="1">
      <alignment horizontal="right"/>
      <protection locked="0"/>
    </xf>
    <xf numFmtId="14" fontId="0" fillId="0" borderId="1" xfId="0" applyNumberFormat="1" applyBorder="1" applyProtection="1">
      <protection locked="0"/>
    </xf>
    <xf numFmtId="14" fontId="40" fillId="0" borderId="1" xfId="0" applyNumberFormat="1" applyFont="1" applyBorder="1" applyProtection="1">
      <protection locked="0"/>
    </xf>
    <xf numFmtId="170" fontId="40" fillId="2" borderId="55" xfId="17" applyNumberFormat="1" applyFont="1" applyFill="1" applyBorder="1" applyProtection="1">
      <protection locked="0"/>
    </xf>
    <xf numFmtId="170" fontId="40" fillId="0" borderId="1" xfId="17" applyNumberFormat="1" applyFont="1" applyFill="1" applyBorder="1" applyProtection="1">
      <protection locked="0"/>
    </xf>
    <xf numFmtId="0" fontId="50" fillId="60" borderId="75" xfId="17" applyFont="1" applyFill="1" applyBorder="1" applyAlignment="1" applyProtection="1">
      <alignment vertical="top" wrapText="1"/>
      <protection locked="0"/>
    </xf>
    <xf numFmtId="3" fontId="50" fillId="60" borderId="52" xfId="17" applyNumberFormat="1" applyFont="1" applyFill="1" applyBorder="1" applyAlignment="1" applyProtection="1">
      <alignment vertical="top" wrapText="1"/>
      <protection locked="0"/>
    </xf>
    <xf numFmtId="0" fontId="50" fillId="60" borderId="52" xfId="17" applyFont="1" applyFill="1" applyBorder="1" applyAlignment="1" applyProtection="1">
      <alignment vertical="top" wrapText="1"/>
      <protection locked="0"/>
    </xf>
    <xf numFmtId="0" fontId="50" fillId="60" borderId="54" xfId="17" applyFont="1" applyFill="1" applyBorder="1" applyAlignment="1" applyProtection="1">
      <alignment vertical="top" wrapText="1"/>
      <protection locked="0"/>
    </xf>
    <xf numFmtId="0" fontId="50" fillId="60" borderId="21" xfId="17" applyFont="1" applyFill="1" applyBorder="1" applyAlignment="1" applyProtection="1">
      <alignment vertical="top" wrapText="1"/>
      <protection locked="0"/>
    </xf>
    <xf numFmtId="0" fontId="50" fillId="60" borderId="15" xfId="17" applyFont="1" applyFill="1" applyBorder="1" applyAlignment="1" applyProtection="1">
      <alignment vertical="top" wrapText="1"/>
      <protection locked="0"/>
    </xf>
    <xf numFmtId="0" fontId="50" fillId="60" borderId="22" xfId="17" applyFont="1" applyFill="1" applyBorder="1" applyAlignment="1" applyProtection="1">
      <alignment vertical="top" wrapText="1"/>
      <protection locked="0"/>
    </xf>
    <xf numFmtId="3" fontId="50" fillId="60" borderId="1" xfId="17" applyNumberFormat="1" applyFont="1" applyFill="1" applyBorder="1" applyAlignment="1" applyProtection="1">
      <alignment vertical="top" wrapText="1"/>
      <protection locked="0"/>
    </xf>
    <xf numFmtId="0" fontId="50" fillId="60" borderId="1" xfId="17" applyFont="1" applyFill="1" applyBorder="1" applyAlignment="1" applyProtection="1">
      <alignment vertical="top" wrapText="1"/>
      <protection locked="0"/>
    </xf>
    <xf numFmtId="0" fontId="50" fillId="60" borderId="16" xfId="17" applyFont="1" applyFill="1" applyBorder="1" applyAlignment="1" applyProtection="1">
      <alignment vertical="top" wrapText="1"/>
      <protection locked="0"/>
    </xf>
    <xf numFmtId="0" fontId="50" fillId="0" borderId="9" xfId="0" applyFont="1" applyBorder="1" applyAlignment="1" applyProtection="1">
      <alignment horizontal="center" vertical="center"/>
      <protection locked="0"/>
    </xf>
    <xf numFmtId="0" fontId="50" fillId="0" borderId="18" xfId="0" applyFont="1" applyBorder="1" applyAlignment="1" applyProtection="1">
      <alignment horizontal="center" vertical="center"/>
      <protection locked="0"/>
    </xf>
    <xf numFmtId="0" fontId="15" fillId="0" borderId="0" xfId="0" applyFont="1" applyFill="1" applyProtection="1">
      <protection locked="0"/>
    </xf>
    <xf numFmtId="0" fontId="26" fillId="0" borderId="0" xfId="0" applyFont="1" applyFill="1" applyProtection="1">
      <protection locked="0"/>
    </xf>
    <xf numFmtId="0" fontId="50" fillId="0" borderId="0" xfId="2" applyFont="1" applyFill="1" applyProtection="1">
      <protection locked="0"/>
    </xf>
    <xf numFmtId="0" fontId="55" fillId="0" borderId="0" xfId="16" applyFont="1" applyFill="1" applyProtection="1">
      <protection locked="0"/>
    </xf>
    <xf numFmtId="0" fontId="26" fillId="0" borderId="0" xfId="16" applyFont="1" applyFill="1" applyProtection="1">
      <protection locked="0"/>
    </xf>
    <xf numFmtId="0" fontId="26" fillId="0" borderId="0" xfId="16" applyFont="1" applyFill="1" applyAlignment="1" applyProtection="1">
      <alignment wrapText="1"/>
      <protection locked="0"/>
    </xf>
    <xf numFmtId="14" fontId="50" fillId="0" borderId="1" xfId="0" applyNumberFormat="1" applyFont="1" applyBorder="1" applyAlignment="1" applyProtection="1">
      <alignment horizontal="right"/>
      <protection locked="0"/>
    </xf>
    <xf numFmtId="14" fontId="40" fillId="0" borderId="1" xfId="0" applyNumberFormat="1" applyFont="1" applyBorder="1" applyAlignment="1" applyProtection="1">
      <alignment horizontal="right"/>
      <protection locked="0"/>
    </xf>
    <xf numFmtId="0" fontId="24" fillId="0" borderId="13" xfId="0" applyFont="1" applyBorder="1" applyAlignment="1" applyProtection="1">
      <alignment vertical="top" wrapText="1"/>
      <protection locked="0"/>
    </xf>
    <xf numFmtId="0" fontId="50" fillId="0" borderId="3" xfId="0" applyFont="1" applyBorder="1" applyAlignment="1" applyProtection="1">
      <alignment horizontal="center" wrapText="1"/>
      <protection locked="0"/>
    </xf>
    <xf numFmtId="14" fontId="50" fillId="0" borderId="3" xfId="0" applyNumberFormat="1" applyFont="1" applyBorder="1" applyAlignment="1" applyProtection="1">
      <alignment horizontal="right" wrapText="1"/>
      <protection locked="0"/>
    </xf>
    <xf numFmtId="14" fontId="40" fillId="0" borderId="3" xfId="0" applyNumberFormat="1" applyFont="1" applyBorder="1"/>
    <xf numFmtId="49" fontId="20" fillId="0" borderId="0" xfId="0" applyNumberFormat="1" applyFont="1" applyAlignment="1" applyProtection="1">
      <alignment horizontal="left" indent="1"/>
      <protection locked="0"/>
    </xf>
    <xf numFmtId="0" fontId="16" fillId="0" borderId="0" xfId="0" applyFont="1" applyProtection="1">
      <protection locked="0"/>
    </xf>
    <xf numFmtId="0" fontId="12" fillId="0" borderId="0" xfId="0" applyFont="1" applyFill="1" applyBorder="1" applyAlignment="1" applyProtection="1">
      <alignment horizontal="left"/>
      <protection locked="0"/>
    </xf>
    <xf numFmtId="0" fontId="12" fillId="0" borderId="1" xfId="1" applyNumberFormat="1" applyFont="1" applyBorder="1" applyProtection="1">
      <protection locked="0"/>
    </xf>
    <xf numFmtId="0" fontId="17" fillId="0" borderId="51" xfId="0" applyFont="1" applyBorder="1" applyProtection="1">
      <protection locked="0"/>
    </xf>
    <xf numFmtId="0" fontId="12" fillId="0" borderId="51" xfId="0" applyFont="1" applyFill="1" applyBorder="1" applyAlignment="1" applyProtection="1">
      <alignment horizontal="left"/>
      <protection locked="0"/>
    </xf>
    <xf numFmtId="0" fontId="33" fillId="0" borderId="0" xfId="0" applyFont="1" applyBorder="1" applyProtection="1">
      <protection locked="0"/>
    </xf>
    <xf numFmtId="0" fontId="17" fillId="0" borderId="52" xfId="0" applyFont="1" applyBorder="1" applyProtection="1">
      <protection locked="0"/>
    </xf>
    <xf numFmtId="0" fontId="26" fillId="0" borderId="52" xfId="1" applyNumberFormat="1" applyFont="1" applyBorder="1" applyProtection="1">
      <protection locked="0"/>
    </xf>
    <xf numFmtId="0" fontId="27" fillId="0" borderId="52" xfId="1" applyNumberFormat="1" applyFont="1" applyBorder="1" applyProtection="1">
      <protection locked="0"/>
    </xf>
    <xf numFmtId="0" fontId="12" fillId="0" borderId="52" xfId="0" applyFont="1" applyFill="1" applyBorder="1" applyAlignment="1" applyProtection="1">
      <alignment horizontal="left"/>
      <protection locked="0"/>
    </xf>
    <xf numFmtId="0" fontId="101" fillId="6" borderId="0" xfId="0" applyFont="1" applyFill="1" applyProtection="1">
      <protection locked="0"/>
    </xf>
    <xf numFmtId="0" fontId="26" fillId="0" borderId="0" xfId="0" applyFont="1" applyFill="1" applyProtection="1">
      <protection locked="0"/>
    </xf>
    <xf numFmtId="14" fontId="12" fillId="0" borderId="1" xfId="0" applyNumberFormat="1" applyFont="1" applyBorder="1" applyProtection="1">
      <protection locked="0"/>
    </xf>
    <xf numFmtId="0" fontId="40" fillId="0" borderId="1" xfId="0" applyFont="1" applyBorder="1" applyAlignment="1" applyProtection="1">
      <alignment horizontal="right"/>
      <protection locked="0"/>
    </xf>
    <xf numFmtId="0" fontId="103" fillId="0" borderId="0" xfId="16" applyFont="1" applyFill="1" applyProtection="1">
      <protection locked="0"/>
    </xf>
    <xf numFmtId="0" fontId="102" fillId="0" borderId="0" xfId="16" applyFont="1" applyProtection="1">
      <protection locked="0"/>
    </xf>
    <xf numFmtId="0" fontId="103" fillId="0" borderId="0" xfId="16" applyFont="1" applyProtection="1">
      <protection locked="0"/>
    </xf>
    <xf numFmtId="14" fontId="103" fillId="0" borderId="0" xfId="16" applyNumberFormat="1" applyFont="1" applyAlignment="1" applyProtection="1">
      <alignment horizontal="left"/>
      <protection locked="0"/>
    </xf>
    <xf numFmtId="0" fontId="102" fillId="0" borderId="2" xfId="16" applyFont="1" applyBorder="1" applyAlignment="1" applyProtection="1">
      <alignment vertical="center"/>
      <protection locked="0"/>
    </xf>
    <xf numFmtId="0" fontId="102" fillId="0" borderId="2" xfId="16" applyFont="1" applyBorder="1" applyAlignment="1" applyProtection="1">
      <alignment horizontal="right"/>
      <protection locked="0"/>
    </xf>
    <xf numFmtId="0" fontId="102" fillId="0" borderId="2" xfId="16" applyFont="1" applyBorder="1" applyProtection="1">
      <protection locked="0"/>
    </xf>
    <xf numFmtId="0" fontId="48" fillId="0" borderId="0" xfId="16" applyFont="1" applyProtection="1">
      <protection locked="0"/>
    </xf>
    <xf numFmtId="3" fontId="102" fillId="0" borderId="0" xfId="16" applyNumberFormat="1" applyFont="1" applyProtection="1">
      <protection locked="0"/>
    </xf>
    <xf numFmtId="0" fontId="105" fillId="0" borderId="0" xfId="16" applyFont="1" applyProtection="1">
      <protection locked="0"/>
    </xf>
    <xf numFmtId="3" fontId="102" fillId="0" borderId="0" xfId="16" applyNumberFormat="1" applyFont="1" applyFill="1" applyProtection="1">
      <protection locked="0"/>
    </xf>
    <xf numFmtId="0" fontId="106" fillId="0" borderId="0" xfId="16" applyFont="1" applyProtection="1">
      <protection locked="0"/>
    </xf>
    <xf numFmtId="3" fontId="105" fillId="0" borderId="0" xfId="16" applyNumberFormat="1" applyFont="1" applyProtection="1">
      <protection locked="0"/>
    </xf>
    <xf numFmtId="0" fontId="50" fillId="0" borderId="11" xfId="17" applyFont="1" applyBorder="1" applyAlignment="1" applyProtection="1">
      <protection locked="0"/>
    </xf>
    <xf numFmtId="0" fontId="16" fillId="0" borderId="0" xfId="0" applyFont="1" applyProtection="1">
      <protection locked="0"/>
    </xf>
    <xf numFmtId="0" fontId="35" fillId="0" borderId="2" xfId="1" applyNumberFormat="1" applyFont="1" applyBorder="1" applyProtection="1">
      <protection locked="0"/>
    </xf>
    <xf numFmtId="0" fontId="33" fillId="0" borderId="2" xfId="1" applyNumberFormat="1" applyFont="1" applyBorder="1" applyProtection="1">
      <protection locked="0"/>
    </xf>
    <xf numFmtId="0" fontId="35" fillId="0" borderId="51" xfId="1" applyNumberFormat="1" applyFont="1" applyBorder="1" applyProtection="1">
      <protection locked="0"/>
    </xf>
    <xf numFmtId="0" fontId="33" fillId="0" borderId="51" xfId="1" applyNumberFormat="1" applyFont="1" applyBorder="1" applyProtection="1">
      <protection locked="0"/>
    </xf>
    <xf numFmtId="3" fontId="18" fillId="0" borderId="1" xfId="0" applyNumberFormat="1" applyFont="1" applyBorder="1" applyAlignment="1" applyProtection="1">
      <alignment horizontal="right" wrapText="1"/>
      <protection locked="0"/>
    </xf>
    <xf numFmtId="3" fontId="17" fillId="0" borderId="1" xfId="0" applyNumberFormat="1" applyFont="1" applyBorder="1" applyAlignment="1" applyProtection="1">
      <alignment horizontal="right" wrapText="1"/>
      <protection locked="0"/>
    </xf>
    <xf numFmtId="3" fontId="18" fillId="0" borderId="0" xfId="0" applyNumberFormat="1" applyFont="1" applyAlignment="1" applyProtection="1">
      <alignment horizontal="right" wrapText="1"/>
      <protection locked="0"/>
    </xf>
    <xf numFmtId="3" fontId="17" fillId="0" borderId="0" xfId="0" applyNumberFormat="1" applyFont="1" applyAlignment="1" applyProtection="1">
      <alignment horizontal="right" wrapText="1"/>
      <protection locked="0"/>
    </xf>
    <xf numFmtId="3" fontId="18" fillId="0" borderId="11" xfId="0" applyNumberFormat="1" applyFont="1" applyBorder="1" applyAlignment="1" applyProtection="1">
      <alignment horizontal="right" wrapText="1"/>
      <protection locked="0"/>
    </xf>
    <xf numFmtId="3" fontId="17" fillId="0" borderId="11" xfId="0" applyNumberFormat="1" applyFont="1" applyBorder="1" applyAlignment="1" applyProtection="1">
      <alignment horizontal="right" wrapText="1"/>
      <protection locked="0"/>
    </xf>
    <xf numFmtId="3" fontId="18" fillId="0" borderId="2" xfId="0" applyNumberFormat="1" applyFont="1" applyFill="1" applyBorder="1" applyAlignment="1" applyProtection="1">
      <alignment horizontal="right" wrapText="1"/>
      <protection locked="0"/>
    </xf>
    <xf numFmtId="3" fontId="17" fillId="0" borderId="2" xfId="0" applyNumberFormat="1" applyFont="1" applyFill="1" applyBorder="1" applyAlignment="1" applyProtection="1">
      <alignment horizontal="right" wrapText="1"/>
      <protection locked="0"/>
    </xf>
    <xf numFmtId="3" fontId="18" fillId="0" borderId="2" xfId="0" applyNumberFormat="1" applyFont="1" applyBorder="1" applyAlignment="1" applyProtection="1">
      <alignment horizontal="right" wrapText="1"/>
      <protection locked="0"/>
    </xf>
    <xf numFmtId="3" fontId="17" fillId="0" borderId="2" xfId="0" applyNumberFormat="1" applyFont="1" applyBorder="1" applyAlignment="1" applyProtection="1">
      <alignment horizontal="right" wrapText="1"/>
      <protection locked="0"/>
    </xf>
    <xf numFmtId="3" fontId="18" fillId="0" borderId="51" xfId="0" applyNumberFormat="1" applyFont="1" applyBorder="1" applyAlignment="1" applyProtection="1">
      <alignment horizontal="right" wrapText="1"/>
      <protection locked="0"/>
    </xf>
    <xf numFmtId="3" fontId="17" fillId="0" borderId="51" xfId="0" applyNumberFormat="1" applyFont="1" applyBorder="1" applyAlignment="1" applyProtection="1">
      <alignment horizontal="right" wrapText="1"/>
      <protection locked="0"/>
    </xf>
    <xf numFmtId="0" fontId="23" fillId="0" borderId="0" xfId="0" applyFont="1" applyFill="1" applyProtection="1">
      <protection locked="0"/>
    </xf>
    <xf numFmtId="0" fontId="16" fillId="2" borderId="0" xfId="0" applyFont="1" applyFill="1" applyProtection="1">
      <protection locked="0"/>
    </xf>
    <xf numFmtId="0" fontId="17" fillId="0" borderId="0" xfId="0" applyFont="1" applyFill="1" applyProtection="1">
      <protection locked="0"/>
    </xf>
    <xf numFmtId="0" fontId="33" fillId="0" borderId="0" xfId="0" applyFont="1" applyAlignment="1" applyProtection="1">
      <alignment vertical="center" wrapText="1"/>
      <protection locked="0"/>
    </xf>
    <xf numFmtId="0" fontId="12" fillId="0" borderId="0" xfId="0" applyFont="1" applyAlignment="1" applyProtection="1">
      <alignment wrapText="1"/>
      <protection locked="0"/>
    </xf>
    <xf numFmtId="0" fontId="12" fillId="4" borderId="0" xfId="0" applyFont="1" applyFill="1" applyProtection="1">
      <protection locked="0"/>
    </xf>
    <xf numFmtId="0" fontId="16" fillId="0" borderId="1" xfId="10" applyFont="1" applyFill="1" applyBorder="1" applyAlignment="1" applyProtection="1">
      <alignment horizontal="left" wrapText="1"/>
      <protection locked="0"/>
    </xf>
    <xf numFmtId="0" fontId="19" fillId="0" borderId="0" xfId="0" applyFont="1" applyAlignment="1">
      <alignment vertical="center"/>
    </xf>
    <xf numFmtId="0" fontId="35" fillId="0" borderId="1" xfId="0" applyFont="1" applyBorder="1" applyAlignment="1" applyProtection="1">
      <alignment horizontal="right"/>
      <protection locked="0"/>
    </xf>
    <xf numFmtId="0" fontId="33" fillId="0" borderId="1" xfId="0" applyFont="1" applyBorder="1" applyAlignment="1" applyProtection="1">
      <alignment horizontal="right"/>
      <protection locked="0"/>
    </xf>
    <xf numFmtId="49" fontId="12" fillId="0" borderId="0" xfId="0" applyNumberFormat="1" applyFont="1" applyBorder="1" applyAlignment="1" applyProtection="1">
      <alignment horizontal="left"/>
      <protection locked="0"/>
    </xf>
    <xf numFmtId="0" fontId="12" fillId="0" borderId="1" xfId="0" applyFont="1" applyBorder="1" applyAlignment="1" applyProtection="1">
      <alignment horizontal="right"/>
      <protection locked="0"/>
    </xf>
    <xf numFmtId="0" fontId="12" fillId="0" borderId="51" xfId="0" applyFont="1" applyBorder="1" applyAlignment="1" applyProtection="1">
      <alignment horizontal="center"/>
      <protection locked="0"/>
    </xf>
    <xf numFmtId="0" fontId="12" fillId="0" borderId="51" xfId="0" applyFont="1" applyBorder="1" applyAlignment="1" applyProtection="1">
      <alignment horizontal="right"/>
      <protection locked="0"/>
    </xf>
    <xf numFmtId="38" fontId="12" fillId="0" borderId="0" xfId="0" applyNumberFormat="1" applyFont="1" applyAlignment="1" applyProtection="1">
      <protection locked="0"/>
    </xf>
    <xf numFmtId="38" fontId="12" fillId="0" borderId="1" xfId="0" applyNumberFormat="1" applyFont="1" applyBorder="1" applyAlignment="1" applyProtection="1">
      <protection locked="0"/>
    </xf>
    <xf numFmtId="38" fontId="33" fillId="0" borderId="1" xfId="0" applyNumberFormat="1" applyFont="1" applyBorder="1" applyAlignment="1" applyProtection="1">
      <protection locked="0"/>
    </xf>
    <xf numFmtId="3" fontId="12" fillId="0" borderId="0" xfId="1" applyNumberFormat="1" applyFont="1" applyProtection="1">
      <protection locked="0"/>
    </xf>
    <xf numFmtId="3" fontId="26" fillId="0" borderId="0" xfId="0" applyNumberFormat="1" applyFont="1" applyProtection="1">
      <protection locked="0"/>
    </xf>
    <xf numFmtId="0" fontId="33" fillId="0" borderId="2" xfId="0" applyFont="1" applyBorder="1" applyProtection="1">
      <protection locked="0"/>
    </xf>
    <xf numFmtId="3" fontId="26" fillId="0" borderId="2" xfId="0" applyNumberFormat="1" applyFont="1" applyBorder="1" applyProtection="1">
      <protection locked="0"/>
    </xf>
    <xf numFmtId="3" fontId="26" fillId="0" borderId="2" xfId="1" applyNumberFormat="1" applyFont="1" applyBorder="1" applyProtection="1">
      <protection locked="0"/>
    </xf>
    <xf numFmtId="3" fontId="12" fillId="0" borderId="2" xfId="1" applyNumberFormat="1" applyFont="1" applyBorder="1" applyProtection="1">
      <protection locked="0"/>
    </xf>
    <xf numFmtId="3" fontId="12" fillId="0" borderId="0" xfId="1" applyNumberFormat="1" applyFont="1" applyBorder="1" applyAlignment="1" applyProtection="1">
      <alignment horizontal="right" wrapText="1"/>
      <protection locked="0"/>
    </xf>
    <xf numFmtId="38" fontId="33" fillId="0" borderId="2" xfId="0" applyNumberFormat="1" applyFont="1" applyBorder="1" applyProtection="1">
      <protection locked="0"/>
    </xf>
    <xf numFmtId="38" fontId="12" fillId="0" borderId="2" xfId="0" applyNumberFormat="1" applyFont="1" applyBorder="1" applyProtection="1">
      <protection locked="0"/>
    </xf>
    <xf numFmtId="3" fontId="26" fillId="0" borderId="2" xfId="1" applyNumberFormat="1" applyFont="1" applyBorder="1" applyAlignment="1" applyProtection="1">
      <alignment horizontal="right" wrapText="1"/>
      <protection locked="0"/>
    </xf>
    <xf numFmtId="3" fontId="12" fillId="0" borderId="2" xfId="1" applyNumberFormat="1" applyFont="1" applyBorder="1" applyAlignment="1" applyProtection="1">
      <alignment horizontal="right" wrapText="1"/>
      <protection locked="0"/>
    </xf>
    <xf numFmtId="0" fontId="33" fillId="0" borderId="0" xfId="0" applyFont="1" applyAlignment="1" applyProtection="1">
      <protection locked="0"/>
    </xf>
    <xf numFmtId="0" fontId="33" fillId="0" borderId="0" xfId="0" applyFont="1" applyBorder="1" applyAlignment="1" applyProtection="1">
      <alignment horizontal="center"/>
      <protection locked="0"/>
    </xf>
    <xf numFmtId="0" fontId="33" fillId="0" borderId="2" xfId="0" applyFont="1" applyBorder="1" applyAlignment="1" applyProtection="1">
      <protection locked="0"/>
    </xf>
    <xf numFmtId="0" fontId="33" fillId="0" borderId="2" xfId="0" applyFont="1" applyBorder="1" applyAlignment="1" applyProtection="1">
      <alignment horizontal="center"/>
      <protection locked="0"/>
    </xf>
    <xf numFmtId="0" fontId="33" fillId="0" borderId="0" xfId="0" applyFont="1" applyBorder="1" applyAlignment="1" applyProtection="1">
      <protection locked="0"/>
    </xf>
    <xf numFmtId="3" fontId="12" fillId="0" borderId="0" xfId="0" applyNumberFormat="1" applyFont="1" applyBorder="1" applyAlignment="1" applyProtection="1">
      <alignment horizontal="right" wrapText="1"/>
      <protection locked="0"/>
    </xf>
    <xf numFmtId="38" fontId="26" fillId="0" borderId="0" xfId="0" applyNumberFormat="1" applyFont="1" applyBorder="1" applyAlignment="1" applyProtection="1">
      <protection locked="0"/>
    </xf>
    <xf numFmtId="0" fontId="26" fillId="0" borderId="2" xfId="0" applyFont="1" applyBorder="1" applyAlignment="1" applyProtection="1">
      <alignment horizontal="center"/>
      <protection locked="0"/>
    </xf>
    <xf numFmtId="0" fontId="26" fillId="0" borderId="2" xfId="0" applyFont="1" applyBorder="1" applyAlignment="1" applyProtection="1">
      <alignment vertical="center"/>
      <protection locked="0"/>
    </xf>
    <xf numFmtId="0" fontId="26" fillId="0" borderId="0" xfId="0" applyFont="1" applyBorder="1" applyAlignment="1" applyProtection="1">
      <alignment horizontal="center"/>
      <protection locked="0"/>
    </xf>
    <xf numFmtId="0" fontId="50" fillId="0" borderId="3" xfId="0" applyFont="1" applyBorder="1" applyAlignment="1" applyProtection="1">
      <alignment vertical="top" wrapText="1"/>
      <protection locked="0"/>
    </xf>
    <xf numFmtId="0" fontId="50" fillId="0" borderId="3" xfId="0" applyFont="1" applyBorder="1" applyAlignment="1" applyProtection="1">
      <alignment horizontal="center" vertical="top" wrapText="1"/>
      <protection locked="0"/>
    </xf>
    <xf numFmtId="3" fontId="50" fillId="0" borderId="3" xfId="0" applyNumberFormat="1" applyFont="1" applyBorder="1" applyAlignment="1" applyProtection="1">
      <alignment horizontal="right" vertical="top" wrapText="1"/>
      <protection locked="0"/>
    </xf>
    <xf numFmtId="0" fontId="40" fillId="0" borderId="3" xfId="0" applyFont="1" applyBorder="1"/>
    <xf numFmtId="0" fontId="40" fillId="0" borderId="3" xfId="0" applyFont="1" applyBorder="1" applyAlignment="1" applyProtection="1">
      <alignment horizontal="left" vertical="top" wrapText="1" indent="1"/>
      <protection locked="0"/>
    </xf>
    <xf numFmtId="0" fontId="40" fillId="0" borderId="3" xfId="0" applyFont="1" applyBorder="1" applyAlignment="1" applyProtection="1">
      <alignment horizontal="center" vertical="top" wrapText="1"/>
      <protection locked="0"/>
    </xf>
    <xf numFmtId="3" fontId="40" fillId="0" borderId="3" xfId="17" applyNumberFormat="1" applyFont="1" applyBorder="1" applyAlignment="1" applyProtection="1">
      <alignment horizontal="right" vertical="center" wrapText="1"/>
      <protection locked="0"/>
    </xf>
    <xf numFmtId="0" fontId="67" fillId="0" borderId="3" xfId="0" applyFont="1" applyBorder="1" applyAlignment="1" applyProtection="1">
      <alignment vertical="top" wrapText="1"/>
      <protection locked="0"/>
    </xf>
    <xf numFmtId="3" fontId="57" fillId="0" borderId="3" xfId="0" applyNumberFormat="1" applyFont="1" applyBorder="1" applyAlignment="1" applyProtection="1">
      <alignment horizontal="right" vertical="top" wrapText="1"/>
      <protection locked="0"/>
    </xf>
    <xf numFmtId="3" fontId="67" fillId="0" borderId="3" xfId="0" applyNumberFormat="1" applyFont="1" applyBorder="1" applyAlignment="1" applyProtection="1">
      <alignment horizontal="right" vertical="top" wrapText="1"/>
      <protection locked="0"/>
    </xf>
    <xf numFmtId="0" fontId="40" fillId="0" borderId="3" xfId="0" applyFont="1" applyBorder="1" applyAlignment="1" applyProtection="1">
      <alignment vertical="top" wrapText="1"/>
      <protection locked="0"/>
    </xf>
    <xf numFmtId="3" fontId="40" fillId="0" borderId="3" xfId="0" applyNumberFormat="1" applyFont="1" applyBorder="1" applyAlignment="1" applyProtection="1">
      <alignment horizontal="right" vertical="top" wrapText="1"/>
      <protection locked="0"/>
    </xf>
    <xf numFmtId="0" fontId="67" fillId="0" borderId="3" xfId="0" applyFont="1" applyBorder="1" applyAlignment="1" applyProtection="1">
      <alignment horizontal="center" vertical="top" wrapText="1"/>
      <protection locked="0"/>
    </xf>
    <xf numFmtId="3" fontId="40" fillId="0" borderId="3" xfId="0" applyNumberFormat="1" applyFont="1" applyBorder="1" applyAlignment="1" applyProtection="1">
      <alignment horizontal="right" vertical="center" wrapText="1"/>
      <protection locked="0"/>
    </xf>
    <xf numFmtId="0" fontId="46" fillId="4" borderId="0" xfId="10" applyFont="1" applyFill="1" applyBorder="1" applyProtection="1">
      <protection locked="0"/>
    </xf>
    <xf numFmtId="0" fontId="47" fillId="0" borderId="0" xfId="10" applyFont="1" applyBorder="1" applyAlignment="1" applyProtection="1">
      <alignment vertical="top"/>
      <protection locked="0"/>
    </xf>
    <xf numFmtId="0" fontId="45" fillId="0" borderId="0" xfId="10" applyFont="1" applyBorder="1" applyAlignment="1" applyProtection="1">
      <protection locked="0"/>
    </xf>
    <xf numFmtId="0" fontId="47" fillId="0" borderId="0" xfId="10" applyFont="1" applyBorder="1" applyAlignment="1" applyProtection="1">
      <protection locked="0"/>
    </xf>
    <xf numFmtId="0" fontId="48" fillId="0" borderId="3" xfId="10" applyFont="1" applyBorder="1" applyAlignment="1" applyProtection="1">
      <alignment horizontal="left" vertical="center" wrapText="1"/>
      <protection locked="0"/>
    </xf>
    <xf numFmtId="0" fontId="26" fillId="0" borderId="3" xfId="10" applyFont="1" applyBorder="1" applyAlignment="1" applyProtection="1">
      <alignment horizontal="left" vertical="center" wrapText="1"/>
      <protection locked="0"/>
    </xf>
    <xf numFmtId="0" fontId="45" fillId="0" borderId="3" xfId="10" applyFont="1" applyBorder="1" applyAlignment="1" applyProtection="1">
      <alignment vertical="top" wrapText="1"/>
      <protection locked="0"/>
    </xf>
    <xf numFmtId="0" fontId="45" fillId="0" borderId="3" xfId="10" applyFont="1" applyBorder="1" applyProtection="1">
      <protection locked="0"/>
    </xf>
    <xf numFmtId="0" fontId="12" fillId="0" borderId="3" xfId="10" applyFont="1" applyFill="1" applyBorder="1" applyAlignment="1" applyProtection="1">
      <alignment wrapText="1"/>
      <protection locked="0"/>
    </xf>
    <xf numFmtId="0" fontId="48" fillId="0" borderId="3" xfId="10" applyFont="1" applyBorder="1" applyAlignment="1" applyProtection="1">
      <alignment vertical="top" wrapText="1"/>
      <protection locked="0"/>
    </xf>
    <xf numFmtId="0" fontId="50" fillId="0" borderId="0" xfId="0" applyFont="1" applyFill="1" applyProtection="1">
      <protection locked="0"/>
    </xf>
    <xf numFmtId="14" fontId="50" fillId="0" borderId="8" xfId="0" applyNumberFormat="1" applyFont="1" applyFill="1" applyBorder="1" applyAlignment="1" applyProtection="1">
      <alignment horizontal="right" vertical="top" wrapText="1"/>
      <protection locked="0"/>
    </xf>
    <xf numFmtId="3" fontId="50" fillId="0" borderId="18" xfId="0" applyNumberFormat="1" applyFont="1" applyBorder="1" applyAlignment="1" applyProtection="1">
      <alignment horizontal="right" vertical="top" wrapText="1"/>
      <protection locked="0"/>
    </xf>
    <xf numFmtId="0" fontId="24" fillId="0" borderId="18" xfId="0" applyFont="1" applyFill="1" applyBorder="1" applyAlignment="1" applyProtection="1">
      <alignment vertical="top" wrapText="1"/>
      <protection locked="0"/>
    </xf>
    <xf numFmtId="0" fontId="24" fillId="0" borderId="8" xfId="0" applyFont="1" applyFill="1" applyBorder="1" applyAlignment="1" applyProtection="1">
      <alignment vertical="top" wrapText="1"/>
      <protection locked="0"/>
    </xf>
    <xf numFmtId="0" fontId="50" fillId="0" borderId="3" xfId="0" applyFont="1" applyFill="1" applyBorder="1" applyAlignment="1" applyProtection="1">
      <alignment vertical="top" wrapText="1"/>
      <protection locked="0"/>
    </xf>
    <xf numFmtId="3" fontId="50" fillId="0" borderId="8" xfId="0" applyNumberFormat="1" applyFont="1" applyFill="1" applyBorder="1" applyAlignment="1" applyProtection="1">
      <alignment horizontal="right" vertical="top" wrapText="1"/>
      <protection locked="0"/>
    </xf>
    <xf numFmtId="0" fontId="40" fillId="0" borderId="3" xfId="0" applyFont="1" applyFill="1" applyBorder="1" applyAlignment="1" applyProtection="1">
      <alignment horizontal="left" vertical="top" wrapText="1" indent="1"/>
      <protection locked="0"/>
    </xf>
    <xf numFmtId="3" fontId="40" fillId="0" borderId="3" xfId="0" applyNumberFormat="1" applyFont="1" applyFill="1" applyBorder="1" applyProtection="1">
      <protection locked="0"/>
    </xf>
    <xf numFmtId="0" fontId="40" fillId="0" borderId="3" xfId="0" applyFont="1" applyFill="1" applyBorder="1" applyProtection="1">
      <protection locked="0"/>
    </xf>
    <xf numFmtId="0" fontId="40" fillId="40" borderId="3" xfId="0" applyFont="1" applyFill="1" applyBorder="1" applyAlignment="1" applyProtection="1">
      <alignment horizontal="left" vertical="top" wrapText="1" indent="1"/>
      <protection locked="0"/>
    </xf>
    <xf numFmtId="0" fontId="67" fillId="0" borderId="3" xfId="0" applyFont="1" applyFill="1" applyBorder="1" applyAlignment="1" applyProtection="1">
      <alignment vertical="top" wrapText="1"/>
      <protection locked="0"/>
    </xf>
    <xf numFmtId="3" fontId="67" fillId="0" borderId="3" xfId="0" applyNumberFormat="1" applyFont="1" applyFill="1" applyBorder="1" applyAlignment="1" applyProtection="1">
      <alignment horizontal="right" vertical="top" wrapText="1"/>
      <protection locked="0"/>
    </xf>
    <xf numFmtId="0" fontId="40" fillId="0" borderId="3" xfId="0" applyFont="1" applyFill="1" applyBorder="1" applyAlignment="1" applyProtection="1">
      <alignment vertical="top" wrapText="1"/>
      <protection locked="0"/>
    </xf>
    <xf numFmtId="3" fontId="40" fillId="0" borderId="3" xfId="0" applyNumberFormat="1" applyFont="1" applyFill="1" applyBorder="1" applyAlignment="1" applyProtection="1">
      <alignment horizontal="right" vertical="top" wrapText="1"/>
      <protection locked="0"/>
    </xf>
    <xf numFmtId="3" fontId="50" fillId="0" borderId="3" xfId="0" applyNumberFormat="1" applyFont="1" applyFill="1" applyBorder="1" applyAlignment="1" applyProtection="1">
      <alignment horizontal="right" vertical="top" wrapText="1"/>
      <protection locked="0"/>
    </xf>
    <xf numFmtId="3" fontId="40" fillId="0" borderId="13" xfId="1" applyNumberFormat="1" applyFont="1" applyFill="1" applyBorder="1" applyProtection="1">
      <protection locked="0"/>
    </xf>
    <xf numFmtId="3" fontId="40" fillId="0" borderId="3" xfId="1" applyNumberFormat="1" applyFont="1" applyFill="1" applyBorder="1" applyAlignment="1" applyProtection="1">
      <alignment horizontal="right" vertical="top" wrapText="1"/>
      <protection locked="0"/>
    </xf>
    <xf numFmtId="3" fontId="40" fillId="0" borderId="8" xfId="0" applyNumberFormat="1" applyFont="1" applyFill="1" applyBorder="1" applyAlignment="1" applyProtection="1">
      <alignment horizontal="right" vertical="top" wrapText="1"/>
      <protection locked="0"/>
    </xf>
    <xf numFmtId="0" fontId="67" fillId="0" borderId="8" xfId="0" applyFont="1" applyFill="1" applyBorder="1" applyAlignment="1" applyProtection="1">
      <alignment vertical="top" wrapText="1"/>
      <protection locked="0"/>
    </xf>
    <xf numFmtId="0" fontId="40" fillId="0" borderId="3" xfId="0" applyFont="1" applyFill="1" applyBorder="1" applyAlignment="1" applyProtection="1">
      <alignment horizontal="left" indent="1"/>
      <protection locked="0"/>
    </xf>
    <xf numFmtId="3" fontId="40" fillId="0" borderId="3" xfId="0" applyNumberFormat="1" applyFont="1" applyFill="1" applyBorder="1" applyAlignment="1" applyProtection="1">
      <alignment horizontal="right"/>
      <protection locked="0"/>
    </xf>
    <xf numFmtId="0" fontId="40" fillId="0" borderId="3" xfId="0" applyFont="1" applyFill="1" applyBorder="1" applyAlignment="1" applyProtection="1">
      <alignment horizontal="right"/>
      <protection locked="0"/>
    </xf>
    <xf numFmtId="0" fontId="67" fillId="0" borderId="3" xfId="0" applyFont="1" applyFill="1" applyBorder="1" applyProtection="1">
      <protection locked="0"/>
    </xf>
    <xf numFmtId="3" fontId="67" fillId="0" borderId="3" xfId="0" applyNumberFormat="1" applyFont="1" applyFill="1" applyBorder="1" applyAlignment="1" applyProtection="1">
      <alignment horizontal="right"/>
      <protection locked="0"/>
    </xf>
    <xf numFmtId="0" fontId="67" fillId="0" borderId="3" xfId="0" applyFont="1" applyFill="1" applyBorder="1" applyAlignment="1" applyProtection="1">
      <alignment horizontal="right"/>
      <protection locked="0"/>
    </xf>
    <xf numFmtId="3" fontId="26" fillId="0" borderId="43" xfId="16" applyNumberFormat="1" applyFont="1" applyBorder="1" applyProtection="1">
      <protection locked="0"/>
    </xf>
    <xf numFmtId="3" fontId="26" fillId="0" borderId="28" xfId="16" applyNumberFormat="1" applyFont="1" applyBorder="1" applyProtection="1">
      <protection locked="0"/>
    </xf>
    <xf numFmtId="0" fontId="26" fillId="40" borderId="0" xfId="0" applyFont="1" applyFill="1" applyAlignment="1" applyProtection="1">
      <protection locked="0"/>
    </xf>
    <xf numFmtId="0" fontId="23" fillId="0" borderId="0" xfId="0" applyFont="1" applyProtection="1">
      <protection locked="0"/>
    </xf>
    <xf numFmtId="0" fontId="40" fillId="0" borderId="3" xfId="0" applyFont="1" applyBorder="1" applyAlignment="1" applyProtection="1">
      <alignment horizontal="left"/>
      <protection locked="0"/>
    </xf>
    <xf numFmtId="0" fontId="40" fillId="0" borderId="0" xfId="0" applyFont="1" applyAlignment="1" applyProtection="1">
      <alignment horizontal="right"/>
      <protection locked="0"/>
    </xf>
    <xf numFmtId="0" fontId="40" fillId="0" borderId="0" xfId="0" applyFont="1" applyAlignment="1" applyProtection="1">
      <alignment horizontal="center"/>
      <protection locked="0"/>
    </xf>
    <xf numFmtId="0" fontId="40" fillId="0" borderId="3" xfId="0" applyFont="1" applyBorder="1" applyAlignment="1" applyProtection="1">
      <alignment horizontal="left" indent="1"/>
      <protection locked="0"/>
    </xf>
    <xf numFmtId="3" fontId="40" fillId="0" borderId="3" xfId="0" applyNumberFormat="1" applyFont="1" applyBorder="1" applyAlignment="1" applyProtection="1">
      <alignment horizontal="right" vertical="center"/>
      <protection locked="0"/>
    </xf>
    <xf numFmtId="0" fontId="40" fillId="0" borderId="3" xfId="0" applyFont="1" applyBorder="1" applyAlignment="1" applyProtection="1">
      <alignment horizontal="right"/>
      <protection locked="0"/>
    </xf>
    <xf numFmtId="0" fontId="67" fillId="0" borderId="3" xfId="0" applyFont="1" applyBorder="1" applyProtection="1">
      <protection locked="0"/>
    </xf>
    <xf numFmtId="0" fontId="40" fillId="0" borderId="3" xfId="0" applyFont="1" applyBorder="1" applyAlignment="1" applyProtection="1">
      <alignment horizontal="center"/>
      <protection locked="0"/>
    </xf>
    <xf numFmtId="0" fontId="57" fillId="0" borderId="3" xfId="0" applyFont="1" applyBorder="1" applyAlignment="1" applyProtection="1">
      <alignment horizontal="right"/>
      <protection locked="0"/>
    </xf>
    <xf numFmtId="0" fontId="67" fillId="0" borderId="3" xfId="0" applyFont="1" applyBorder="1" applyAlignment="1" applyProtection="1">
      <alignment horizontal="right"/>
      <protection locked="0"/>
    </xf>
    <xf numFmtId="3" fontId="40" fillId="0" borderId="3" xfId="0" applyNumberFormat="1" applyFont="1" applyBorder="1" applyAlignment="1" applyProtection="1">
      <alignment horizontal="right" wrapText="1"/>
      <protection locked="0"/>
    </xf>
    <xf numFmtId="49" fontId="40" fillId="0" borderId="3" xfId="0" applyNumberFormat="1" applyFont="1" applyFill="1" applyBorder="1" applyAlignment="1" applyProtection="1">
      <protection locked="0"/>
    </xf>
    <xf numFmtId="3" fontId="57" fillId="0" borderId="3" xfId="0" applyNumberFormat="1" applyFont="1" applyBorder="1" applyAlignment="1" applyProtection="1">
      <alignment horizontal="right" wrapText="1"/>
      <protection locked="0"/>
    </xf>
    <xf numFmtId="3" fontId="67" fillId="0" borderId="3" xfId="0" applyNumberFormat="1" applyFont="1" applyBorder="1" applyAlignment="1" applyProtection="1">
      <alignment horizontal="right" wrapText="1"/>
      <protection locked="0"/>
    </xf>
    <xf numFmtId="3" fontId="40" fillId="0" borderId="3" xfId="17" applyNumberFormat="1" applyFont="1" applyBorder="1" applyAlignment="1" applyProtection="1">
      <alignment horizontal="right" wrapText="1"/>
      <protection locked="0"/>
    </xf>
    <xf numFmtId="0" fontId="50" fillId="0" borderId="3" xfId="0" applyFont="1" applyBorder="1" applyAlignment="1" applyProtection="1">
      <alignment horizontal="center"/>
      <protection locked="0"/>
    </xf>
    <xf numFmtId="3" fontId="50" fillId="0" borderId="3" xfId="0" applyNumberFormat="1" applyFont="1" applyBorder="1" applyAlignment="1" applyProtection="1">
      <alignment horizontal="right" wrapText="1"/>
      <protection locked="0"/>
    </xf>
    <xf numFmtId="49" fontId="40" fillId="0" borderId="3" xfId="0" applyNumberFormat="1" applyFont="1" applyFill="1" applyBorder="1" applyAlignment="1" applyProtection="1">
      <alignment horizontal="left"/>
      <protection locked="0"/>
    </xf>
    <xf numFmtId="49" fontId="40" fillId="0" borderId="3" xfId="10" applyNumberFormat="1" applyFont="1" applyFill="1" applyBorder="1" applyAlignment="1" applyProtection="1">
      <alignment horizontal="left"/>
      <protection locked="0"/>
    </xf>
    <xf numFmtId="0" fontId="67" fillId="0" borderId="3" xfId="0" applyFont="1" applyBorder="1" applyAlignment="1" applyProtection="1">
      <alignment horizontal="left" vertical="top" wrapText="1"/>
      <protection locked="0"/>
    </xf>
    <xf numFmtId="0" fontId="50" fillId="0" borderId="3" xfId="0" applyFont="1" applyBorder="1" applyAlignment="1" applyProtection="1">
      <alignment horizontal="left" vertical="top" wrapText="1"/>
      <protection locked="0"/>
    </xf>
    <xf numFmtId="0" fontId="108" fillId="0" borderId="3" xfId="19" applyFont="1" applyFill="1" applyBorder="1" applyAlignment="1" applyProtection="1">
      <alignment horizontal="right" wrapText="1"/>
      <protection locked="0"/>
    </xf>
    <xf numFmtId="0" fontId="40" fillId="0" borderId="0" xfId="0" applyFont="1" applyFill="1" applyBorder="1" applyProtection="1">
      <protection locked="0"/>
    </xf>
    <xf numFmtId="0" fontId="50" fillId="0" borderId="13" xfId="0" applyFont="1" applyFill="1" applyBorder="1" applyProtection="1">
      <protection locked="0"/>
    </xf>
    <xf numFmtId="0" fontId="50" fillId="0" borderId="51" xfId="21" applyFont="1" applyFill="1" applyBorder="1" applyAlignment="1" applyProtection="1">
      <protection locked="0"/>
    </xf>
    <xf numFmtId="0" fontId="50" fillId="0" borderId="51" xfId="19" applyFont="1" applyFill="1" applyBorder="1" applyProtection="1">
      <protection locked="0"/>
    </xf>
    <xf numFmtId="0" fontId="50" fillId="0" borderId="51" xfId="0" applyFont="1" applyFill="1" applyBorder="1" applyProtection="1">
      <protection locked="0"/>
    </xf>
    <xf numFmtId="0" fontId="50" fillId="0" borderId="3" xfId="21" applyFont="1" applyFill="1" applyBorder="1" applyAlignment="1" applyProtection="1">
      <alignment horizontal="center" vertical="center"/>
      <protection locked="0"/>
    </xf>
    <xf numFmtId="14" fontId="50" fillId="0" borderId="3" xfId="0" applyNumberFormat="1" applyFont="1" applyFill="1" applyBorder="1" applyAlignment="1" applyProtection="1">
      <alignment horizontal="right"/>
      <protection locked="0"/>
    </xf>
    <xf numFmtId="0" fontId="50" fillId="0" borderId="3" xfId="0" applyFont="1" applyFill="1" applyBorder="1" applyAlignment="1" applyProtection="1">
      <alignment horizontal="right"/>
      <protection locked="0"/>
    </xf>
    <xf numFmtId="0" fontId="40" fillId="0" borderId="3" xfId="0" applyFont="1" applyBorder="1" applyProtection="1">
      <protection locked="0"/>
    </xf>
    <xf numFmtId="0" fontId="109" fillId="0" borderId="21" xfId="21" applyFont="1" applyFill="1" applyBorder="1" applyAlignment="1" applyProtection="1">
      <alignment horizontal="left"/>
      <protection locked="0"/>
    </xf>
    <xf numFmtId="0" fontId="40" fillId="0" borderId="3" xfId="0" applyFont="1" applyFill="1" applyBorder="1" applyAlignment="1" applyProtection="1">
      <alignment horizontal="center" vertical="center"/>
      <protection locked="0"/>
    </xf>
    <xf numFmtId="3" fontId="40" fillId="0" borderId="3" xfId="21" applyNumberFormat="1" applyFont="1" applyBorder="1" applyAlignment="1" applyProtection="1">
      <alignment horizontal="right"/>
      <protection locked="0"/>
    </xf>
    <xf numFmtId="0" fontId="40" fillId="0" borderId="21" xfId="0" applyFont="1" applyFill="1" applyBorder="1" applyAlignment="1" applyProtection="1">
      <alignment horizontal="left"/>
      <protection locked="0"/>
    </xf>
    <xf numFmtId="0" fontId="40" fillId="0" borderId="0" xfId="19" applyFont="1" applyFill="1" applyBorder="1" applyAlignment="1" applyProtection="1">
      <alignment horizontal="left"/>
      <protection locked="0"/>
    </xf>
    <xf numFmtId="0" fontId="40" fillId="0" borderId="3" xfId="19" applyFont="1" applyFill="1" applyBorder="1" applyAlignment="1" applyProtection="1">
      <alignment horizontal="left"/>
      <protection locked="0"/>
    </xf>
    <xf numFmtId="0" fontId="40" fillId="0" borderId="3" xfId="21" applyFont="1" applyFill="1" applyBorder="1" applyAlignment="1" applyProtection="1">
      <alignment horizontal="right"/>
      <protection locked="0"/>
    </xf>
    <xf numFmtId="0" fontId="40" fillId="0" borderId="22" xfId="0" applyFont="1" applyFill="1" applyBorder="1" applyProtection="1">
      <protection locked="0"/>
    </xf>
    <xf numFmtId="0" fontId="40" fillId="0" borderId="1" xfId="19" applyFont="1" applyFill="1" applyBorder="1" applyProtection="1">
      <protection locked="0"/>
    </xf>
    <xf numFmtId="0" fontId="40" fillId="0" borderId="3" xfId="21" applyFont="1" applyFill="1" applyBorder="1" applyProtection="1">
      <protection locked="0"/>
    </xf>
    <xf numFmtId="0" fontId="67" fillId="0" borderId="0" xfId="19" applyFont="1" applyFill="1" applyBorder="1" applyAlignment="1" applyProtection="1">
      <alignment horizontal="left"/>
      <protection locked="0"/>
    </xf>
    <xf numFmtId="0" fontId="109" fillId="0" borderId="0" xfId="21" applyFont="1" applyFill="1" applyBorder="1" applyProtection="1">
      <protection locked="0"/>
    </xf>
    <xf numFmtId="0" fontId="50" fillId="0" borderId="2" xfId="19" applyFont="1" applyFill="1" applyBorder="1" applyAlignment="1" applyProtection="1">
      <alignment horizontal="center" wrapText="1"/>
      <protection locked="0"/>
    </xf>
    <xf numFmtId="0" fontId="50" fillId="0" borderId="2" xfId="19" applyFont="1" applyFill="1" applyBorder="1" applyAlignment="1" applyProtection="1">
      <alignment horizontal="right" wrapText="1"/>
      <protection locked="0"/>
    </xf>
    <xf numFmtId="0" fontId="50" fillId="0" borderId="13" xfId="19" applyFont="1" applyFill="1" applyBorder="1" applyAlignment="1" applyProtection="1">
      <protection locked="0"/>
    </xf>
    <xf numFmtId="0" fontId="50" fillId="0" borderId="2" xfId="19" applyFont="1" applyFill="1" applyBorder="1" applyAlignment="1" applyProtection="1">
      <protection locked="0"/>
    </xf>
    <xf numFmtId="0" fontId="111" fillId="0" borderId="0" xfId="19" applyFont="1" applyFill="1" applyBorder="1" applyAlignment="1" applyProtection="1">
      <alignment horizontal="left" wrapText="1"/>
      <protection locked="0"/>
    </xf>
    <xf numFmtId="0" fontId="40" fillId="0" borderId="0" xfId="0" applyFont="1" applyBorder="1" applyAlignment="1" applyProtection="1">
      <protection locked="0"/>
    </xf>
    <xf numFmtId="0" fontId="40" fillId="0" borderId="52" xfId="0" applyFont="1" applyBorder="1" applyProtection="1">
      <protection locked="0"/>
    </xf>
    <xf numFmtId="0" fontId="109" fillId="0" borderId="13" xfId="21" applyFont="1" applyFill="1" applyBorder="1" applyAlignment="1" applyProtection="1">
      <alignment horizontal="center" vertical="center"/>
      <protection locked="0"/>
    </xf>
    <xf numFmtId="0" fontId="112" fillId="6" borderId="19" xfId="21" applyFont="1" applyFill="1" applyBorder="1" applyAlignment="1" applyProtection="1">
      <alignment horizontal="center" vertical="center"/>
      <protection locked="0"/>
    </xf>
    <xf numFmtId="0" fontId="112" fillId="6" borderId="20" xfId="21" applyFont="1" applyFill="1" applyBorder="1" applyAlignment="1" applyProtection="1">
      <alignment horizontal="center" vertical="center"/>
      <protection locked="0"/>
    </xf>
    <xf numFmtId="0" fontId="40" fillId="0" borderId="49" xfId="0" applyFont="1" applyBorder="1" applyProtection="1">
      <protection locked="0"/>
    </xf>
    <xf numFmtId="0" fontId="109" fillId="0" borderId="1" xfId="21" applyFont="1" applyFill="1" applyBorder="1" applyAlignment="1" applyProtection="1">
      <protection locked="0"/>
    </xf>
    <xf numFmtId="0" fontId="112" fillId="6" borderId="21" xfId="21" applyFont="1" applyFill="1" applyBorder="1" applyAlignment="1" applyProtection="1">
      <alignment horizontal="center" vertical="center"/>
      <protection locked="0"/>
    </xf>
    <xf numFmtId="0" fontId="112" fillId="6" borderId="15" xfId="21" applyFont="1" applyFill="1" applyBorder="1" applyAlignment="1" applyProtection="1">
      <alignment horizontal="center" vertical="center"/>
      <protection locked="0"/>
    </xf>
    <xf numFmtId="0" fontId="40" fillId="0" borderId="49" xfId="21" applyFont="1" applyFill="1" applyBorder="1" applyAlignment="1" applyProtection="1">
      <protection locked="0"/>
    </xf>
    <xf numFmtId="0" fontId="40" fillId="0" borderId="13" xfId="0" applyFont="1" applyBorder="1" applyAlignment="1" applyProtection="1">
      <alignment horizontal="center" vertical="center"/>
      <protection locked="0"/>
    </xf>
    <xf numFmtId="0" fontId="112" fillId="6" borderId="22" xfId="0" applyFont="1" applyFill="1" applyBorder="1" applyAlignment="1" applyProtection="1">
      <alignment horizontal="center" vertical="center"/>
      <protection locked="0"/>
    </xf>
    <xf numFmtId="0" fontId="112" fillId="6" borderId="16" xfId="0" applyFont="1" applyFill="1" applyBorder="1" applyAlignment="1" applyProtection="1">
      <alignment horizontal="center" vertical="center"/>
      <protection locked="0"/>
    </xf>
    <xf numFmtId="0" fontId="67" fillId="0" borderId="49" xfId="0" applyFont="1" applyBorder="1" applyProtection="1">
      <protection locked="0"/>
    </xf>
    <xf numFmtId="0" fontId="40" fillId="40" borderId="21" xfId="0" applyFont="1" applyFill="1" applyBorder="1" applyProtection="1">
      <protection locked="0"/>
    </xf>
    <xf numFmtId="0" fontId="40" fillId="40" borderId="0" xfId="0" applyFont="1" applyFill="1" applyBorder="1" applyAlignment="1" applyProtection="1">
      <protection locked="0"/>
    </xf>
    <xf numFmtId="0" fontId="40" fillId="40" borderId="0" xfId="0" applyFont="1" applyFill="1" applyBorder="1" applyProtection="1">
      <protection locked="0"/>
    </xf>
    <xf numFmtId="0" fontId="40" fillId="40" borderId="0" xfId="0" applyFont="1" applyFill="1" applyBorder="1" applyAlignment="1" applyProtection="1">
      <alignment horizontal="center" vertical="center"/>
      <protection locked="0"/>
    </xf>
    <xf numFmtId="0" fontId="112" fillId="40" borderId="0" xfId="0" applyFont="1" applyFill="1" applyBorder="1" applyProtection="1">
      <protection locked="0"/>
    </xf>
    <xf numFmtId="0" fontId="50" fillId="0" borderId="13" xfId="19" applyFont="1" applyFill="1" applyBorder="1" applyAlignment="1" applyProtection="1">
      <alignment vertical="center"/>
      <protection locked="0"/>
    </xf>
    <xf numFmtId="0" fontId="50" fillId="0" borderId="2" xfId="19" applyFont="1" applyFill="1" applyBorder="1" applyAlignment="1" applyProtection="1">
      <alignment vertical="center"/>
      <protection locked="0"/>
    </xf>
    <xf numFmtId="0" fontId="111" fillId="0" borderId="52" xfId="19" applyFont="1" applyFill="1" applyBorder="1" applyAlignment="1" applyProtection="1">
      <alignment horizontal="left" vertical="top" wrapText="1"/>
      <protection locked="0"/>
    </xf>
    <xf numFmtId="0" fontId="50" fillId="0" borderId="52" xfId="19" applyFont="1" applyFill="1" applyBorder="1" applyAlignment="1" applyProtection="1">
      <alignment horizontal="center" vertical="center" wrapText="1"/>
      <protection locked="0"/>
    </xf>
    <xf numFmtId="0" fontId="50" fillId="0" borderId="52" xfId="19" applyFont="1" applyFill="1" applyBorder="1" applyAlignment="1" applyProtection="1">
      <alignment horizontal="center" vertical="top" wrapText="1"/>
      <protection locked="0"/>
    </xf>
    <xf numFmtId="0" fontId="109" fillId="0" borderId="3" xfId="21" applyFont="1" applyFill="1" applyBorder="1" applyAlignment="1" applyProtection="1">
      <alignment horizontal="center" vertical="center"/>
      <protection locked="0"/>
    </xf>
    <xf numFmtId="0" fontId="40" fillId="0" borderId="3" xfId="21" applyFont="1" applyFill="1" applyBorder="1" applyAlignment="1" applyProtection="1">
      <protection locked="0"/>
    </xf>
    <xf numFmtId="0" fontId="40" fillId="0" borderId="3" xfId="0" applyFont="1" applyBorder="1" applyAlignment="1" applyProtection="1">
      <alignment horizontal="center" vertical="center"/>
      <protection locked="0"/>
    </xf>
    <xf numFmtId="0" fontId="67" fillId="0" borderId="0" xfId="0" applyFont="1" applyFill="1" applyProtection="1">
      <protection locked="0"/>
    </xf>
    <xf numFmtId="0" fontId="67" fillId="0" borderId="0" xfId="19" applyFont="1" applyFill="1" applyBorder="1" applyProtection="1">
      <protection locked="0"/>
    </xf>
    <xf numFmtId="0" fontId="40" fillId="0" borderId="21" xfId="0" applyFont="1" applyBorder="1" applyProtection="1">
      <protection locked="0"/>
    </xf>
    <xf numFmtId="0" fontId="40" fillId="0" borderId="0" xfId="0" applyFont="1" applyBorder="1" applyProtection="1">
      <protection locked="0"/>
    </xf>
    <xf numFmtId="0" fontId="40" fillId="0" borderId="0" xfId="0" applyFont="1" applyBorder="1" applyAlignment="1" applyProtection="1">
      <alignment horizontal="center" vertical="center"/>
      <protection locked="0"/>
    </xf>
    <xf numFmtId="0" fontId="112" fillId="0" borderId="0" xfId="0" applyFont="1" applyBorder="1" applyProtection="1">
      <protection locked="0"/>
    </xf>
    <xf numFmtId="0" fontId="50" fillId="0" borderId="13" xfId="19" applyFont="1" applyFill="1" applyBorder="1" applyAlignment="1" applyProtection="1">
      <alignment horizontal="left" wrapText="1"/>
      <protection locked="0"/>
    </xf>
    <xf numFmtId="0" fontId="50" fillId="0" borderId="51" xfId="19" applyFont="1" applyFill="1" applyBorder="1" applyAlignment="1" applyProtection="1">
      <alignment horizontal="left" wrapText="1"/>
      <protection locked="0"/>
    </xf>
    <xf numFmtId="0" fontId="50" fillId="0" borderId="51" xfId="19" applyFont="1" applyFill="1" applyBorder="1" applyAlignment="1" applyProtection="1">
      <alignment horizontal="center" wrapText="1"/>
      <protection locked="0"/>
    </xf>
    <xf numFmtId="0" fontId="50" fillId="0" borderId="3" xfId="19" applyFont="1" applyFill="1" applyBorder="1" applyAlignment="1" applyProtection="1">
      <alignment horizontal="right" wrapText="1"/>
      <protection locked="0"/>
    </xf>
    <xf numFmtId="0" fontId="113" fillId="0" borderId="21" xfId="0" applyFont="1" applyBorder="1" applyAlignment="1" applyProtection="1">
      <alignment horizontal="center"/>
      <protection locked="0"/>
    </xf>
    <xf numFmtId="49" fontId="40" fillId="0" borderId="0" xfId="0" applyNumberFormat="1" applyFont="1" applyBorder="1" applyAlignment="1" applyProtection="1">
      <alignment horizontal="center"/>
      <protection locked="0"/>
    </xf>
    <xf numFmtId="3" fontId="40" fillId="0" borderId="3" xfId="0" applyNumberFormat="1" applyFont="1" applyBorder="1" applyAlignment="1" applyProtection="1">
      <alignment horizontal="right"/>
      <protection locked="0"/>
    </xf>
    <xf numFmtId="0" fontId="40" fillId="0" borderId="0" xfId="0" applyFont="1" applyBorder="1" applyAlignment="1" applyProtection="1">
      <alignment wrapText="1"/>
      <protection locked="0"/>
    </xf>
    <xf numFmtId="3" fontId="67" fillId="0" borderId="3" xfId="0" applyNumberFormat="1" applyFont="1" applyBorder="1" applyAlignment="1" applyProtection="1">
      <alignment horizontal="right"/>
      <protection locked="0"/>
    </xf>
    <xf numFmtId="0" fontId="114" fillId="0" borderId="21" xfId="0" applyFont="1" applyBorder="1" applyAlignment="1" applyProtection="1">
      <alignment horizontal="left"/>
      <protection locked="0"/>
    </xf>
    <xf numFmtId="0" fontId="114" fillId="0" borderId="0" xfId="0" applyFont="1" applyBorder="1" applyAlignment="1" applyProtection="1">
      <alignment horizontal="left"/>
      <protection locked="0"/>
    </xf>
    <xf numFmtId="3" fontId="67" fillId="0" borderId="2" xfId="0" applyNumberFormat="1" applyFont="1" applyBorder="1" applyAlignment="1" applyProtection="1">
      <alignment horizontal="right"/>
      <protection locked="0"/>
    </xf>
    <xf numFmtId="0" fontId="40" fillId="0" borderId="19" xfId="0" applyFont="1" applyBorder="1" applyAlignment="1" applyProtection="1">
      <alignment horizontal="center"/>
      <protection locked="0"/>
    </xf>
    <xf numFmtId="0" fontId="115" fillId="0" borderId="11" xfId="0" applyFont="1" applyBorder="1" applyAlignment="1" applyProtection="1">
      <protection locked="0"/>
    </xf>
    <xf numFmtId="49" fontId="40" fillId="0" borderId="11" xfId="0" applyNumberFormat="1" applyFont="1" applyBorder="1" applyAlignment="1" applyProtection="1">
      <alignment horizontal="center"/>
      <protection locked="0"/>
    </xf>
    <xf numFmtId="0" fontId="40" fillId="0" borderId="11" xfId="0" applyFont="1" applyBorder="1" applyProtection="1">
      <protection locked="0"/>
    </xf>
    <xf numFmtId="0" fontId="40" fillId="0" borderId="11" xfId="0" applyFont="1" applyBorder="1" applyAlignment="1" applyProtection="1">
      <alignment horizontal="left"/>
      <protection locked="0"/>
    </xf>
    <xf numFmtId="0" fontId="40" fillId="0" borderId="20" xfId="0" applyFont="1" applyBorder="1" applyAlignment="1" applyProtection="1">
      <alignment horizontal="left"/>
      <protection locked="0"/>
    </xf>
    <xf numFmtId="0" fontId="40" fillId="0" borderId="22" xfId="0" applyFont="1" applyBorder="1" applyAlignment="1" applyProtection="1">
      <alignment horizontal="center"/>
      <protection locked="0"/>
    </xf>
    <xf numFmtId="0" fontId="115" fillId="0" borderId="1" xfId="0" applyFont="1" applyBorder="1" applyAlignment="1" applyProtection="1">
      <protection locked="0"/>
    </xf>
    <xf numFmtId="49" fontId="40" fillId="0" borderId="1" xfId="0" applyNumberFormat="1" applyFont="1" applyBorder="1" applyAlignment="1" applyProtection="1">
      <alignment horizontal="center"/>
      <protection locked="0"/>
    </xf>
    <xf numFmtId="0" fontId="40" fillId="0" borderId="1" xfId="0" applyFont="1" applyBorder="1" applyProtection="1">
      <protection locked="0"/>
    </xf>
    <xf numFmtId="0" fontId="40" fillId="0" borderId="1" xfId="0" applyFont="1" applyBorder="1" applyAlignment="1" applyProtection="1">
      <alignment horizontal="left"/>
      <protection locked="0"/>
    </xf>
    <xf numFmtId="0" fontId="40" fillId="0" borderId="22" xfId="0" applyFont="1" applyBorder="1" applyProtection="1">
      <protection locked="0"/>
    </xf>
    <xf numFmtId="0" fontId="116" fillId="0" borderId="22" xfId="20" applyFont="1" applyFill="1" applyBorder="1" applyProtection="1">
      <protection locked="0"/>
    </xf>
    <xf numFmtId="0" fontId="109" fillId="0" borderId="1" xfId="20" applyFont="1" applyFill="1" applyBorder="1" applyAlignment="1" applyProtection="1">
      <protection locked="0"/>
    </xf>
    <xf numFmtId="0" fontId="109" fillId="0" borderId="1" xfId="20" applyFont="1" applyFill="1" applyBorder="1" applyProtection="1">
      <protection locked="0"/>
    </xf>
    <xf numFmtId="0" fontId="109" fillId="0" borderId="1" xfId="20" applyFont="1" applyFill="1" applyBorder="1" applyAlignment="1" applyProtection="1">
      <alignment horizontal="left"/>
      <protection locked="0"/>
    </xf>
    <xf numFmtId="3" fontId="50" fillId="0" borderId="3" xfId="20" applyNumberFormat="1" applyFont="1" applyFill="1" applyBorder="1" applyAlignment="1" applyProtection="1">
      <alignment horizontal="right"/>
      <protection locked="0"/>
    </xf>
    <xf numFmtId="167" fontId="20" fillId="0" borderId="0" xfId="0" applyNumberFormat="1" applyFont="1" applyFill="1" applyBorder="1" applyAlignment="1" applyProtection="1">
      <alignment horizontal="center" wrapText="1"/>
      <protection locked="0"/>
    </xf>
    <xf numFmtId="0" fontId="20" fillId="0" borderId="0" xfId="0" applyFont="1" applyFill="1" applyBorder="1" applyAlignment="1" applyProtection="1">
      <alignment horizontal="center" wrapText="1"/>
      <protection locked="0"/>
    </xf>
    <xf numFmtId="0" fontId="20" fillId="3" borderId="0" xfId="0" applyFont="1" applyFill="1" applyBorder="1" applyProtection="1">
      <protection locked="0"/>
    </xf>
    <xf numFmtId="0" fontId="40" fillId="0" borderId="0" xfId="2" applyFont="1" applyFill="1" applyBorder="1" applyAlignment="1" applyProtection="1">
      <alignment horizontal="left"/>
      <protection locked="0"/>
    </xf>
    <xf numFmtId="0" fontId="48" fillId="0" borderId="3" xfId="10" applyFont="1" applyBorder="1" applyAlignment="1" applyProtection="1">
      <alignment horizontal="center" wrapText="1"/>
      <protection locked="0"/>
    </xf>
    <xf numFmtId="0" fontId="48" fillId="0" borderId="3" xfId="10" applyFont="1" applyBorder="1" applyAlignment="1" applyProtection="1">
      <alignment horizontal="center" vertical="center" wrapText="1"/>
      <protection locked="0"/>
    </xf>
    <xf numFmtId="49" fontId="26" fillId="0" borderId="18" xfId="16" applyNumberFormat="1" applyFont="1" applyBorder="1" applyAlignment="1" applyProtection="1">
      <alignment horizontal="center" vertical="center" wrapText="1"/>
      <protection locked="0"/>
    </xf>
    <xf numFmtId="0" fontId="26" fillId="0" borderId="8" xfId="16" applyNumberFormat="1" applyFont="1" applyBorder="1" applyAlignment="1" applyProtection="1">
      <alignment horizontal="center" vertical="center" wrapText="1"/>
      <protection locked="0"/>
    </xf>
    <xf numFmtId="49" fontId="26" fillId="0" borderId="53" xfId="16" applyNumberFormat="1" applyFont="1" applyBorder="1" applyAlignment="1" applyProtection="1">
      <alignment horizontal="center" vertical="center" wrapText="1"/>
      <protection locked="0"/>
    </xf>
    <xf numFmtId="0" fontId="26" fillId="0" borderId="18" xfId="16" applyFont="1" applyBorder="1" applyAlignment="1" applyProtection="1">
      <alignment horizontal="center" vertical="center" wrapText="1"/>
      <protection locked="0"/>
    </xf>
    <xf numFmtId="49" fontId="26" fillId="0" borderId="8" xfId="16" applyNumberFormat="1" applyFont="1" applyBorder="1" applyAlignment="1" applyProtection="1">
      <alignment horizontal="center" vertical="center" wrapText="1"/>
      <protection locked="0"/>
    </xf>
    <xf numFmtId="14" fontId="26" fillId="0" borderId="8" xfId="16" applyNumberFormat="1" applyFont="1" applyBorder="1" applyAlignment="1" applyProtection="1">
      <alignment horizontal="center" vertical="center" wrapText="1"/>
      <protection locked="0"/>
    </xf>
    <xf numFmtId="49" fontId="26" fillId="0" borderId="44" xfId="16" applyNumberFormat="1" applyFont="1" applyBorder="1" applyAlignment="1" applyProtection="1">
      <alignment horizontal="center" wrapText="1"/>
      <protection locked="0"/>
    </xf>
    <xf numFmtId="49" fontId="26" fillId="0" borderId="46" xfId="16" applyNumberFormat="1" applyFont="1" applyBorder="1" applyAlignment="1" applyProtection="1">
      <alignment horizontal="center" wrapText="1"/>
      <protection locked="0"/>
    </xf>
    <xf numFmtId="14" fontId="55" fillId="0" borderId="35" xfId="16" applyNumberFormat="1" applyFont="1" applyBorder="1" applyAlignment="1" applyProtection="1">
      <alignment horizontal="center" wrapText="1"/>
      <protection locked="0"/>
    </xf>
    <xf numFmtId="1" fontId="26" fillId="0" borderId="46" xfId="16" applyNumberFormat="1" applyFont="1" applyBorder="1" applyAlignment="1" applyProtection="1">
      <alignment horizontal="center" vertical="center" wrapText="1"/>
      <protection locked="0"/>
    </xf>
    <xf numFmtId="14" fontId="16" fillId="0" borderId="1" xfId="0" applyNumberFormat="1" applyFont="1" applyBorder="1" applyAlignment="1" applyProtection="1">
      <alignment horizontal="center"/>
      <protection locked="0"/>
    </xf>
    <xf numFmtId="49" fontId="26" fillId="0" borderId="44" xfId="16" applyNumberFormat="1" applyFont="1" applyBorder="1" applyAlignment="1" applyProtection="1">
      <alignment horizontal="center" vertical="center" wrapText="1"/>
      <protection locked="0"/>
    </xf>
    <xf numFmtId="14" fontId="12" fillId="0" borderId="32" xfId="16" applyNumberFormat="1" applyFont="1" applyBorder="1" applyAlignment="1" applyProtection="1">
      <alignment horizontal="center"/>
      <protection locked="0"/>
    </xf>
    <xf numFmtId="14" fontId="26" fillId="0" borderId="33" xfId="16" applyNumberFormat="1" applyFont="1" applyBorder="1" applyAlignment="1" applyProtection="1">
      <alignment horizontal="center" vertical="center" wrapText="1"/>
      <protection locked="0"/>
    </xf>
    <xf numFmtId="14" fontId="26" fillId="0" borderId="46" xfId="16" applyNumberFormat="1" applyFont="1" applyBorder="1" applyAlignment="1" applyProtection="1">
      <alignment horizontal="center" vertical="center" wrapText="1"/>
      <protection locked="0"/>
    </xf>
    <xf numFmtId="0" fontId="12" fillId="0" borderId="35" xfId="16" applyFont="1" applyBorder="1" applyAlignment="1" applyProtection="1">
      <alignment horizontal="center"/>
      <protection locked="0"/>
    </xf>
    <xf numFmtId="14" fontId="26" fillId="0" borderId="36" xfId="16" applyNumberFormat="1" applyFont="1" applyBorder="1" applyAlignment="1" applyProtection="1">
      <alignment horizontal="center" vertical="center" wrapText="1"/>
      <protection locked="0"/>
    </xf>
    <xf numFmtId="0" fontId="16" fillId="0" borderId="0" xfId="0" applyFont="1" applyProtection="1">
      <protection locked="0"/>
    </xf>
    <xf numFmtId="0" fontId="40" fillId="0" borderId="0" xfId="0" applyFont="1" applyBorder="1" applyProtection="1">
      <protection locked="0"/>
    </xf>
    <xf numFmtId="49" fontId="0" fillId="0" borderId="0" xfId="0" applyNumberFormat="1" applyProtection="1">
      <protection locked="0"/>
    </xf>
    <xf numFmtId="49" fontId="16" fillId="0" borderId="0" xfId="0" applyNumberFormat="1" applyFont="1" applyAlignment="1" applyProtection="1">
      <alignment horizontal="left"/>
      <protection locked="0"/>
    </xf>
    <xf numFmtId="0" fontId="16" fillId="0" borderId="0" xfId="1" applyNumberFormat="1" applyFont="1" applyProtection="1">
      <protection locked="0"/>
    </xf>
    <xf numFmtId="49" fontId="17" fillId="0" borderId="51" xfId="0" applyNumberFormat="1" applyFont="1" applyBorder="1" applyProtection="1">
      <protection locked="0"/>
    </xf>
    <xf numFmtId="0" fontId="26" fillId="0" borderId="0" xfId="0" applyFont="1"/>
    <xf numFmtId="14" fontId="0" fillId="0" borderId="0" xfId="0" applyNumberFormat="1"/>
    <xf numFmtId="14" fontId="26" fillId="0" borderId="0" xfId="0" applyNumberFormat="1" applyFont="1" applyAlignment="1">
      <alignment horizontal="center" vertical="center"/>
    </xf>
    <xf numFmtId="0" fontId="12" fillId="0" borderId="0" xfId="0" applyFont="1" applyAlignment="1">
      <alignment horizontal="center"/>
    </xf>
    <xf numFmtId="0" fontId="0" fillId="0" borderId="0" xfId="0" applyAlignment="1">
      <alignment horizontal="center"/>
    </xf>
    <xf numFmtId="14" fontId="14" fillId="0" borderId="0" xfId="0" applyNumberFormat="1" applyFont="1" applyBorder="1" applyAlignment="1" applyProtection="1">
      <alignment horizontal="right"/>
      <protection locked="0"/>
    </xf>
    <xf numFmtId="14" fontId="16" fillId="0" borderId="0" xfId="0" applyNumberFormat="1" applyFont="1" applyBorder="1" applyAlignment="1" applyProtection="1">
      <alignment horizontal="right"/>
      <protection locked="0"/>
    </xf>
    <xf numFmtId="0" fontId="24" fillId="0" borderId="0" xfId="0" applyFont="1" applyFill="1" applyBorder="1" applyAlignment="1" applyProtection="1">
      <alignment horizontal="left"/>
      <protection locked="0"/>
    </xf>
    <xf numFmtId="0" fontId="40" fillId="0" borderId="0" xfId="0" applyFont="1"/>
    <xf numFmtId="0" fontId="16" fillId="0" borderId="0" xfId="0" applyFont="1"/>
    <xf numFmtId="0" fontId="17" fillId="0" borderId="51" xfId="0" applyFont="1" applyBorder="1"/>
    <xf numFmtId="0" fontId="0" fillId="0" borderId="0" xfId="0" applyAlignment="1">
      <alignment horizontal="left"/>
    </xf>
    <xf numFmtId="0" fontId="16" fillId="0" borderId="0" xfId="0" applyFont="1" applyFill="1" applyBorder="1"/>
    <xf numFmtId="0" fontId="12" fillId="0" borderId="0" xfId="0" applyFont="1" applyAlignment="1">
      <alignment horizontal="left"/>
    </xf>
    <xf numFmtId="0" fontId="12" fillId="0" borderId="51" xfId="0" applyFont="1" applyBorder="1" applyAlignment="1">
      <alignment horizontal="left"/>
    </xf>
    <xf numFmtId="0" fontId="18" fillId="0" borderId="51" xfId="0" applyFont="1" applyBorder="1"/>
    <xf numFmtId="0" fontId="35" fillId="0" borderId="51" xfId="0" applyFont="1" applyBorder="1"/>
    <xf numFmtId="0" fontId="16" fillId="60" borderId="0" xfId="0" applyFont="1" applyFill="1"/>
    <xf numFmtId="0" fontId="16" fillId="60" borderId="51" xfId="0" applyFont="1" applyFill="1" applyBorder="1"/>
    <xf numFmtId="0" fontId="0" fillId="60" borderId="0" xfId="0" applyFill="1"/>
    <xf numFmtId="0" fontId="0" fillId="60" borderId="51" xfId="0" applyFill="1" applyBorder="1"/>
    <xf numFmtId="0" fontId="17" fillId="0" borderId="0" xfId="0" applyFont="1"/>
    <xf numFmtId="0" fontId="33" fillId="0" borderId="0" xfId="0" applyFont="1"/>
    <xf numFmtId="0" fontId="98" fillId="0" borderId="0" xfId="0" applyFont="1" applyProtection="1">
      <protection locked="0"/>
    </xf>
    <xf numFmtId="0" fontId="12" fillId="0" borderId="0" xfId="0" applyFont="1" applyAlignment="1" applyProtection="1">
      <alignment vertical="top" wrapText="1"/>
      <protection locked="0"/>
    </xf>
    <xf numFmtId="0" fontId="23" fillId="0" borderId="0" xfId="0" applyFont="1" applyFill="1" applyProtection="1">
      <protection locked="0"/>
    </xf>
    <xf numFmtId="0" fontId="114" fillId="0" borderId="13" xfId="0" applyFont="1" applyBorder="1" applyAlignment="1" applyProtection="1">
      <alignment horizontal="left"/>
      <protection locked="0"/>
    </xf>
    <xf numFmtId="0" fontId="114" fillId="0" borderId="2" xfId="0" applyFont="1" applyBorder="1" applyAlignment="1" applyProtection="1">
      <alignment horizontal="left"/>
      <protection locked="0"/>
    </xf>
    <xf numFmtId="0" fontId="114" fillId="0" borderId="49" xfId="0" applyFont="1" applyBorder="1" applyAlignment="1" applyProtection="1">
      <alignment horizontal="left"/>
      <protection locked="0"/>
    </xf>
    <xf numFmtId="0" fontId="40" fillId="0" borderId="0" xfId="0" applyFont="1" applyBorder="1" applyAlignment="1" applyProtection="1">
      <alignment horizontal="left"/>
      <protection locked="0"/>
    </xf>
    <xf numFmtId="0" fontId="40" fillId="0" borderId="0" xfId="0" applyFont="1" applyBorder="1" applyProtection="1">
      <protection locked="0"/>
    </xf>
    <xf numFmtId="0" fontId="67" fillId="0" borderId="2" xfId="0" applyFont="1" applyFill="1" applyBorder="1" applyProtection="1">
      <protection locked="0"/>
    </xf>
    <xf numFmtId="0" fontId="67" fillId="0" borderId="13" xfId="0" applyFont="1" applyBorder="1" applyAlignment="1" applyProtection="1">
      <alignment horizontal="left"/>
      <protection locked="0"/>
    </xf>
    <xf numFmtId="0" fontId="67" fillId="0" borderId="2" xfId="0" applyFont="1" applyBorder="1" applyAlignment="1" applyProtection="1">
      <alignment horizontal="left"/>
      <protection locked="0"/>
    </xf>
    <xf numFmtId="0" fontId="67" fillId="0" borderId="49" xfId="0" applyFont="1" applyBorder="1" applyAlignment="1" applyProtection="1">
      <alignment horizontal="left"/>
      <protection locked="0"/>
    </xf>
    <xf numFmtId="0" fontId="40" fillId="0" borderId="0" xfId="19" applyFont="1" applyFill="1" applyBorder="1" applyAlignment="1" applyProtection="1">
      <alignment horizontal="left"/>
      <protection locked="0"/>
    </xf>
    <xf numFmtId="0" fontId="40" fillId="0" borderId="1" xfId="19" applyFont="1" applyFill="1" applyBorder="1" applyProtection="1">
      <protection locked="0"/>
    </xf>
    <xf numFmtId="0" fontId="109" fillId="0" borderId="19" xfId="21" applyFont="1" applyFill="1" applyBorder="1" applyAlignment="1" applyProtection="1">
      <protection locked="0"/>
    </xf>
    <xf numFmtId="0" fontId="109" fillId="0" borderId="52" xfId="21" applyFont="1" applyFill="1" applyBorder="1" applyAlignment="1" applyProtection="1">
      <protection locked="0"/>
    </xf>
    <xf numFmtId="0" fontId="109" fillId="0" borderId="22" xfId="21" applyFont="1" applyFill="1" applyBorder="1" applyAlignment="1" applyProtection="1">
      <protection locked="0"/>
    </xf>
    <xf numFmtId="0" fontId="109" fillId="0" borderId="1" xfId="21" applyFont="1" applyFill="1" applyBorder="1" applyAlignment="1" applyProtection="1">
      <protection locked="0"/>
    </xf>
    <xf numFmtId="0" fontId="50" fillId="0" borderId="13" xfId="19" applyFont="1" applyFill="1" applyBorder="1" applyAlignment="1" applyProtection="1">
      <alignment horizontal="left"/>
      <protection locked="0"/>
    </xf>
    <xf numFmtId="0" fontId="50" fillId="0" borderId="2" xfId="19" applyFont="1" applyFill="1" applyBorder="1" applyAlignment="1" applyProtection="1">
      <alignment horizontal="left"/>
      <protection locked="0"/>
    </xf>
    <xf numFmtId="0" fontId="33" fillId="0" borderId="0" xfId="0" applyFont="1" applyFill="1" applyAlignment="1" applyProtection="1">
      <alignment horizontal="left" wrapText="1"/>
      <protection locked="0"/>
    </xf>
    <xf numFmtId="0" fontId="67" fillId="0" borderId="13" xfId="0" applyFont="1" applyBorder="1" applyProtection="1">
      <protection locked="0"/>
    </xf>
    <xf numFmtId="0" fontId="67" fillId="0" borderId="51" xfId="0" applyFont="1" applyBorder="1" applyProtection="1">
      <protection locked="0"/>
    </xf>
    <xf numFmtId="0" fontId="67" fillId="0" borderId="49" xfId="0" applyFont="1" applyBorder="1" applyProtection="1">
      <protection locked="0"/>
    </xf>
    <xf numFmtId="0" fontId="67" fillId="0" borderId="1" xfId="0" applyFont="1" applyFill="1" applyBorder="1" applyProtection="1">
      <protection locked="0"/>
    </xf>
    <xf numFmtId="0" fontId="23" fillId="0" borderId="0" xfId="0" applyFont="1" applyFill="1" applyBorder="1" applyProtection="1">
      <protection locked="0"/>
    </xf>
    <xf numFmtId="0" fontId="50" fillId="0" borderId="13" xfId="0" applyFont="1" applyFill="1" applyBorder="1" applyProtection="1">
      <protection locked="0"/>
    </xf>
    <xf numFmtId="0" fontId="50" fillId="0" borderId="2" xfId="0" applyFont="1" applyFill="1" applyBorder="1" applyProtection="1">
      <protection locked="0"/>
    </xf>
    <xf numFmtId="0" fontId="50" fillId="0" borderId="13" xfId="19" applyFont="1" applyFill="1" applyBorder="1" applyAlignment="1" applyProtection="1">
      <alignment horizontal="left" vertical="top"/>
      <protection locked="0"/>
    </xf>
    <xf numFmtId="0" fontId="50" fillId="0" borderId="2" xfId="19" applyFont="1" applyFill="1" applyBorder="1" applyAlignment="1" applyProtection="1">
      <alignment horizontal="left" vertical="top"/>
      <protection locked="0"/>
    </xf>
    <xf numFmtId="0" fontId="40" fillId="0" borderId="52" xfId="0" applyFont="1" applyBorder="1" applyProtection="1">
      <protection locked="0"/>
    </xf>
    <xf numFmtId="0" fontId="50" fillId="0" borderId="2" xfId="19" applyFont="1" applyFill="1" applyBorder="1" applyAlignment="1" applyProtection="1">
      <alignment horizontal="left" wrapText="1"/>
      <protection locked="0"/>
    </xf>
    <xf numFmtId="0" fontId="50" fillId="0" borderId="49" xfId="19" applyFont="1" applyFill="1" applyBorder="1" applyAlignment="1" applyProtection="1">
      <alignment horizontal="left" wrapText="1"/>
      <protection locked="0"/>
    </xf>
    <xf numFmtId="0" fontId="40" fillId="0" borderId="52" xfId="21" applyFont="1" applyFill="1" applyBorder="1" applyAlignment="1" applyProtection="1">
      <protection locked="0"/>
    </xf>
    <xf numFmtId="0" fontId="40" fillId="0" borderId="0" xfId="0" applyFont="1" applyFill="1" applyBorder="1" applyProtection="1">
      <protection locked="0"/>
    </xf>
    <xf numFmtId="0" fontId="17" fillId="0" borderId="0" xfId="0" applyFont="1" applyBorder="1" applyAlignment="1" applyProtection="1">
      <alignment wrapText="1"/>
      <protection locked="0"/>
    </xf>
    <xf numFmtId="0" fontId="17" fillId="0" borderId="21"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26" fillId="0" borderId="53" xfId="0" applyFont="1" applyBorder="1" applyAlignment="1" applyProtection="1">
      <alignment vertical="center"/>
      <protection locked="0"/>
    </xf>
    <xf numFmtId="0" fontId="26" fillId="0" borderId="8" xfId="0" applyFont="1" applyBorder="1" applyAlignment="1" applyProtection="1">
      <alignment vertical="center"/>
      <protection locked="0"/>
    </xf>
    <xf numFmtId="0" fontId="12" fillId="0" borderId="3" xfId="0" applyFont="1" applyBorder="1" applyAlignment="1" applyProtection="1">
      <alignment horizontal="center" wrapText="1"/>
      <protection locked="0"/>
    </xf>
    <xf numFmtId="0" fontId="0" fillId="0" borderId="3" xfId="0" applyBorder="1" applyAlignment="1" applyProtection="1">
      <alignment horizontal="center" wrapText="1"/>
      <protection locked="0"/>
    </xf>
    <xf numFmtId="0" fontId="17" fillId="0" borderId="0" xfId="0" applyFont="1" applyProtection="1">
      <protection locked="0"/>
    </xf>
    <xf numFmtId="0" fontId="33" fillId="0" borderId="0" xfId="0" applyFont="1" applyAlignment="1" applyProtection="1">
      <alignment horizontal="left" vertical="center" wrapText="1"/>
      <protection locked="0"/>
    </xf>
    <xf numFmtId="0" fontId="17" fillId="0" borderId="0" xfId="10" applyFont="1" applyAlignment="1" applyProtection="1">
      <protection locked="0"/>
    </xf>
    <xf numFmtId="0" fontId="26" fillId="0" borderId="3" xfId="0" applyFont="1" applyBorder="1" applyAlignment="1" applyProtection="1">
      <alignment vertical="center"/>
      <protection locked="0"/>
    </xf>
    <xf numFmtId="0" fontId="12" fillId="0" borderId="3" xfId="0" applyFont="1" applyBorder="1" applyAlignment="1" applyProtection="1">
      <alignment horizontal="center" vertical="center"/>
      <protection locked="0"/>
    </xf>
    <xf numFmtId="0" fontId="19" fillId="0" borderId="0" xfId="0" applyFont="1" applyAlignment="1" applyProtection="1">
      <alignment horizontal="left" vertical="top" wrapText="1"/>
      <protection locked="0"/>
    </xf>
    <xf numFmtId="0" fontId="16" fillId="0" borderId="0" xfId="0" applyFont="1" applyAlignment="1">
      <alignment horizontal="left" vertical="center" wrapText="1"/>
    </xf>
    <xf numFmtId="0" fontId="12" fillId="0" borderId="0" xfId="0" applyFont="1" applyAlignment="1" applyProtection="1">
      <alignment wrapText="1"/>
      <protection locked="0"/>
    </xf>
    <xf numFmtId="0" fontId="0" fillId="0" borderId="0" xfId="0" applyAlignment="1" applyProtection="1">
      <alignment wrapText="1"/>
      <protection locked="0"/>
    </xf>
    <xf numFmtId="0" fontId="26" fillId="0" borderId="0" xfId="0" applyFont="1" applyFill="1" applyProtection="1">
      <protection locked="0"/>
    </xf>
    <xf numFmtId="0" fontId="16" fillId="0" borderId="0" xfId="0" applyFont="1" applyProtection="1">
      <protection locked="0"/>
    </xf>
    <xf numFmtId="0" fontId="61" fillId="0" borderId="0" xfId="0" applyFont="1" applyProtection="1">
      <protection locked="0"/>
    </xf>
    <xf numFmtId="0" fontId="12" fillId="0" borderId="0" xfId="0" applyFont="1" applyAlignment="1">
      <alignment horizontal="left" vertical="center" wrapText="1"/>
    </xf>
    <xf numFmtId="0" fontId="16" fillId="0" borderId="0" xfId="0" applyFont="1" applyAlignment="1">
      <alignment horizontal="left" vertical="top" wrapText="1"/>
    </xf>
    <xf numFmtId="0" fontId="17" fillId="0" borderId="0" xfId="0" applyFont="1" applyFill="1" applyProtection="1">
      <protection locked="0"/>
    </xf>
    <xf numFmtId="0" fontId="13" fillId="0" borderId="0" xfId="0" applyFont="1" applyAlignment="1" applyProtection="1">
      <protection locked="0"/>
    </xf>
    <xf numFmtId="0" fontId="21" fillId="0" borderId="0" xfId="0" applyFont="1" applyAlignment="1">
      <alignment horizontal="left" vertical="top" wrapText="1"/>
    </xf>
    <xf numFmtId="0" fontId="1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6"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0" xfId="0" applyFont="1" applyAlignment="1" applyProtection="1">
      <alignment horizontal="left"/>
      <protection locked="0"/>
    </xf>
    <xf numFmtId="0" fontId="19" fillId="0" borderId="0" xfId="0" applyFont="1" applyProtection="1">
      <protection locked="0"/>
    </xf>
    <xf numFmtId="0" fontId="14" fillId="6" borderId="0" xfId="0" applyFont="1" applyFill="1" applyProtection="1">
      <protection locked="0"/>
    </xf>
    <xf numFmtId="0" fontId="12" fillId="0" borderId="0" xfId="0" applyFont="1" applyBorder="1" applyAlignment="1" applyProtection="1">
      <alignment wrapText="1"/>
      <protection locked="0"/>
    </xf>
    <xf numFmtId="0" fontId="33" fillId="4" borderId="52" xfId="0" applyFont="1" applyFill="1" applyBorder="1" applyAlignment="1" applyProtection="1">
      <alignment horizontal="left" vertical="center" wrapText="1"/>
      <protection locked="0"/>
    </xf>
    <xf numFmtId="0" fontId="33" fillId="4" borderId="0" xfId="0" applyFont="1" applyFill="1" applyBorder="1" applyAlignment="1" applyProtection="1">
      <alignment horizontal="left" vertical="center" wrapText="1"/>
      <protection locked="0"/>
    </xf>
    <xf numFmtId="2" fontId="33" fillId="0" borderId="0" xfId="2" applyNumberFormat="1" applyFont="1" applyBorder="1" applyAlignment="1" applyProtection="1">
      <alignment horizontal="left" vertical="top" wrapText="1"/>
      <protection locked="0"/>
    </xf>
    <xf numFmtId="0" fontId="33" fillId="0" borderId="0" xfId="2" applyFont="1" applyAlignment="1" applyProtection="1">
      <alignment vertical="top" wrapText="1"/>
      <protection locked="0"/>
    </xf>
    <xf numFmtId="0" fontId="45" fillId="0" borderId="0" xfId="10" applyFont="1" applyAlignment="1" applyProtection="1">
      <alignment horizontal="left" vertical="top" wrapText="1"/>
      <protection locked="0"/>
    </xf>
    <xf numFmtId="0" fontId="12" fillId="4" borderId="0" xfId="0" applyFont="1" applyFill="1" applyAlignment="1" applyProtection="1">
      <alignment horizontal="left" wrapText="1"/>
      <protection locked="0"/>
    </xf>
    <xf numFmtId="0" fontId="0" fillId="4" borderId="0" xfId="0" applyNumberFormat="1" applyFill="1" applyAlignment="1" applyProtection="1">
      <protection locked="0"/>
    </xf>
    <xf numFmtId="0" fontId="0" fillId="0" borderId="0" xfId="0" applyNumberFormat="1" applyAlignment="1"/>
    <xf numFmtId="0" fontId="12" fillId="4" borderId="0" xfId="0" applyFont="1" applyFill="1" applyProtection="1">
      <protection locked="0"/>
    </xf>
    <xf numFmtId="0" fontId="26" fillId="0" borderId="0" xfId="0" applyFont="1" applyAlignment="1"/>
    <xf numFmtId="0" fontId="33" fillId="0" borderId="0" xfId="0" applyFont="1" applyAlignment="1">
      <alignment wrapText="1"/>
    </xf>
    <xf numFmtId="0" fontId="26" fillId="0" borderId="18" xfId="16" applyFont="1" applyBorder="1" applyAlignment="1" applyProtection="1">
      <alignment horizontal="left" vertical="center"/>
      <protection locked="0"/>
    </xf>
    <xf numFmtId="0" fontId="26" fillId="0" borderId="8" xfId="16" applyFont="1" applyBorder="1" applyAlignment="1" applyProtection="1">
      <alignment horizontal="left" vertical="center"/>
      <protection locked="0"/>
    </xf>
    <xf numFmtId="3" fontId="26" fillId="0" borderId="18" xfId="16" applyNumberFormat="1" applyFont="1" applyBorder="1" applyAlignment="1" applyProtection="1">
      <alignment horizontal="right" vertical="center"/>
      <protection locked="0"/>
    </xf>
    <xf numFmtId="3" fontId="26" fillId="0" borderId="8" xfId="16" applyNumberFormat="1" applyFont="1" applyBorder="1" applyAlignment="1" applyProtection="1">
      <alignment horizontal="right" vertical="center"/>
      <protection locked="0"/>
    </xf>
    <xf numFmtId="0" fontId="26" fillId="0" borderId="18" xfId="16" applyFont="1" applyBorder="1" applyAlignment="1" applyProtection="1">
      <alignment vertical="center"/>
      <protection locked="0"/>
    </xf>
    <xf numFmtId="0" fontId="26" fillId="0" borderId="8" xfId="16" applyFont="1" applyBorder="1" applyAlignment="1" applyProtection="1">
      <alignment vertical="center"/>
      <protection locked="0"/>
    </xf>
    <xf numFmtId="3" fontId="26" fillId="0" borderId="18" xfId="16" applyNumberFormat="1" applyFont="1" applyBorder="1" applyAlignment="1" applyProtection="1">
      <alignment vertical="center"/>
      <protection locked="0"/>
    </xf>
    <xf numFmtId="3" fontId="26" fillId="0" borderId="8" xfId="16" applyNumberFormat="1" applyFont="1" applyBorder="1" applyAlignment="1" applyProtection="1">
      <alignment vertical="center"/>
      <protection locked="0"/>
    </xf>
    <xf numFmtId="49" fontId="26" fillId="0" borderId="33" xfId="16" applyNumberFormat="1" applyFont="1" applyBorder="1" applyAlignment="1" applyProtection="1">
      <alignment horizontal="left" vertical="center"/>
      <protection locked="0"/>
    </xf>
    <xf numFmtId="49" fontId="26" fillId="0" borderId="36" xfId="16" applyNumberFormat="1" applyFont="1" applyBorder="1" applyAlignment="1" applyProtection="1">
      <alignment horizontal="left" vertical="center"/>
      <protection locked="0"/>
    </xf>
    <xf numFmtId="49" fontId="26" fillId="0" borderId="31" xfId="16" applyNumberFormat="1" applyFont="1" applyBorder="1" applyAlignment="1" applyProtection="1">
      <alignment horizontal="left" vertical="center"/>
      <protection locked="0"/>
    </xf>
    <xf numFmtId="49" fontId="26" fillId="0" borderId="34" xfId="16" applyNumberFormat="1" applyFont="1" applyBorder="1" applyAlignment="1" applyProtection="1">
      <alignment horizontal="left" vertical="center"/>
      <protection locked="0"/>
    </xf>
    <xf numFmtId="14" fontId="12" fillId="0" borderId="18" xfId="16" applyNumberFormat="1" applyFont="1" applyFill="1" applyBorder="1" applyAlignment="1" applyProtection="1">
      <alignment horizontal="center" wrapText="1"/>
      <protection locked="0"/>
    </xf>
    <xf numFmtId="14" fontId="12" fillId="0" borderId="14" xfId="16" applyNumberFormat="1" applyFont="1" applyFill="1" applyBorder="1" applyAlignment="1" applyProtection="1">
      <alignment horizontal="center" wrapText="1"/>
      <protection locked="0"/>
    </xf>
    <xf numFmtId="14" fontId="26" fillId="0" borderId="31" xfId="16" applyNumberFormat="1" applyFont="1" applyBorder="1" applyAlignment="1" applyProtection="1">
      <alignment horizontal="left" vertical="center"/>
      <protection locked="0"/>
    </xf>
    <xf numFmtId="14" fontId="26" fillId="0" borderId="30" xfId="16" applyNumberFormat="1" applyFont="1" applyBorder="1" applyAlignment="1" applyProtection="1">
      <alignment horizontal="left" vertical="center"/>
      <protection locked="0"/>
    </xf>
    <xf numFmtId="0" fontId="12" fillId="0" borderId="0" xfId="16" applyFont="1" applyBorder="1" applyAlignment="1" applyProtection="1">
      <alignment horizontal="left" vertical="top" wrapText="1"/>
      <protection locked="0"/>
    </xf>
    <xf numFmtId="0" fontId="12" fillId="0" borderId="0" xfId="16" applyFont="1" applyAlignment="1" applyProtection="1">
      <alignment horizontal="left" vertical="top" wrapText="1"/>
      <protection locked="0"/>
    </xf>
    <xf numFmtId="0" fontId="45" fillId="0" borderId="52" xfId="16" applyFont="1" applyBorder="1" applyAlignment="1" applyProtection="1">
      <alignment vertical="center"/>
      <protection locked="0"/>
    </xf>
    <xf numFmtId="0" fontId="45" fillId="0" borderId="1" xfId="16" applyFont="1" applyBorder="1" applyAlignment="1" applyProtection="1">
      <alignment vertical="center"/>
      <protection locked="0"/>
    </xf>
    <xf numFmtId="3" fontId="106" fillId="0" borderId="52" xfId="16" applyNumberFormat="1" applyFont="1" applyBorder="1" applyAlignment="1" applyProtection="1">
      <alignment vertical="center"/>
      <protection locked="0"/>
    </xf>
    <xf numFmtId="3" fontId="106" fillId="0" borderId="1" xfId="16" applyNumberFormat="1" applyFont="1" applyBorder="1" applyAlignment="1" applyProtection="1">
      <alignment vertical="center"/>
      <protection locked="0"/>
    </xf>
    <xf numFmtId="0" fontId="106" fillId="0" borderId="52" xfId="16" applyFont="1" applyBorder="1" applyAlignment="1" applyProtection="1">
      <alignment vertical="center"/>
      <protection locked="0"/>
    </xf>
    <xf numFmtId="0" fontId="106" fillId="0" borderId="1" xfId="16" applyFont="1" applyBorder="1" applyAlignment="1" applyProtection="1">
      <alignment vertical="center"/>
      <protection locked="0"/>
    </xf>
    <xf numFmtId="0" fontId="50" fillId="0" borderId="19" xfId="17" applyFont="1" applyFill="1" applyBorder="1" applyAlignment="1" applyProtection="1">
      <alignment wrapText="1"/>
      <protection locked="0"/>
    </xf>
    <xf numFmtId="0" fontId="50" fillId="0" borderId="52" xfId="17" applyFont="1" applyFill="1" applyBorder="1" applyAlignment="1" applyProtection="1">
      <alignment wrapText="1"/>
      <protection locked="0"/>
    </xf>
    <xf numFmtId="0" fontId="50" fillId="0" borderId="54" xfId="17" applyFont="1" applyFill="1" applyBorder="1" applyAlignment="1" applyProtection="1">
      <alignment wrapText="1"/>
      <protection locked="0"/>
    </xf>
    <xf numFmtId="0" fontId="50" fillId="0" borderId="22" xfId="17" applyFont="1" applyFill="1" applyBorder="1" applyAlignment="1" applyProtection="1">
      <alignment wrapText="1"/>
      <protection locked="0"/>
    </xf>
    <xf numFmtId="0" fontId="50" fillId="0" borderId="1" xfId="17" applyFont="1" applyFill="1" applyBorder="1" applyAlignment="1" applyProtection="1">
      <alignment wrapText="1"/>
      <protection locked="0"/>
    </xf>
    <xf numFmtId="0" fontId="50" fillId="0" borderId="16" xfId="17" applyFont="1" applyFill="1" applyBorder="1" applyAlignment="1" applyProtection="1">
      <alignment wrapText="1"/>
      <protection locked="0"/>
    </xf>
    <xf numFmtId="0" fontId="107" fillId="0" borderId="0" xfId="17" applyFont="1" applyBorder="1" applyProtection="1">
      <protection locked="0"/>
    </xf>
    <xf numFmtId="0" fontId="40" fillId="0" borderId="0" xfId="17" applyFont="1" applyAlignment="1" applyProtection="1">
      <alignment horizontal="left" vertical="top" wrapText="1"/>
      <protection locked="0"/>
    </xf>
  </cellXfs>
  <cellStyles count="300">
    <cellStyle name="20 % - uthevingsfarge 5" xfId="20" builtinId="46"/>
    <cellStyle name="20% - Accent1" xfId="43"/>
    <cellStyle name="20% - Accent1 2" xfId="149"/>
    <cellStyle name="20% - Accent2" xfId="44"/>
    <cellStyle name="20% - Accent2 2" xfId="150"/>
    <cellStyle name="20% - Accent3" xfId="45"/>
    <cellStyle name="20% - Accent3 2" xfId="151"/>
    <cellStyle name="20% - Accent4" xfId="46"/>
    <cellStyle name="20% - Accent4 2" xfId="152"/>
    <cellStyle name="20% - Accent5" xfId="47"/>
    <cellStyle name="20% - Accent5 2" xfId="153"/>
    <cellStyle name="20% - Accent6" xfId="48"/>
    <cellStyle name="20% - Accent6 2" xfId="154"/>
    <cellStyle name="20% - uthevingsfarge 1 2" xfId="181"/>
    <cellStyle name="20% - uthevingsfarge 2 2" xfId="182"/>
    <cellStyle name="20% - uthevingsfarge 3 2" xfId="183"/>
    <cellStyle name="20% - uthevingsfarge 4 2" xfId="184"/>
    <cellStyle name="20% - uthevingsfarge 5 2" xfId="132"/>
    <cellStyle name="20% - uthevingsfarge 5 2 2" xfId="185"/>
    <cellStyle name="20% - uthevingsfarge 5 2 2 2" xfId="186"/>
    <cellStyle name="20% - uthevingsfarge 5 2 2 2 2" xfId="187"/>
    <cellStyle name="20% - uthevingsfarge 5 2 2 3" xfId="188"/>
    <cellStyle name="20% - uthevingsfarge 5 2 3" xfId="189"/>
    <cellStyle name="20% - uthevingsfarge 5 2 3 2" xfId="190"/>
    <cellStyle name="20% - uthevingsfarge 5 2 4" xfId="191"/>
    <cellStyle name="20% - uthevingsfarge 5 3" xfId="179"/>
    <cellStyle name="20% - uthevingsfarge 5 4" xfId="192"/>
    <cellStyle name="20% - uthevingsfarge 5 4 2" xfId="193"/>
    <cellStyle name="20% - uthevingsfarge 5 4 2 2" xfId="194"/>
    <cellStyle name="20% - uthevingsfarge 5 4 2 2 2" xfId="195"/>
    <cellStyle name="20% - uthevingsfarge 5 4 2 3" xfId="196"/>
    <cellStyle name="20% - uthevingsfarge 5 4 3" xfId="197"/>
    <cellStyle name="20% - uthevingsfarge 5 4 3 2" xfId="198"/>
    <cellStyle name="20% - uthevingsfarge 5 4 4" xfId="199"/>
    <cellStyle name="20% - uthevingsfarge 5 5" xfId="200"/>
    <cellStyle name="20% - uthevingsfarge 5 5 2" xfId="201"/>
    <cellStyle name="20% - uthevingsfarge 5 5 2 2" xfId="202"/>
    <cellStyle name="20% - uthevingsfarge 5 5 3" xfId="203"/>
    <cellStyle name="20% - uthevingsfarge 5 6" xfId="204"/>
    <cellStyle name="20% - uthevingsfarge 5 6 2" xfId="205"/>
    <cellStyle name="20% - uthevingsfarge 5 7" xfId="206"/>
    <cellStyle name="20% - uthevingsfarge 6 2" xfId="207"/>
    <cellStyle name="40% - Accent1" xfId="49"/>
    <cellStyle name="40% - Accent1 2" xfId="155"/>
    <cellStyle name="40% - Accent2" xfId="50"/>
    <cellStyle name="40% - Accent2 2" xfId="156"/>
    <cellStyle name="40% - Accent3" xfId="51"/>
    <cellStyle name="40% - Accent3 2" xfId="157"/>
    <cellStyle name="40% - Accent4" xfId="52"/>
    <cellStyle name="40% - Accent4 2" xfId="158"/>
    <cellStyle name="40% - Accent5" xfId="53"/>
    <cellStyle name="40% - Accent5 2" xfId="159"/>
    <cellStyle name="40% - Accent6" xfId="54"/>
    <cellStyle name="40% - Accent6 2" xfId="160"/>
    <cellStyle name="40% - uthevingsfarge 1 2" xfId="208"/>
    <cellStyle name="40% - uthevingsfarge 2 2" xfId="209"/>
    <cellStyle name="40% - uthevingsfarge 3 2" xfId="210"/>
    <cellStyle name="40% - uthevingsfarge 4 2" xfId="211"/>
    <cellStyle name="40% - uthevingsfarge 5 2" xfId="212"/>
    <cellStyle name="40% - uthevingsfarge 5 2 2" xfId="213"/>
    <cellStyle name="40% - uthevingsfarge 5 2 2 2" xfId="214"/>
    <cellStyle name="40% - uthevingsfarge 5 2 2 2 2" xfId="215"/>
    <cellStyle name="40% - uthevingsfarge 5 2 2 3" xfId="216"/>
    <cellStyle name="40% - uthevingsfarge 5 2 3" xfId="217"/>
    <cellStyle name="40% - uthevingsfarge 5 2 3 2" xfId="218"/>
    <cellStyle name="40% - uthevingsfarge 5 2 4" xfId="219"/>
    <cellStyle name="40% - uthevingsfarge 5 3" xfId="220"/>
    <cellStyle name="40% - uthevingsfarge 5 4" xfId="221"/>
    <cellStyle name="40% - uthevingsfarge 5 4 2" xfId="222"/>
    <cellStyle name="40% - uthevingsfarge 5 4 2 2" xfId="223"/>
    <cellStyle name="40% - uthevingsfarge 5 4 2 2 2" xfId="224"/>
    <cellStyle name="40% - uthevingsfarge 5 4 2 3" xfId="225"/>
    <cellStyle name="40% - uthevingsfarge 5 4 3" xfId="226"/>
    <cellStyle name="40% - uthevingsfarge 5 4 3 2" xfId="227"/>
    <cellStyle name="40% - uthevingsfarge 5 4 4" xfId="228"/>
    <cellStyle name="40% - uthevingsfarge 6 2" xfId="229"/>
    <cellStyle name="60% - Accent1" xfId="55"/>
    <cellStyle name="60% - Accent2" xfId="56"/>
    <cellStyle name="60% - Accent3" xfId="57"/>
    <cellStyle name="60% - Accent4" xfId="58"/>
    <cellStyle name="60% - Accent5" xfId="59"/>
    <cellStyle name="60% - Accent6" xfId="60"/>
    <cellStyle name="60% - uthevingsfarge 1 2" xfId="230"/>
    <cellStyle name="60% - uthevingsfarge 2 2" xfId="231"/>
    <cellStyle name="60% - uthevingsfarge 3 2" xfId="232"/>
    <cellStyle name="60% - uthevingsfarge 4 2" xfId="233"/>
    <cellStyle name="60% - uthevingsfarge 5 2" xfId="234"/>
    <cellStyle name="60% - uthevingsfarge 6 2" xfId="235"/>
    <cellStyle name="Accent1" xfId="61"/>
    <cellStyle name="Accent2" xfId="62"/>
    <cellStyle name="Accent3" xfId="63"/>
    <cellStyle name="Accent4" xfId="64"/>
    <cellStyle name="Accent5" xfId="65"/>
    <cellStyle name="Accent6" xfId="66"/>
    <cellStyle name="Bad" xfId="67"/>
    <cellStyle name="Beregning 2" xfId="236"/>
    <cellStyle name="Calculation" xfId="68"/>
    <cellStyle name="Check Cell" xfId="69"/>
    <cellStyle name="Comma 2" xfId="70"/>
    <cellStyle name="Comma 2 2" xfId="86"/>
    <cellStyle name="Comma 2_Kontantstrøm-direkte" xfId="85"/>
    <cellStyle name="Dårlig 2" xfId="237"/>
    <cellStyle name="Explanatory Text" xfId="71"/>
    <cellStyle name="Forklarende tekst 2" xfId="238"/>
    <cellStyle name="God 2" xfId="239"/>
    <cellStyle name="Good" xfId="72"/>
    <cellStyle name="Heading 1" xfId="73"/>
    <cellStyle name="Heading 2" xfId="74"/>
    <cellStyle name="Heading 3" xfId="75"/>
    <cellStyle name="Heading 4" xfId="76"/>
    <cellStyle name="Inndata 2" xfId="240"/>
    <cellStyle name="Input" xfId="77"/>
    <cellStyle name="Koblet celle 2" xfId="241"/>
    <cellStyle name="Komma" xfId="1" builtinId="3"/>
    <cellStyle name="Komma 2" xfId="4"/>
    <cellStyle name="Komma 2 2" xfId="5"/>
    <cellStyle name="Komma 2 2 2" xfId="87"/>
    <cellStyle name="Komma 2 3" xfId="88"/>
    <cellStyle name="Komma 3" xfId="6"/>
    <cellStyle name="Komma 3 2" xfId="7"/>
    <cellStyle name="Komma 3 2 2" xfId="89"/>
    <cellStyle name="Komma 3 2 2 2" xfId="242"/>
    <cellStyle name="Komma 3 2 3" xfId="243"/>
    <cellStyle name="Komma 3 3" xfId="90"/>
    <cellStyle name="Komma 3 3 2" xfId="244"/>
    <cellStyle name="Komma 3 4" xfId="245"/>
    <cellStyle name="Komma 4" xfId="8"/>
    <cellStyle name="Komma 4 2" xfId="91"/>
    <cellStyle name="Komma 4 2 2" xfId="246"/>
    <cellStyle name="Komma 4 3" xfId="247"/>
    <cellStyle name="Komma 4 4" xfId="248"/>
    <cellStyle name="Komma 5" xfId="9"/>
    <cellStyle name="Komma 5 2" xfId="92"/>
    <cellStyle name="Komma 6" xfId="3"/>
    <cellStyle name="Komma 6 2" xfId="23"/>
    <cellStyle name="Komma 6 3" xfId="22"/>
    <cellStyle name="Komma 7" xfId="93"/>
    <cellStyle name="Kontrollcelle 2" xfId="249"/>
    <cellStyle name="Linked Cell" xfId="78"/>
    <cellStyle name="Merknad 2" xfId="94"/>
    <cellStyle name="Merknad 2 2" xfId="95"/>
    <cellStyle name="Merknad 2 2 2" xfId="177"/>
    <cellStyle name="Merknad 2 3" xfId="176"/>
    <cellStyle name="Merknad 3" xfId="96"/>
    <cellStyle name="Merknad 3 2" xfId="178"/>
    <cellStyle name="Neutral" xfId="79"/>
    <cellStyle name="Normal" xfId="0" builtinId="0"/>
    <cellStyle name="Normal 10" xfId="17"/>
    <cellStyle name="Normal 10 2" xfId="97"/>
    <cellStyle name="Normal 10_Balanse - eiendeler" xfId="98"/>
    <cellStyle name="Normal 2" xfId="2"/>
    <cellStyle name="Normal 2 2" xfId="10"/>
    <cellStyle name="Normal 2 2 2" xfId="99"/>
    <cellStyle name="Normal 2 2_Balanse - eiendeler" xfId="100"/>
    <cellStyle name="Normal 2 3" xfId="101"/>
    <cellStyle name="Normal 2 3 2" xfId="250"/>
    <cellStyle name="Normal 2 3 2 2" xfId="251"/>
    <cellStyle name="Normal 2 3 2 2 2" xfId="252"/>
    <cellStyle name="Normal 2 3 2 3" xfId="253"/>
    <cellStyle name="Normal 2 3 3" xfId="254"/>
    <cellStyle name="Normal 2 3 3 2" xfId="255"/>
    <cellStyle name="Normal 2 3 4" xfId="256"/>
    <cellStyle name="Normal 2 4" xfId="21"/>
    <cellStyle name="Normal 2 4 2" xfId="133"/>
    <cellStyle name="Normal 2 4 2 2" xfId="257"/>
    <cellStyle name="Normal 2 4 2 2 2" xfId="258"/>
    <cellStyle name="Normal 2 4 2 3" xfId="259"/>
    <cellStyle name="Normal 2 4 3" xfId="180"/>
    <cellStyle name="Normal 2 4 3 2" xfId="260"/>
    <cellStyle name="Normal 2 4 4" xfId="261"/>
    <cellStyle name="Normal 2 5" xfId="262"/>
    <cellStyle name="Normal 2_Balanse - eiendeler" xfId="102"/>
    <cellStyle name="Normal 3" xfId="11"/>
    <cellStyle name="Normal 3 2" xfId="12"/>
    <cellStyle name="Normal 3 2 2" xfId="103"/>
    <cellStyle name="Normal 3 2_Balanse - eiendeler" xfId="104"/>
    <cellStyle name="Normal 3 3" xfId="105"/>
    <cellStyle name="Normal 3 3 2" xfId="263"/>
    <cellStyle name="Normal 3_Balanse - eiendeler" xfId="106"/>
    <cellStyle name="Normal 4" xfId="13"/>
    <cellStyle name="Normal 4 2" xfId="25"/>
    <cellStyle name="Normal 4 2 2" xfId="29"/>
    <cellStyle name="Normal 4 2 2 2" xfId="107"/>
    <cellStyle name="Normal 4 2 2 2 2" xfId="162"/>
    <cellStyle name="Normal 4 2 2 3" xfId="139"/>
    <cellStyle name="Normal 4 2 3" xfId="33"/>
    <cellStyle name="Normal 4 2 3 2" xfId="143"/>
    <cellStyle name="Normal 4 2 4" xfId="120"/>
    <cellStyle name="Normal 4 2 4 2" xfId="166"/>
    <cellStyle name="Normal 4 2 5" xfId="123"/>
    <cellStyle name="Normal 4 2 5 2" xfId="169"/>
    <cellStyle name="Normal 4 2 6" xfId="127"/>
    <cellStyle name="Normal 4 2 6 2" xfId="173"/>
    <cellStyle name="Normal 4 2 7" xfId="135"/>
    <cellStyle name="Normal 4 2_Balanse - eiendeler" xfId="108"/>
    <cellStyle name="Normal 4 3" xfId="24"/>
    <cellStyle name="Normal 4 3 2" xfId="109"/>
    <cellStyle name="Normal 4 3 2 2" xfId="163"/>
    <cellStyle name="Normal 4 3 3" xfId="134"/>
    <cellStyle name="Normal 4 4" xfId="28"/>
    <cellStyle name="Normal 4 4 2" xfId="36"/>
    <cellStyle name="Normal 4 4 2 2" xfId="146"/>
    <cellStyle name="Normal 4 4 3" xfId="138"/>
    <cellStyle name="Normal 4 5" xfId="32"/>
    <cellStyle name="Normal 4 5 2" xfId="142"/>
    <cellStyle name="Normal 4 6" xfId="122"/>
    <cellStyle name="Normal 4 6 2" xfId="168"/>
    <cellStyle name="Normal 4 7" xfId="126"/>
    <cellStyle name="Normal 4 7 2" xfId="172"/>
    <cellStyle name="Normal 4 8" xfId="130"/>
    <cellStyle name="Normal 4_Balanse - eiendeler" xfId="110"/>
    <cellStyle name="Normal 5" xfId="16"/>
    <cellStyle name="Normal 5 2" xfId="27"/>
    <cellStyle name="Normal 5 2 2" xfId="31"/>
    <cellStyle name="Normal 5 2 2 2" xfId="111"/>
    <cellStyle name="Normal 5 2 2 2 2" xfId="164"/>
    <cellStyle name="Normal 5 2 2 3" xfId="141"/>
    <cellStyle name="Normal 5 2 3" xfId="35"/>
    <cellStyle name="Normal 5 2 3 2" xfId="41"/>
    <cellStyle name="Normal 5 2 3 3" xfId="145"/>
    <cellStyle name="Normal 5 2 4" xfId="121"/>
    <cellStyle name="Normal 5 2 4 2" xfId="167"/>
    <cellStyle name="Normal 5 2 5" xfId="125"/>
    <cellStyle name="Normal 5 2 5 2" xfId="171"/>
    <cellStyle name="Normal 5 2 6" xfId="129"/>
    <cellStyle name="Normal 5 2 6 2" xfId="175"/>
    <cellStyle name="Normal 5 2 7" xfId="137"/>
    <cellStyle name="Normal 5 2_Balanse - eiendeler" xfId="112"/>
    <cellStyle name="Normal 5 3" xfId="26"/>
    <cellStyle name="Normal 5 3 2" xfId="113"/>
    <cellStyle name="Normal 5 3 2 2" xfId="165"/>
    <cellStyle name="Normal 5 3 3" xfId="136"/>
    <cellStyle name="Normal 5 4" xfId="30"/>
    <cellStyle name="Normal 5 4 2" xfId="37"/>
    <cellStyle name="Normal 5 4 2 2" xfId="147"/>
    <cellStyle name="Normal 5 4 3" xfId="140"/>
    <cellStyle name="Normal 5 5" xfId="34"/>
    <cellStyle name="Normal 5 5 2" xfId="144"/>
    <cellStyle name="Normal 5 6" xfId="124"/>
    <cellStyle name="Normal 5 6 2" xfId="170"/>
    <cellStyle name="Normal 5 7" xfId="128"/>
    <cellStyle name="Normal 5 7 2" xfId="174"/>
    <cellStyle name="Normal 5 8" xfId="131"/>
    <cellStyle name="Normal 5_Balanse - eiendeler" xfId="114"/>
    <cellStyle name="Normal 6" xfId="40"/>
    <cellStyle name="Normal 6 2" xfId="115"/>
    <cellStyle name="Normal 6 2 2" xfId="264"/>
    <cellStyle name="Normal 6 2 2 2" xfId="265"/>
    <cellStyle name="Normal 6 2 3" xfId="266"/>
    <cellStyle name="Normal 6 3" xfId="148"/>
    <cellStyle name="Normal 6 3 2" xfId="267"/>
    <cellStyle name="Normal 6 4" xfId="268"/>
    <cellStyle name="Normal 6_Balanse - eiendeler" xfId="116"/>
    <cellStyle name="Normal 7" xfId="269"/>
    <cellStyle name="Normal 7 2" xfId="270"/>
    <cellStyle name="Normal 7 2 2" xfId="271"/>
    <cellStyle name="Normal 7 2 2 2" xfId="272"/>
    <cellStyle name="Normal 7 2 3" xfId="273"/>
    <cellStyle name="Normal 7 3" xfId="274"/>
    <cellStyle name="Normal 7 3 2" xfId="275"/>
    <cellStyle name="Normal 7 4" xfId="276"/>
    <cellStyle name="Normal 8" xfId="277"/>
    <cellStyle name="Normal 9" xfId="278"/>
    <cellStyle name="Normal 9 2" xfId="279"/>
    <cellStyle name="Normal 9 2 2" xfId="280"/>
    <cellStyle name="Normal 9 2 3" xfId="281"/>
    <cellStyle name="Normal 9 2 3 2" xfId="299"/>
    <cellStyle name="Normal 9 3" xfId="282"/>
    <cellStyle name="Normal 9 4" xfId="283"/>
    <cellStyle name="Normal_Tabell 2 ALLE" xfId="18"/>
    <cellStyle name="Note" xfId="80"/>
    <cellStyle name="Note 2" xfId="161"/>
    <cellStyle name="Nøytral 2" xfId="284"/>
    <cellStyle name="Output" xfId="81"/>
    <cellStyle name="Overskrift 1 2" xfId="285"/>
    <cellStyle name="Overskrift 2 2" xfId="286"/>
    <cellStyle name="Overskrift 3 2" xfId="287"/>
    <cellStyle name="Overskrift 4 2" xfId="288"/>
    <cellStyle name="Prosent 2" xfId="14"/>
    <cellStyle name="Prosent 2 2" xfId="117"/>
    <cellStyle name="Prosent 3" xfId="15"/>
    <cellStyle name="Prosent 3 2" xfId="118"/>
    <cellStyle name="Title" xfId="82"/>
    <cellStyle name="Tittel 2" xfId="289"/>
    <cellStyle name="Total" xfId="83"/>
    <cellStyle name="Totalt 2" xfId="290"/>
    <cellStyle name="Tusenskille 2" xfId="42"/>
    <cellStyle name="Tusenskille 2 2" xfId="119"/>
    <cellStyle name="Tusenskille 3" xfId="38"/>
    <cellStyle name="Tusenskille 4" xfId="39"/>
    <cellStyle name="Utdata 2" xfId="291"/>
    <cellStyle name="Uthevingsfarge1 2" xfId="292"/>
    <cellStyle name="Uthevingsfarge2 2" xfId="293"/>
    <cellStyle name="Uthevingsfarge3 2" xfId="294"/>
    <cellStyle name="Uthevingsfarge4 2" xfId="295"/>
    <cellStyle name="Uthevingsfarge5" xfId="19" builtinId="45"/>
    <cellStyle name="Uthevingsfarge5 2" xfId="296"/>
    <cellStyle name="Uthevingsfarge6 2" xfId="297"/>
    <cellStyle name="Varseltekst 2" xfId="298"/>
    <cellStyle name="Warning Text" xfId="84"/>
  </cellStyles>
  <dxfs count="10">
    <dxf>
      <fill>
        <patternFill>
          <bgColor rgb="FF00B050"/>
        </patternFill>
      </fill>
    </dxf>
    <dxf>
      <fill>
        <patternFill>
          <bgColor rgb="FFFF0000"/>
        </patternFill>
      </fill>
    </dxf>
    <dxf>
      <font>
        <color rgb="FFFFFF00"/>
      </font>
      <fill>
        <patternFill>
          <bgColor rgb="FF00B050"/>
        </patternFill>
      </fill>
    </dxf>
    <dxf>
      <fill>
        <patternFill>
          <bgColor rgb="FFFF0000"/>
        </patternFill>
      </fill>
    </dxf>
    <dxf>
      <fill>
        <patternFill>
          <bgColor rgb="FF00B050"/>
        </patternFill>
      </fill>
    </dxf>
    <dxf>
      <fill>
        <patternFill>
          <bgColor rgb="FFFF0000"/>
        </patternFill>
      </fill>
    </dxf>
    <dxf>
      <font>
        <color rgb="FFFFFF00"/>
      </font>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9" defaultPivotStyle="PivotStyleLight16"/>
  <colors>
    <mruColors>
      <color rgb="FFFF00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9526</xdr:colOff>
      <xdr:row>1</xdr:row>
      <xdr:rowOff>1</xdr:rowOff>
    </xdr:from>
    <xdr:to>
      <xdr:col>9</xdr:col>
      <xdr:colOff>400050</xdr:colOff>
      <xdr:row>6</xdr:row>
      <xdr:rowOff>160021</xdr:rowOff>
    </xdr:to>
    <xdr:sp macro="" textlink="">
      <xdr:nvSpPr>
        <xdr:cNvPr id="2" name="TekstSylinder 1"/>
        <xdr:cNvSpPr txBox="1"/>
      </xdr:nvSpPr>
      <xdr:spPr>
        <a:xfrm>
          <a:off x="9526" y="213361"/>
          <a:ext cx="7454264" cy="99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a:t>I resultatregnskapet</a:t>
          </a:r>
          <a:r>
            <a:rPr lang="nb-NO" sz="1100" baseline="0"/>
            <a:t> og</a:t>
          </a:r>
          <a:r>
            <a:rPr lang="nb-NO" sz="1100"/>
            <a:t> balanseoppstillingene bestemmes fortegnet av teksten på den enkelte  regnskapslinje. I disse oppstillingene skal derfor alle tall være positive. Dette er lagt til grunn i aritmetikken i disse  regnearkene. I kontantstrømoppstillingen skal det i alle linjene i avsnittene for innbetalinger og utbetalinger være positive tall i tallkolonnene. For tydelighets skyld er det i avsnittene som omhandler investeringsaktiviteter og finansieringsaktiviteter i kontantstrømoppstillingen angitt på den enkelte regnskapslinje angitt hvilket fortegn tallene på angjeldende linje skal ha.</a:t>
          </a:r>
        </a:p>
      </xdr:txBody>
    </xdr:sp>
    <xdr:clientData/>
  </xdr:twoCellAnchor>
  <xdr:twoCellAnchor>
    <xdr:from>
      <xdr:col>0</xdr:col>
      <xdr:colOff>0</xdr:colOff>
      <xdr:row>8</xdr:row>
      <xdr:rowOff>0</xdr:rowOff>
    </xdr:from>
    <xdr:to>
      <xdr:col>9</xdr:col>
      <xdr:colOff>409574</xdr:colOff>
      <xdr:row>12</xdr:row>
      <xdr:rowOff>0</xdr:rowOff>
    </xdr:to>
    <xdr:sp macro="" textlink="">
      <xdr:nvSpPr>
        <xdr:cNvPr id="3" name="TekstSylinder 2"/>
        <xdr:cNvSpPr txBox="1"/>
      </xdr:nvSpPr>
      <xdr:spPr>
        <a:xfrm>
          <a:off x="0" y="1447800"/>
          <a:ext cx="7473314" cy="708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a:t>Symbolet (+) på den enkelte regnskapslinje angir at tallene på linjen hvor dette symbolet forekommer, skal ha positivt fortegn i alle tallkolonner.  Regnskapslinjer i kontantstrømoppstillingen hvor fortegnet bestemmes av andre forhold enn teksten på regnskapslinjen, er merket med symbolet (+/-).</a:t>
          </a:r>
        </a:p>
      </xdr:txBody>
    </xdr:sp>
    <xdr:clientData/>
  </xdr:twoCellAnchor>
  <xdr:twoCellAnchor>
    <xdr:from>
      <xdr:col>0</xdr:col>
      <xdr:colOff>9526</xdr:colOff>
      <xdr:row>13</xdr:row>
      <xdr:rowOff>15240</xdr:rowOff>
    </xdr:from>
    <xdr:to>
      <xdr:col>9</xdr:col>
      <xdr:colOff>333376</xdr:colOff>
      <xdr:row>17</xdr:row>
      <xdr:rowOff>228600</xdr:rowOff>
    </xdr:to>
    <xdr:sp macro="" textlink="">
      <xdr:nvSpPr>
        <xdr:cNvPr id="4" name="TekstSylinder 3"/>
        <xdr:cNvSpPr txBox="1"/>
      </xdr:nvSpPr>
      <xdr:spPr>
        <a:xfrm>
          <a:off x="9526" y="2339340"/>
          <a:ext cx="7387590" cy="845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a:t>Artimetikken i notene er basert på at tallene i tallkolonnene summeres. I notene skal utbetalinger og andre reduksjoner derfor angis med negative tall i tallkolonnene. Linjer hvor tallene skal være negative i tallkolonnene, er for tydelighets skyld merket med symbolet (-) på den ekelte regnskapslinje. Linjer hvor fortegnet styres av andre forhold enn teksten på regnskapslinjen, er merket med (+/-).</a:t>
          </a:r>
        </a:p>
      </xdr:txBody>
    </xdr:sp>
    <xdr:clientData/>
  </xdr:twoCellAnchor>
  <xdr:twoCellAnchor>
    <xdr:from>
      <xdr:col>0</xdr:col>
      <xdr:colOff>9525</xdr:colOff>
      <xdr:row>19</xdr:row>
      <xdr:rowOff>19050</xdr:rowOff>
    </xdr:from>
    <xdr:to>
      <xdr:col>9</xdr:col>
      <xdr:colOff>304800</xdr:colOff>
      <xdr:row>24</xdr:row>
      <xdr:rowOff>114300</xdr:rowOff>
    </xdr:to>
    <xdr:sp macro="" textlink="">
      <xdr:nvSpPr>
        <xdr:cNvPr id="5" name="TekstSylinder 4"/>
        <xdr:cNvSpPr txBox="1"/>
      </xdr:nvSpPr>
      <xdr:spPr>
        <a:xfrm>
          <a:off x="9525" y="5200650"/>
          <a:ext cx="715327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a:t>Virksomhetens navn settes inn i celle A3 i resultatregnskapet og blir automatisk overført til de øvrige  arkene i pakken.</a:t>
          </a:r>
          <a:r>
            <a:rPr lang="nb-NO" sz="1100" baseline="0"/>
            <a:t> Overskriftene i tallkolonnene  i notene styres med noen unntak av overskriftene i resultatregnskapets celler C5, D5 og E5. I kontantstrømoppstillingen og  i enkelte noter  er det innarbeidet budsjettkolonner. Overskriften i budsjettkolonnen i de aktuelle notene styres av overskriften på budsjettkolonnen i kontantstrømoppstillingen  (celle  G5). </a:t>
          </a:r>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xdr:row>
      <xdr:rowOff>0</xdr:rowOff>
    </xdr:from>
    <xdr:to>
      <xdr:col>4</xdr:col>
      <xdr:colOff>752475</xdr:colOff>
      <xdr:row>4</xdr:row>
      <xdr:rowOff>114300</xdr:rowOff>
    </xdr:to>
    <xdr:sp macro="" textlink="">
      <xdr:nvSpPr>
        <xdr:cNvPr id="2" name="TekstSylinder 1"/>
        <xdr:cNvSpPr txBox="1"/>
      </xdr:nvSpPr>
      <xdr:spPr>
        <a:xfrm>
          <a:off x="28575" y="485775"/>
          <a:ext cx="37719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latin typeface="+mn-lt"/>
              <a:ea typeface="+mn-ea"/>
              <a:cs typeface="+mn-cs"/>
            </a:rPr>
            <a:t>Generelle regnskapsprinsipper</a:t>
          </a:r>
          <a:endParaRPr lang="nb-NO" sz="1100">
            <a:solidFill>
              <a:schemeClr val="dk1"/>
            </a:solidFill>
            <a:latin typeface="+mn-lt"/>
            <a:ea typeface="+mn-ea"/>
            <a:cs typeface="+mn-cs"/>
          </a:endParaRPr>
        </a:p>
        <a:p>
          <a:endParaRPr lang="nb-NO" sz="1100"/>
        </a:p>
      </xdr:txBody>
    </xdr:sp>
    <xdr:clientData/>
  </xdr:twoCellAnchor>
  <xdr:twoCellAnchor>
    <xdr:from>
      <xdr:col>0</xdr:col>
      <xdr:colOff>28575</xdr:colOff>
      <xdr:row>5</xdr:row>
      <xdr:rowOff>152400</xdr:rowOff>
    </xdr:from>
    <xdr:to>
      <xdr:col>9</xdr:col>
      <xdr:colOff>0</xdr:colOff>
      <xdr:row>12</xdr:row>
      <xdr:rowOff>160020</xdr:rowOff>
    </xdr:to>
    <xdr:sp macro="" textlink="">
      <xdr:nvSpPr>
        <xdr:cNvPr id="3" name="TekstSylinder 2"/>
        <xdr:cNvSpPr txBox="1"/>
      </xdr:nvSpPr>
      <xdr:spPr>
        <a:xfrm>
          <a:off x="28575" y="990600"/>
          <a:ext cx="7035165"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a:solidFill>
                <a:schemeClr val="dk1"/>
              </a:solidFill>
              <a:latin typeface="+mn-lt"/>
              <a:ea typeface="+mn-ea"/>
              <a:cs typeface="+mn-cs"/>
            </a:rPr>
            <a:t>Regnskapet er utarbeidet og avlagt i samsvar</a:t>
          </a:r>
          <a:r>
            <a:rPr lang="nb-NO" sz="1100" baseline="0">
              <a:solidFill>
                <a:schemeClr val="dk1"/>
              </a:solidFill>
              <a:latin typeface="+mn-lt"/>
              <a:ea typeface="+mn-ea"/>
              <a:cs typeface="+mn-cs"/>
            </a:rPr>
            <a:t> med de anbefalte </a:t>
          </a:r>
          <a:r>
            <a:rPr lang="nb-NO" sz="1100">
              <a:solidFill>
                <a:schemeClr val="dk1"/>
              </a:solidFill>
              <a:latin typeface="+mn-lt"/>
              <a:ea typeface="+mn-ea"/>
              <a:cs typeface="+mn-cs"/>
            </a:rPr>
            <a:t>Statlige Regnskapsstandarderne</a:t>
          </a:r>
          <a:r>
            <a:rPr lang="nb-NO" sz="1100" baseline="0">
              <a:solidFill>
                <a:schemeClr val="dk1"/>
              </a:solidFill>
              <a:latin typeface="+mn-lt"/>
              <a:ea typeface="+mn-ea"/>
              <a:cs typeface="+mn-cs"/>
            </a:rPr>
            <a:t> </a:t>
          </a:r>
          <a:r>
            <a:rPr lang="nb-NO" sz="1100">
              <a:solidFill>
                <a:schemeClr val="dk1"/>
              </a:solidFill>
              <a:latin typeface="+mn-lt"/>
              <a:ea typeface="+mn-ea"/>
              <a:cs typeface="+mn-cs"/>
            </a:rPr>
            <a:t>(SRS) og etter de nærmere</a:t>
          </a:r>
          <a:r>
            <a:rPr lang="nb-NO" sz="1100" baseline="0">
              <a:solidFill>
                <a:schemeClr val="dk1"/>
              </a:solidFill>
              <a:latin typeface="+mn-lt"/>
              <a:ea typeface="+mn-ea"/>
              <a:cs typeface="+mn-cs"/>
            </a:rPr>
            <a:t> </a:t>
          </a:r>
          <a:r>
            <a:rPr lang="nb-NO" sz="1100">
              <a:solidFill>
                <a:schemeClr val="dk1"/>
              </a:solidFill>
              <a:latin typeface="+mn-lt"/>
              <a:ea typeface="+mn-ea"/>
              <a:cs typeface="+mn-cs"/>
            </a:rPr>
            <a:t>retningslinjene som er fastsatt for forvaltningsorganer med fullmakt til bruttoføring utenfor statsregnskapet i Bestemmelser om økonomistyringen</a:t>
          </a:r>
          <a:r>
            <a:rPr lang="nb-NO" sz="1100" baseline="0">
              <a:solidFill>
                <a:schemeClr val="dk1"/>
              </a:solidFill>
              <a:latin typeface="+mn-lt"/>
              <a:ea typeface="+mn-ea"/>
              <a:cs typeface="+mn-cs"/>
            </a:rPr>
            <a:t> i staten av 12. desember 2003 med endringer, senest 18. september 2013. Regnskapet er avlagt i henhold til punkt 3.4 i Bestemmelser om økonomistyringen i staten og retningslinjene i punkt 6 i Finansdepartementets rundskriv R-115 </a:t>
          </a:r>
          <a:r>
            <a:rPr lang="nb-NO" sz="1100">
              <a:solidFill>
                <a:schemeClr val="dk1"/>
              </a:solidFill>
              <a:latin typeface="+mn-lt"/>
              <a:ea typeface="+mn-ea"/>
              <a:cs typeface="+mn-cs"/>
            </a:rPr>
            <a:t>med Kunnskapsdepartementets tilpasninger for universitets- og høyskolesektoren.  Alle regnskapstall er oppgitt i 1000 kroner dersom ikke annet er særskilt opplyst.</a:t>
          </a:r>
          <a:endParaRPr lang="nb-NO" sz="1100"/>
        </a:p>
      </xdr:txBody>
    </xdr:sp>
    <xdr:clientData/>
  </xdr:twoCellAnchor>
  <xdr:twoCellAnchor>
    <xdr:from>
      <xdr:col>0</xdr:col>
      <xdr:colOff>28575</xdr:colOff>
      <xdr:row>13</xdr:row>
      <xdr:rowOff>7620</xdr:rowOff>
    </xdr:from>
    <xdr:to>
      <xdr:col>9</xdr:col>
      <xdr:colOff>9525</xdr:colOff>
      <xdr:row>14</xdr:row>
      <xdr:rowOff>76200</xdr:rowOff>
    </xdr:to>
    <xdr:sp macro="" textlink="">
      <xdr:nvSpPr>
        <xdr:cNvPr id="4" name="TekstSylinder 3"/>
        <xdr:cNvSpPr txBox="1"/>
      </xdr:nvSpPr>
      <xdr:spPr>
        <a:xfrm>
          <a:off x="28575" y="2019300"/>
          <a:ext cx="7044690" cy="236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latin typeface="+mn-lt"/>
              <a:ea typeface="+mn-ea"/>
              <a:cs typeface="+mn-cs"/>
            </a:rPr>
            <a:t>Anvendte regnskapsprinsipper</a:t>
          </a:r>
          <a:endParaRPr lang="nb-NO" sz="1100">
            <a:solidFill>
              <a:schemeClr val="dk1"/>
            </a:solidFill>
            <a:latin typeface="+mn-lt"/>
            <a:ea typeface="+mn-ea"/>
            <a:cs typeface="+mn-cs"/>
          </a:endParaRPr>
        </a:p>
        <a:p>
          <a:endParaRPr lang="nb-NO" sz="1100"/>
        </a:p>
      </xdr:txBody>
    </xdr:sp>
    <xdr:clientData/>
  </xdr:twoCellAnchor>
  <xdr:twoCellAnchor>
    <xdr:from>
      <xdr:col>0</xdr:col>
      <xdr:colOff>38100</xdr:colOff>
      <xdr:row>15</xdr:row>
      <xdr:rowOff>106681</xdr:rowOff>
    </xdr:from>
    <xdr:to>
      <xdr:col>8</xdr:col>
      <xdr:colOff>733425</xdr:colOff>
      <xdr:row>33</xdr:row>
      <xdr:rowOff>152401</xdr:rowOff>
    </xdr:to>
    <xdr:sp macro="" textlink="">
      <xdr:nvSpPr>
        <xdr:cNvPr id="6" name="TekstSylinder 5"/>
        <xdr:cNvSpPr txBox="1"/>
      </xdr:nvSpPr>
      <xdr:spPr>
        <a:xfrm>
          <a:off x="38100" y="2453641"/>
          <a:ext cx="6974205" cy="3063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i="1">
              <a:solidFill>
                <a:schemeClr val="dk1"/>
              </a:solidFill>
              <a:latin typeface="+mn-lt"/>
              <a:ea typeface="+mn-ea"/>
              <a:cs typeface="+mn-cs"/>
            </a:rPr>
            <a:t>Inntekter</a:t>
          </a:r>
          <a:endParaRPr lang="nb-NO" sz="1100">
            <a:solidFill>
              <a:schemeClr val="dk1"/>
            </a:solidFill>
            <a:latin typeface="+mn-lt"/>
            <a:ea typeface="+mn-ea"/>
            <a:cs typeface="+mn-cs"/>
          </a:endParaRPr>
        </a:p>
        <a:p>
          <a:r>
            <a:rPr lang="nb-NO" sz="1100">
              <a:solidFill>
                <a:schemeClr val="dk1"/>
              </a:solidFill>
              <a:latin typeface="+mn-lt"/>
              <a:ea typeface="+mn-ea"/>
              <a:cs typeface="+mn-cs"/>
            </a:rPr>
            <a:t>Tildelinger uten motytelse eller med utsatt motytelse er behandlet etter bestemmelsene i SRS 10. Dette innebærer at bevilgninger fra Kunnskapsdepartementet</a:t>
          </a:r>
          <a:r>
            <a:rPr lang="nb-NO" sz="1100" baseline="0">
              <a:solidFill>
                <a:schemeClr val="dk1"/>
              </a:solidFill>
              <a:latin typeface="+mn-lt"/>
              <a:ea typeface="+mn-ea"/>
              <a:cs typeface="+mn-cs"/>
            </a:rPr>
            <a:t> og </a:t>
          </a:r>
          <a:r>
            <a:rPr lang="nb-NO" sz="1100">
              <a:solidFill>
                <a:schemeClr val="dk1"/>
              </a:solidFill>
              <a:latin typeface="+mn-lt"/>
              <a:ea typeface="+mn-ea"/>
              <a:cs typeface="+mn-cs"/>
            </a:rPr>
            <a:t>andre departementer</a:t>
          </a:r>
          <a:r>
            <a:rPr lang="nb-NO" sz="1100" baseline="0">
              <a:solidFill>
                <a:schemeClr val="dk1"/>
              </a:solidFill>
              <a:latin typeface="+mn-lt"/>
              <a:ea typeface="+mn-ea"/>
              <a:cs typeface="+mn-cs"/>
            </a:rPr>
            <a:t>  </a:t>
          </a:r>
          <a:r>
            <a:rPr lang="nb-NO" sz="1100">
              <a:solidFill>
                <a:schemeClr val="dk1"/>
              </a:solidFill>
              <a:latin typeface="+mn-lt"/>
              <a:ea typeface="+mn-ea"/>
              <a:cs typeface="+mn-cs"/>
            </a:rPr>
            <a:t>er presentert i regnskapet i den perioden tilskuddet er mottatt. Bevilgninger og tilskudd fra Kunnskapsdepartementet og</a:t>
          </a:r>
          <a:r>
            <a:rPr lang="nb-NO" sz="1100" baseline="0">
              <a:solidFill>
                <a:schemeClr val="dk1"/>
              </a:solidFill>
              <a:latin typeface="+mn-lt"/>
              <a:ea typeface="+mn-ea"/>
              <a:cs typeface="+mn-cs"/>
            </a:rPr>
            <a:t> </a:t>
          </a:r>
          <a:r>
            <a:rPr lang="nb-NO" sz="1100">
              <a:solidFill>
                <a:schemeClr val="dk1"/>
              </a:solidFill>
              <a:latin typeface="+mn-lt"/>
              <a:ea typeface="+mn-ea"/>
              <a:cs typeface="+mn-cs"/>
            </a:rPr>
            <a:t> andre departement som ikke er benyttet på balansedagen er klassifisert som forpliktelse og ført opp i avsnitt D IV Avregning med statskassen i balanseoppstillingen (motsatt sammenstilling). Tilsvarende gjelder for andre statlige bevilgninger og tilskudd som gjelder vedkommende periode  som</a:t>
          </a:r>
          <a:r>
            <a:rPr lang="nb-NO" sz="1100" baseline="0">
              <a:solidFill>
                <a:schemeClr val="dk1"/>
              </a:solidFill>
              <a:latin typeface="+mn-lt"/>
              <a:ea typeface="+mn-ea"/>
              <a:cs typeface="+mn-cs"/>
            </a:rPr>
            <a:t> skal behandles som bevilgninger etter bestemmelsene i SRS 10 </a:t>
          </a:r>
          <a:r>
            <a:rPr lang="nb-NO" sz="1100">
              <a:solidFill>
                <a:schemeClr val="dk1"/>
              </a:solidFill>
              <a:latin typeface="+mn-lt"/>
              <a:ea typeface="+mn-ea"/>
              <a:cs typeface="+mn-cs"/>
            </a:rPr>
            <a:t>og som ikke er benyttet på balansedagen. Bevilgninger og tilskudd fra statlige virksomheter som uttrykkelig er forutsatt benyttet i senere perioder, er klassifisert som forskudd og presentert som ikke inntektsført bevilgning i avsnitt D IV Avregning med statskassen i balanseoppstillingen.  Bidrag  og tilskudd</a:t>
          </a:r>
          <a:r>
            <a:rPr lang="nb-NO" sz="1100" baseline="0">
              <a:solidFill>
                <a:schemeClr val="dk1"/>
              </a:solidFill>
              <a:latin typeface="+mn-lt"/>
              <a:ea typeface="+mn-ea"/>
              <a:cs typeface="+mn-cs"/>
            </a:rPr>
            <a:t> fra  </a:t>
          </a:r>
          <a:r>
            <a:rPr lang="nb-NO" sz="1100">
              <a:solidFill>
                <a:schemeClr val="dk1"/>
              </a:solidFill>
              <a:latin typeface="+mn-lt"/>
              <a:ea typeface="+mn-ea"/>
              <a:cs typeface="+mn-cs"/>
            </a:rPr>
            <a:t>statlige etater og tilskudd fra Norges forskningsråd  samt bidrag </a:t>
          </a:r>
          <a:r>
            <a:rPr lang="nb-NO" sz="1100" baseline="0">
              <a:solidFill>
                <a:schemeClr val="dk1"/>
              </a:solidFill>
              <a:latin typeface="+mn-lt"/>
              <a:ea typeface="+mn-ea"/>
              <a:cs typeface="+mn-cs"/>
            </a:rPr>
            <a:t> </a:t>
          </a:r>
          <a:r>
            <a:rPr lang="nb-NO" sz="1100">
              <a:solidFill>
                <a:schemeClr val="dk1"/>
              </a:solidFill>
              <a:latin typeface="+mn-lt"/>
              <a:ea typeface="+mn-ea"/>
              <a:cs typeface="+mn-cs"/>
            </a:rPr>
            <a:t>og tilskudd   fra  andre som ikke er benyttet på balansedagen er klassifisert som forskudd og presentert som ikke inntektsførte bidrag i avsnitt D IV Avregning med statskassen i balanseoppstillingen (motsatt sammenstilling). Tilsvarende gjelder for gaver og gaveforsterkninger.</a:t>
          </a:r>
        </a:p>
        <a:p>
          <a:r>
            <a:rPr lang="nb-NO" sz="1100">
              <a:solidFill>
                <a:schemeClr val="dk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latin typeface="+mn-lt"/>
              <a:ea typeface="+mn-ea"/>
              <a:cs typeface="+mn-cs"/>
            </a:rPr>
            <a:t>Inntekter som forutsetter en motytelse behandlet etter bestemmelsene i SRS 9 og er resultatført i den perioden rettigheten til inntekten er opptjent. Slike inntekter måles til verdien av vederlaget på transaksjonstidspunktet.  Inntekter fra salg av tjenester anses som opptjent på det tidspunktet krav om vederlag oppstår.</a:t>
          </a:r>
        </a:p>
        <a:p>
          <a:endParaRPr lang="nb-NO" sz="1100"/>
        </a:p>
      </xdr:txBody>
    </xdr:sp>
    <xdr:clientData/>
  </xdr:twoCellAnchor>
  <xdr:twoCellAnchor>
    <xdr:from>
      <xdr:col>0</xdr:col>
      <xdr:colOff>28574</xdr:colOff>
      <xdr:row>35</xdr:row>
      <xdr:rowOff>1</xdr:rowOff>
    </xdr:from>
    <xdr:to>
      <xdr:col>9</xdr:col>
      <xdr:colOff>0</xdr:colOff>
      <xdr:row>43</xdr:row>
      <xdr:rowOff>83820</xdr:rowOff>
    </xdr:to>
    <xdr:sp macro="" textlink="">
      <xdr:nvSpPr>
        <xdr:cNvPr id="7" name="TekstSylinder 6"/>
        <xdr:cNvSpPr txBox="1"/>
      </xdr:nvSpPr>
      <xdr:spPr>
        <a:xfrm>
          <a:off x="28574" y="5699761"/>
          <a:ext cx="7035166" cy="1424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i="1">
              <a:solidFill>
                <a:schemeClr val="dk1"/>
              </a:solidFill>
              <a:latin typeface="+mn-lt"/>
              <a:ea typeface="+mn-ea"/>
              <a:cs typeface="+mn-cs"/>
            </a:rPr>
            <a:t>Kostnader</a:t>
          </a:r>
          <a:endParaRPr lang="nb-NO" sz="1100">
            <a:solidFill>
              <a:schemeClr val="dk1"/>
            </a:solidFill>
            <a:latin typeface="+mn-lt"/>
            <a:ea typeface="+mn-ea"/>
            <a:cs typeface="+mn-cs"/>
          </a:endParaRPr>
        </a:p>
        <a:p>
          <a:r>
            <a:rPr lang="nb-NO" sz="1100">
              <a:solidFill>
                <a:schemeClr val="dk1"/>
              </a:solidFill>
              <a:latin typeface="+mn-lt"/>
              <a:ea typeface="+mn-ea"/>
              <a:cs typeface="+mn-cs"/>
            </a:rPr>
            <a:t>Kostnader ved virksomhet som er finansiert av bevilgninger eller midler som skal behandles tilsvarende, er resultatført i den perioden kostnaden er pådratt eller når det er identifisert en forpliktelse.</a:t>
          </a:r>
        </a:p>
        <a:p>
          <a:r>
            <a:rPr lang="nb-NO" sz="1100">
              <a:solidFill>
                <a:schemeClr val="dk1"/>
              </a:solidFill>
              <a:latin typeface="+mn-lt"/>
              <a:ea typeface="+mn-ea"/>
              <a:cs typeface="+mn-cs"/>
            </a:rPr>
            <a:t> </a:t>
          </a:r>
        </a:p>
        <a:p>
          <a:r>
            <a:rPr lang="nb-NO" sz="1100">
              <a:solidFill>
                <a:schemeClr val="dk1"/>
              </a:solidFill>
              <a:latin typeface="+mn-lt"/>
              <a:ea typeface="+mn-ea"/>
              <a:cs typeface="+mn-cs"/>
            </a:rPr>
            <a:t>Kostnader som vedrører transaksjonsbaserte inntekter er sammenstilt med de tilsvarende inntekter og kostnadsført i samme periode. Prosjekter innen oppdragsvirksomhet er behandlet etter metoden løpende avregning uten fortjeneste. Fullføringsgraden er målt som forholdet mellom påløpte kostnader og totalt estimerte kontraktskostnader. </a:t>
          </a:r>
        </a:p>
        <a:p>
          <a:endParaRPr lang="nb-NO" sz="1100"/>
        </a:p>
      </xdr:txBody>
    </xdr:sp>
    <xdr:clientData/>
  </xdr:twoCellAnchor>
  <xdr:twoCellAnchor>
    <xdr:from>
      <xdr:col>0</xdr:col>
      <xdr:colOff>28575</xdr:colOff>
      <xdr:row>45</xdr:row>
      <xdr:rowOff>1</xdr:rowOff>
    </xdr:from>
    <xdr:to>
      <xdr:col>9</xdr:col>
      <xdr:colOff>0</xdr:colOff>
      <xdr:row>50</xdr:row>
      <xdr:rowOff>7621</xdr:rowOff>
    </xdr:to>
    <xdr:sp macro="" textlink="">
      <xdr:nvSpPr>
        <xdr:cNvPr id="9" name="TekstSylinder 8"/>
        <xdr:cNvSpPr txBox="1"/>
      </xdr:nvSpPr>
      <xdr:spPr>
        <a:xfrm>
          <a:off x="28575" y="7376161"/>
          <a:ext cx="7035165" cy="845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i="1">
              <a:solidFill>
                <a:schemeClr val="dk1"/>
              </a:solidFill>
              <a:latin typeface="+mn-lt"/>
              <a:ea typeface="+mn-ea"/>
              <a:cs typeface="+mn-cs"/>
            </a:rPr>
            <a:t>Tap</a:t>
          </a:r>
          <a:endParaRPr lang="nb-NO" sz="1100">
            <a:solidFill>
              <a:schemeClr val="dk1"/>
            </a:solidFill>
            <a:latin typeface="+mn-lt"/>
            <a:ea typeface="+mn-ea"/>
            <a:cs typeface="+mn-cs"/>
          </a:endParaRPr>
        </a:p>
        <a:p>
          <a:r>
            <a:rPr lang="nb-NO" sz="1100">
              <a:solidFill>
                <a:schemeClr val="dk1"/>
              </a:solidFill>
              <a:latin typeface="+mn-lt"/>
              <a:ea typeface="+mn-ea"/>
              <a:cs typeface="+mn-cs"/>
            </a:rPr>
            <a:t>Det er ikke foretatt en generell vurdering knyttet til latente tap i aktive oppdragsprosjekter. Eventuelle tap konstateres først ved avslutning av prosjektet og er som hovedregel kostnadsført når en eventuell underdekning i prosjektet er endelig konstatert. For aktive prosjekter hvor det er konstatert sannsynlig tap, er det avsatt for latente tap.</a:t>
          </a:r>
          <a:endParaRPr lang="nb-NO" sz="1100"/>
        </a:p>
      </xdr:txBody>
    </xdr:sp>
    <xdr:clientData/>
  </xdr:twoCellAnchor>
  <xdr:twoCellAnchor>
    <xdr:from>
      <xdr:col>0</xdr:col>
      <xdr:colOff>28575</xdr:colOff>
      <xdr:row>51</xdr:row>
      <xdr:rowOff>7621</xdr:rowOff>
    </xdr:from>
    <xdr:to>
      <xdr:col>8</xdr:col>
      <xdr:colOff>752475</xdr:colOff>
      <xdr:row>58</xdr:row>
      <xdr:rowOff>152401</xdr:rowOff>
    </xdr:to>
    <xdr:sp macro="" textlink="">
      <xdr:nvSpPr>
        <xdr:cNvPr id="10" name="TekstSylinder 9"/>
        <xdr:cNvSpPr txBox="1"/>
      </xdr:nvSpPr>
      <xdr:spPr>
        <a:xfrm>
          <a:off x="28575" y="8389621"/>
          <a:ext cx="7002780" cy="1318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i="1">
              <a:solidFill>
                <a:schemeClr val="dk1"/>
              </a:solidFill>
              <a:latin typeface="+mn-lt"/>
              <a:ea typeface="+mn-ea"/>
              <a:cs typeface="+mn-cs"/>
            </a:rPr>
            <a:t>Omløpsmidler og kortsiktig gjeld</a:t>
          </a:r>
          <a:endParaRPr lang="nb-NO" sz="1100">
            <a:solidFill>
              <a:schemeClr val="dk1"/>
            </a:solidFill>
            <a:latin typeface="+mn-lt"/>
            <a:ea typeface="+mn-ea"/>
            <a:cs typeface="+mn-cs"/>
          </a:endParaRPr>
        </a:p>
        <a:p>
          <a:r>
            <a:rPr lang="nb-NO" sz="1100">
              <a:solidFill>
                <a:schemeClr val="dk1"/>
              </a:solidFill>
              <a:latin typeface="+mn-lt"/>
              <a:ea typeface="+mn-ea"/>
              <a:cs typeface="+mn-cs"/>
            </a:rPr>
            <a:t>Omløpsmidler og kortsiktig gjeld omfatter poster som forfaller til betaling innen ett år etter anskaffelsestidspunktet, samt poster som knytter seg til varekretsløpet. Øvrige poster er klassifisert som anleggsmiddel/langsiktig gjeld. Fordringer er klassifisert som omløpsmidler hvis de skal tilbakebetales i løpet av ett år etter utbetalingstidspunktet.</a:t>
          </a:r>
        </a:p>
        <a:p>
          <a:r>
            <a:rPr lang="nb-NO" sz="1100">
              <a:solidFill>
                <a:schemeClr val="dk1"/>
              </a:solidFill>
              <a:latin typeface="+mn-lt"/>
              <a:ea typeface="+mn-ea"/>
              <a:cs typeface="+mn-cs"/>
            </a:rPr>
            <a:t> </a:t>
          </a:r>
        </a:p>
        <a:p>
          <a:r>
            <a:rPr lang="nb-NO" sz="1100">
              <a:solidFill>
                <a:schemeClr val="dk1"/>
              </a:solidFill>
              <a:latin typeface="+mn-lt"/>
              <a:ea typeface="+mn-ea"/>
              <a:cs typeface="+mn-cs"/>
            </a:rPr>
            <a:t>Omløpsmidler er vurdert til det laveste av anskaffelseskost og virkelig verdi. Kortsiktig gjeld balanseføres til nominelt beløp på etableringstidspunktet</a:t>
          </a:r>
        </a:p>
        <a:p>
          <a:r>
            <a:rPr lang="nb-NO" sz="1100">
              <a:solidFill>
                <a:schemeClr val="dk1"/>
              </a:solidFill>
              <a:latin typeface="+mn-lt"/>
              <a:ea typeface="+mn-ea"/>
              <a:cs typeface="+mn-cs"/>
            </a:rPr>
            <a:t> </a:t>
          </a:r>
        </a:p>
        <a:p>
          <a:endParaRPr lang="nb-NO" sz="1100"/>
        </a:p>
      </xdr:txBody>
    </xdr:sp>
    <xdr:clientData/>
  </xdr:twoCellAnchor>
  <xdr:twoCellAnchor>
    <xdr:from>
      <xdr:col>0</xdr:col>
      <xdr:colOff>28575</xdr:colOff>
      <xdr:row>60</xdr:row>
      <xdr:rowOff>22860</xdr:rowOff>
    </xdr:from>
    <xdr:to>
      <xdr:col>8</xdr:col>
      <xdr:colOff>742950</xdr:colOff>
      <xdr:row>68</xdr:row>
      <xdr:rowOff>22860</xdr:rowOff>
    </xdr:to>
    <xdr:sp macro="" textlink="">
      <xdr:nvSpPr>
        <xdr:cNvPr id="11" name="TekstSylinder 10"/>
        <xdr:cNvSpPr txBox="1"/>
      </xdr:nvSpPr>
      <xdr:spPr>
        <a:xfrm>
          <a:off x="28575" y="9913620"/>
          <a:ext cx="6993255" cy="1341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i="1">
              <a:solidFill>
                <a:schemeClr val="dk1"/>
              </a:solidFill>
              <a:latin typeface="+mn-lt"/>
              <a:ea typeface="+mn-ea"/>
              <a:cs typeface="+mn-cs"/>
            </a:rPr>
            <a:t>Aksjer og andre finansielle eiendeler</a:t>
          </a:r>
          <a:endParaRPr lang="nb-NO" sz="1100">
            <a:solidFill>
              <a:schemeClr val="dk1"/>
            </a:solidFill>
            <a:latin typeface="+mn-lt"/>
            <a:ea typeface="+mn-ea"/>
            <a:cs typeface="+mn-cs"/>
          </a:endParaRPr>
        </a:p>
        <a:p>
          <a:r>
            <a:rPr lang="nb-NO" sz="1100">
              <a:solidFill>
                <a:schemeClr val="dk1"/>
              </a:solidFill>
              <a:latin typeface="+mn-lt"/>
              <a:ea typeface="+mn-ea"/>
              <a:cs typeface="+mn-cs"/>
            </a:rPr>
            <a:t>Aksjer og andre finansielle eiendeler er balanseført til historisk anskaffelseskost på transaksjonstidspunktet. Aksjer og andeler som er anskaffet med dekning i bevilgning over 90-post og aksjer anskaffet før 1. januar 2003 og som ble overført fra gruppe 1 til gruppe 2 fra 1. januar 2009, har motpost i </a:t>
          </a:r>
          <a:r>
            <a:rPr lang="nb-NO" sz="1100" i="1">
              <a:solidFill>
                <a:schemeClr val="dk1"/>
              </a:solidFill>
              <a:latin typeface="+mn-lt"/>
              <a:ea typeface="+mn-ea"/>
              <a:cs typeface="+mn-cs"/>
            </a:rPr>
            <a:t>Innskutt virksomhetskapital</a:t>
          </a:r>
          <a:r>
            <a:rPr lang="nb-NO" sz="1100">
              <a:solidFill>
                <a:schemeClr val="dk1"/>
              </a:solidFill>
              <a:latin typeface="+mn-lt"/>
              <a:ea typeface="+mn-ea"/>
              <a:cs typeface="+mn-cs"/>
            </a:rPr>
            <a:t>. Aksjer og andeler som er finansiert av overskudd av eksternt oppdragsvirksomhet, har motpost i </a:t>
          </a:r>
          <a:r>
            <a:rPr lang="nb-NO" sz="1100" i="1">
              <a:solidFill>
                <a:schemeClr val="dk1"/>
              </a:solidFill>
              <a:latin typeface="+mn-lt"/>
              <a:ea typeface="+mn-ea"/>
              <a:cs typeface="+mn-cs"/>
            </a:rPr>
            <a:t>Opptjent virksomhetskapital</a:t>
          </a:r>
          <a:r>
            <a:rPr lang="nb-NO" sz="1100">
              <a:solidFill>
                <a:schemeClr val="dk1"/>
              </a:solidFill>
              <a:latin typeface="+mn-lt"/>
              <a:ea typeface="+mn-ea"/>
              <a:cs typeface="+mn-cs"/>
            </a:rPr>
            <a:t>. Dette gjelder både langsiktige og kortsiktige investeringer. Mottatt utbytte og andre utdelinger er inntektsført som annen finansinntekt. Når</a:t>
          </a:r>
          <a:r>
            <a:rPr lang="nb-NO" sz="1100" baseline="0">
              <a:solidFill>
                <a:schemeClr val="dk1"/>
              </a:solidFill>
              <a:latin typeface="+mn-lt"/>
              <a:ea typeface="+mn-ea"/>
              <a:cs typeface="+mn-cs"/>
            </a:rPr>
            <a:t>  verdifallet ikke er forventet å være forbigående, er det foretatt nedskrivning til virkelig verdi.</a:t>
          </a:r>
          <a:endParaRPr lang="nb-NO" sz="1100">
            <a:solidFill>
              <a:schemeClr val="dk1"/>
            </a:solidFill>
            <a:latin typeface="+mn-lt"/>
            <a:ea typeface="+mn-ea"/>
            <a:cs typeface="+mn-cs"/>
          </a:endParaRPr>
        </a:p>
        <a:p>
          <a:endParaRPr lang="nb-NO" sz="1100"/>
        </a:p>
      </xdr:txBody>
    </xdr:sp>
    <xdr:clientData/>
  </xdr:twoCellAnchor>
  <xdr:twoCellAnchor>
    <xdr:from>
      <xdr:col>0</xdr:col>
      <xdr:colOff>28575</xdr:colOff>
      <xdr:row>69</xdr:row>
      <xdr:rowOff>99061</xdr:rowOff>
    </xdr:from>
    <xdr:to>
      <xdr:col>8</xdr:col>
      <xdr:colOff>752475</xdr:colOff>
      <xdr:row>97</xdr:row>
      <xdr:rowOff>15240</xdr:rowOff>
    </xdr:to>
    <xdr:sp macro="" textlink="">
      <xdr:nvSpPr>
        <xdr:cNvPr id="12" name="TekstSylinder 11"/>
        <xdr:cNvSpPr txBox="1"/>
      </xdr:nvSpPr>
      <xdr:spPr>
        <a:xfrm>
          <a:off x="28575" y="11666221"/>
          <a:ext cx="7002780" cy="461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i="1">
              <a:solidFill>
                <a:schemeClr val="dk1"/>
              </a:solidFill>
              <a:latin typeface="+mn-lt"/>
              <a:ea typeface="+mn-ea"/>
              <a:cs typeface="+mn-cs"/>
            </a:rPr>
            <a:t>Varige driftsmidler</a:t>
          </a:r>
          <a:endParaRPr lang="nb-NO" sz="1100">
            <a:solidFill>
              <a:schemeClr val="dk1"/>
            </a:solidFill>
            <a:latin typeface="+mn-lt"/>
            <a:ea typeface="+mn-ea"/>
            <a:cs typeface="+mn-cs"/>
          </a:endParaRPr>
        </a:p>
        <a:p>
          <a:r>
            <a:rPr lang="nb-NO" sz="1100">
              <a:solidFill>
                <a:schemeClr val="dk1"/>
              </a:solidFill>
              <a:latin typeface="+mn-lt"/>
              <a:ea typeface="+mn-ea"/>
              <a:cs typeface="+mn-cs"/>
            </a:rPr>
            <a:t>Varige driftsmidler er vurdert til anskaffelseskost og avskrives over driftsmidlets forventede levetid, men nedskrives til virkelig verdi ved verdifall som ikke forventes å være forbigående. Varig driftsmidler balanseføres med </a:t>
          </a:r>
          <a:r>
            <a:rPr lang="nb-NO" sz="1100">
              <a:solidFill>
                <a:sysClr val="windowText" lastClr="000000"/>
              </a:solidFill>
              <a:latin typeface="+mn-lt"/>
              <a:ea typeface="+mn-ea"/>
              <a:cs typeface="+mn-cs"/>
            </a:rPr>
            <a:t>motpost </a:t>
          </a:r>
          <a:r>
            <a:rPr lang="nb-NO" sz="1100" i="1">
              <a:solidFill>
                <a:schemeClr val="dk1"/>
              </a:solidFill>
              <a:effectLst/>
              <a:latin typeface="+mn-lt"/>
              <a:ea typeface="+mn-ea"/>
              <a:cs typeface="+mn-cs"/>
            </a:rPr>
            <a:t>Forpliktelser knyttet til anleggsmidler.</a:t>
          </a:r>
          <a:endParaRPr lang="nb-NO" sz="1100">
            <a:solidFill>
              <a:schemeClr val="dk1"/>
            </a:solidFill>
            <a:latin typeface="+mn-lt"/>
            <a:ea typeface="+mn-ea"/>
            <a:cs typeface="+mn-cs"/>
          </a:endParaRPr>
        </a:p>
        <a:p>
          <a:endParaRPr lang="nb-NO" sz="1100" i="1">
            <a:solidFill>
              <a:schemeClr val="dk1"/>
            </a:solidFill>
            <a:latin typeface="+mn-lt"/>
            <a:ea typeface="+mn-ea"/>
            <a:cs typeface="+mn-cs"/>
          </a:endParaRPr>
        </a:p>
        <a:p>
          <a:r>
            <a:rPr lang="nb-NO" sz="1100">
              <a:solidFill>
                <a:schemeClr val="dk1"/>
              </a:solidFill>
              <a:latin typeface="+mn-lt"/>
              <a:ea typeface="+mn-ea"/>
              <a:cs typeface="+mn-cs"/>
            </a:rPr>
            <a:t>Forpliktelsen som etableres på investeringstidspunktet oppløses i takt med avskrivningene og utligner dermed resultatvirkningen av avskrivningene.</a:t>
          </a:r>
        </a:p>
        <a:p>
          <a:r>
            <a:rPr lang="nb-NO" sz="1100">
              <a:solidFill>
                <a:schemeClr val="dk1"/>
              </a:solidFill>
              <a:latin typeface="+mn-lt"/>
              <a:ea typeface="+mn-ea"/>
              <a:cs typeface="+mn-cs"/>
            </a:rPr>
            <a:t> </a:t>
          </a:r>
        </a:p>
        <a:p>
          <a:r>
            <a:rPr lang="nb-NO" sz="1100">
              <a:solidFill>
                <a:schemeClr val="dk1"/>
              </a:solidFill>
              <a:latin typeface="+mn-lt"/>
              <a:ea typeface="+mn-ea"/>
              <a:cs typeface="+mn-cs"/>
            </a:rPr>
            <a:t>Ved realisasjon/avgang av driftsmidler resultatføres regnskapsmessig gevinst/tap. Gevinst/tap beregnes som forskjellen mellom salgsvederlaget og balanseført verdi på realisasjonstidspunktet. Resterende bokført verdi av </a:t>
          </a:r>
          <a:r>
            <a:rPr lang="nb-NO" sz="1100" i="1">
              <a:solidFill>
                <a:schemeClr val="dk1"/>
              </a:solidFill>
              <a:latin typeface="+mn-lt"/>
              <a:ea typeface="+mn-ea"/>
              <a:cs typeface="+mn-cs"/>
            </a:rPr>
            <a:t>forpliktelse</a:t>
          </a:r>
          <a:r>
            <a:rPr lang="nb-NO" sz="1100">
              <a:solidFill>
                <a:schemeClr val="dk1"/>
              </a:solidFill>
              <a:latin typeface="+mn-lt"/>
              <a:ea typeface="+mn-ea"/>
              <a:cs typeface="+mn-cs"/>
            </a:rPr>
            <a:t> knyttet til anleggsmiddelet på realisasjonstidspunktet er vist som </a:t>
          </a:r>
          <a:r>
            <a:rPr lang="nb-NO" sz="1100" i="1">
              <a:solidFill>
                <a:schemeClr val="dk1"/>
              </a:solidFill>
              <a:latin typeface="+mn-lt"/>
              <a:ea typeface="+mn-ea"/>
              <a:cs typeface="+mn-cs"/>
            </a:rPr>
            <a:t>Utsatt inntekt fra forpliktelse knyttet til investeringer, bokført verdi avhendede anleggsmidler </a:t>
          </a:r>
          <a:r>
            <a:rPr lang="nb-NO" sz="1100">
              <a:solidFill>
                <a:schemeClr val="dk1"/>
              </a:solidFill>
              <a:latin typeface="+mn-lt"/>
              <a:ea typeface="+mn-ea"/>
              <a:cs typeface="+mn-cs"/>
            </a:rPr>
            <a:t>i note 1.</a:t>
          </a:r>
        </a:p>
        <a:p>
          <a:r>
            <a:rPr lang="nb-NO" sz="1100">
              <a:solidFill>
                <a:schemeClr val="dk1"/>
              </a:solidFill>
              <a:latin typeface="+mn-lt"/>
              <a:ea typeface="+mn-ea"/>
              <a:cs typeface="+mn-cs"/>
            </a:rPr>
            <a:t> </a:t>
          </a:r>
        </a:p>
        <a:p>
          <a:r>
            <a:rPr lang="nb-NO" sz="1100">
              <a:solidFill>
                <a:schemeClr val="dk1"/>
              </a:solidFill>
              <a:latin typeface="+mn-lt"/>
              <a:ea typeface="+mn-ea"/>
              <a:cs typeface="+mn-cs"/>
            </a:rPr>
            <a:t>For eiendeler som inngår i åpningsbalansen er bruksverdi basert på gjenanskaffelsesverdi lagt til grunn for verdifastsettelsen, mens virkelig verdi benyttes når det gjelder finansielle eiendeler.</a:t>
          </a:r>
        </a:p>
        <a:p>
          <a:r>
            <a:rPr lang="nb-NO" sz="1100">
              <a:solidFill>
                <a:schemeClr val="dk1"/>
              </a:solidFill>
              <a:latin typeface="+mn-lt"/>
              <a:ea typeface="+mn-ea"/>
              <a:cs typeface="+mn-cs"/>
            </a:rPr>
            <a:t>Ved fastsettelse av gjenanskaffelsesverdi er det tatt hensyn til slit og elde, teknisk funksjonell standard og andre forhold av betydning for verdifastsettelsen. For tomter, bygninger, infrastruktur er gjenanskaffelsesverdien dels basert på estimater utarbeidet og dokumentert av virksomheten selv, og dels på kvalitetssikring fra og verdivurderinger utarbeidet av uavhengige tekniske miljøer. Verdi knyttet til nasjonaleiendom og kulturminner, samt kunst og bøker er i utgangs­punktet ikke inkludert i åpningsbalansen. Slike eiendeler er inkludert i den grad det foreligger en reell bruksverdi for virksomheten. Finansieringen av varige driftsmidler, som er inkludert i åpningsbalansen for første gang, er klassifisert som en langsiktig forpliktelse. Denne forpliktelsen løses opp i takt med avskrivningen på de anleggsmidler som finansieringen dekker. </a:t>
          </a:r>
        </a:p>
        <a:p>
          <a:r>
            <a:rPr lang="nb-NO" sz="1100">
              <a:solidFill>
                <a:schemeClr val="dk1"/>
              </a:solidFill>
              <a:latin typeface="+mn-lt"/>
              <a:ea typeface="+mn-ea"/>
              <a:cs typeface="+mn-cs"/>
            </a:rPr>
            <a:t> </a:t>
          </a:r>
        </a:p>
        <a:p>
          <a:r>
            <a:rPr lang="nb-NO" sz="1100">
              <a:solidFill>
                <a:schemeClr val="dk1"/>
              </a:solidFill>
              <a:latin typeface="+mn-lt"/>
              <a:ea typeface="+mn-ea"/>
              <a:cs typeface="+mn-cs"/>
            </a:rPr>
            <a:t>For omløpsmidler, kortsiktig gjeld samt eventuelle øvrige forpliktelser som inkluderes i åpningsbalansen, er virkelig verdi benyttet som grunnlag for verdifastsettelsen.  </a:t>
          </a:r>
        </a:p>
        <a:p>
          <a:endParaRPr lang="nb-NO" sz="1100"/>
        </a:p>
      </xdr:txBody>
    </xdr:sp>
    <xdr:clientData/>
  </xdr:twoCellAnchor>
  <xdr:twoCellAnchor>
    <xdr:from>
      <xdr:col>0</xdr:col>
      <xdr:colOff>19050</xdr:colOff>
      <xdr:row>99</xdr:row>
      <xdr:rowOff>7621</xdr:rowOff>
    </xdr:from>
    <xdr:to>
      <xdr:col>9</xdr:col>
      <xdr:colOff>0</xdr:colOff>
      <xdr:row>107</xdr:row>
      <xdr:rowOff>45721</xdr:rowOff>
    </xdr:to>
    <xdr:sp macro="" textlink="">
      <xdr:nvSpPr>
        <xdr:cNvPr id="13" name="TekstSylinder 12"/>
        <xdr:cNvSpPr txBox="1"/>
      </xdr:nvSpPr>
      <xdr:spPr>
        <a:xfrm>
          <a:off x="19050" y="16603981"/>
          <a:ext cx="7044690" cy="1379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i="1">
              <a:solidFill>
                <a:schemeClr val="dk1"/>
              </a:solidFill>
              <a:latin typeface="+mn-lt"/>
              <a:ea typeface="+mn-ea"/>
              <a:cs typeface="+mn-cs"/>
            </a:rPr>
            <a:t>Immaterielle eiendeler</a:t>
          </a:r>
          <a:endParaRPr lang="nb-NO" sz="1100">
            <a:solidFill>
              <a:schemeClr val="dk1"/>
            </a:solidFill>
            <a:latin typeface="+mn-lt"/>
            <a:ea typeface="+mn-ea"/>
            <a:cs typeface="+mn-cs"/>
          </a:endParaRPr>
        </a:p>
        <a:p>
          <a:r>
            <a:rPr lang="nb-NO" sz="1100">
              <a:solidFill>
                <a:schemeClr val="dk1"/>
              </a:solidFill>
              <a:latin typeface="+mn-lt"/>
              <a:ea typeface="+mn-ea"/>
              <a:cs typeface="+mn-cs"/>
            </a:rPr>
            <a:t>Eksternt innkjøpte immaterielle eiendeler er vurdert til anskaffelseskost og avskrives over driftsmidlets forventede levetid, men nedskrives til virkelig verdi ved verdifall som ikke forventes å være forbigående. Immaterielle eiendeler er balanseført med motpost </a:t>
          </a:r>
          <a:r>
            <a:rPr lang="nb-NO" sz="1100" i="1">
              <a:solidFill>
                <a:schemeClr val="dk1"/>
              </a:solidFill>
              <a:latin typeface="+mn-lt"/>
              <a:ea typeface="+mn-ea"/>
              <a:cs typeface="+mn-cs"/>
            </a:rPr>
            <a:t>Forpliktelser knyttet til anleggsmidler.</a:t>
          </a:r>
          <a:endParaRPr lang="nb-NO" sz="1100">
            <a:solidFill>
              <a:schemeClr val="dk1"/>
            </a:solidFill>
            <a:latin typeface="+mn-lt"/>
            <a:ea typeface="+mn-ea"/>
            <a:cs typeface="+mn-cs"/>
          </a:endParaRPr>
        </a:p>
        <a:p>
          <a:r>
            <a:rPr lang="nb-NO" sz="1100">
              <a:solidFill>
                <a:schemeClr val="dk1"/>
              </a:solidFill>
              <a:latin typeface="+mn-lt"/>
              <a:ea typeface="+mn-ea"/>
              <a:cs typeface="+mn-cs"/>
            </a:rPr>
            <a:t> </a:t>
          </a:r>
        </a:p>
        <a:p>
          <a:r>
            <a:rPr lang="nb-NO" sz="1100">
              <a:solidFill>
                <a:schemeClr val="dk1"/>
              </a:solidFill>
              <a:latin typeface="+mn-lt"/>
              <a:ea typeface="+mn-ea"/>
              <a:cs typeface="+mn-cs"/>
            </a:rPr>
            <a:t>Forpliktelsen som etableres på investeringstidspunktet oppløses i takt med avskrivningene og utligner dermed resultatvirkningen av avskrivningene.</a:t>
          </a:r>
        </a:p>
        <a:p>
          <a:endParaRPr lang="nb-NO" sz="1100"/>
        </a:p>
      </xdr:txBody>
    </xdr:sp>
    <xdr:clientData/>
  </xdr:twoCellAnchor>
  <xdr:twoCellAnchor>
    <xdr:from>
      <xdr:col>0</xdr:col>
      <xdr:colOff>57150</xdr:colOff>
      <xdr:row>109</xdr:row>
      <xdr:rowOff>1</xdr:rowOff>
    </xdr:from>
    <xdr:to>
      <xdr:col>9</xdr:col>
      <xdr:colOff>0</xdr:colOff>
      <xdr:row>151</xdr:row>
      <xdr:rowOff>160021</xdr:rowOff>
    </xdr:to>
    <xdr:sp macro="" textlink="">
      <xdr:nvSpPr>
        <xdr:cNvPr id="14" name="TekstSylinder 13"/>
        <xdr:cNvSpPr txBox="1"/>
      </xdr:nvSpPr>
      <xdr:spPr>
        <a:xfrm>
          <a:off x="57150" y="18272761"/>
          <a:ext cx="7006590" cy="720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0" i="1">
              <a:solidFill>
                <a:schemeClr val="dk1"/>
              </a:solidFill>
              <a:latin typeface="+mn-lt"/>
              <a:ea typeface="+mn-ea"/>
              <a:cs typeface="+mn-cs"/>
            </a:rPr>
            <a:t>Varebeholdninger</a:t>
          </a:r>
        </a:p>
        <a:p>
          <a:r>
            <a:rPr lang="nb-NO" sz="1100">
              <a:solidFill>
                <a:schemeClr val="dk1"/>
              </a:solidFill>
              <a:latin typeface="+mn-lt"/>
              <a:ea typeface="+mn-ea"/>
              <a:cs typeface="+mn-cs"/>
            </a:rPr>
            <a:t>Lager av innkjøpte varer er verdsatt til laveste av anskaffelseskost og virkelig verdi. Egentilvirkede ferdigvarer og varer under tilvirkning er vurdert til full tilvirkningskost. Det er foretatt nedskriving for påregnelig ukurans.</a:t>
          </a:r>
        </a:p>
        <a:p>
          <a:r>
            <a:rPr lang="nb-NO" sz="1100">
              <a:solidFill>
                <a:schemeClr val="dk1"/>
              </a:solidFill>
              <a:latin typeface="+mn-lt"/>
              <a:ea typeface="+mn-ea"/>
              <a:cs typeface="+mn-cs"/>
            </a:rPr>
            <a:t> </a:t>
          </a:r>
        </a:p>
        <a:p>
          <a:r>
            <a:rPr lang="nb-NO" sz="1100" b="0" i="1">
              <a:solidFill>
                <a:schemeClr val="dk1"/>
              </a:solidFill>
              <a:latin typeface="+mn-lt"/>
              <a:ea typeface="+mn-ea"/>
              <a:cs typeface="+mn-cs"/>
            </a:rPr>
            <a:t>Fordringer</a:t>
          </a:r>
        </a:p>
        <a:p>
          <a:r>
            <a:rPr lang="nb-NO" sz="1100">
              <a:solidFill>
                <a:schemeClr val="dk1"/>
              </a:solidFill>
              <a:latin typeface="+mn-lt"/>
              <a:ea typeface="+mn-ea"/>
              <a:cs typeface="+mn-cs"/>
            </a:rPr>
            <a:t>Kundefordringer og andre fordringer er oppført i balansen til pålydende etter fradrag for avsetning til forventet tap. Avsetning til tap er gjort på grunnlag av individuelle vurderinger av de enkelte fordringene. I tillegg er det for kundefordringer gjort en uspesifisert avsetning for å dekke antatt tap.</a:t>
          </a:r>
        </a:p>
        <a:p>
          <a:r>
            <a:rPr lang="nb-NO" sz="1100">
              <a:solidFill>
                <a:schemeClr val="dk1"/>
              </a:solidFill>
              <a:latin typeface="+mn-lt"/>
              <a:ea typeface="+mn-ea"/>
              <a:cs typeface="+mn-cs"/>
            </a:rPr>
            <a:t> </a:t>
          </a:r>
        </a:p>
        <a:p>
          <a:r>
            <a:rPr lang="nb-NO" sz="1100" b="0" i="1">
              <a:solidFill>
                <a:schemeClr val="dk1"/>
              </a:solidFill>
              <a:latin typeface="+mn-lt"/>
              <a:ea typeface="+mn-ea"/>
              <a:cs typeface="+mn-cs"/>
            </a:rPr>
            <a:t>Internhandel</a:t>
          </a:r>
        </a:p>
        <a:p>
          <a:r>
            <a:rPr lang="nb-NO" sz="1100">
              <a:solidFill>
                <a:schemeClr val="dk1"/>
              </a:solidFill>
              <a:latin typeface="+mn-lt"/>
              <a:ea typeface="+mn-ea"/>
              <a:cs typeface="+mn-cs"/>
            </a:rPr>
            <a:t>Alle vesentlige interne transaksjoner og mellomværender innen virksomheten er eliminert i regnskapet.</a:t>
          </a:r>
        </a:p>
        <a:p>
          <a:r>
            <a:rPr lang="nb-NO" sz="1100">
              <a:solidFill>
                <a:schemeClr val="dk1"/>
              </a:solidFill>
              <a:latin typeface="+mn-lt"/>
              <a:ea typeface="+mn-ea"/>
              <a:cs typeface="+mn-cs"/>
            </a:rPr>
            <a:t> </a:t>
          </a:r>
        </a:p>
        <a:p>
          <a:r>
            <a:rPr lang="nb-NO" sz="1100" b="0" i="1">
              <a:solidFill>
                <a:schemeClr val="dk1"/>
              </a:solidFill>
              <a:latin typeface="+mn-lt"/>
              <a:ea typeface="+mn-ea"/>
              <a:cs typeface="+mn-cs"/>
            </a:rPr>
            <a:t>Pensjoner</a:t>
          </a:r>
        </a:p>
        <a:p>
          <a:r>
            <a:rPr lang="nb-NO" sz="1100">
              <a:solidFill>
                <a:schemeClr val="dk1"/>
              </a:solidFill>
              <a:latin typeface="+mn-lt"/>
              <a:ea typeface="+mn-ea"/>
              <a:cs typeface="+mn-cs"/>
            </a:rPr>
            <a:t>De ansatte er tilknyttet Statens Pensjonskasse (SPK). Det er lagt til grunn en forenklet regnskapsmessig tilnærming, og det er ikke foretatt beregning eller avsetning for eventuell over- eller underdekning i pensjonsordningen. Årets pensjonskostnad tilsvarer årlig premie til SPK.</a:t>
          </a:r>
        </a:p>
        <a:p>
          <a:r>
            <a:rPr lang="nb-NO" sz="1100">
              <a:solidFill>
                <a:schemeClr val="dk1"/>
              </a:solidFill>
              <a:latin typeface="+mn-lt"/>
              <a:ea typeface="+mn-ea"/>
              <a:cs typeface="+mn-cs"/>
            </a:rPr>
            <a:t> </a:t>
          </a:r>
        </a:p>
        <a:p>
          <a:r>
            <a:rPr lang="nb-NO" sz="1100" b="0" i="1">
              <a:solidFill>
                <a:schemeClr val="dk1"/>
              </a:solidFill>
              <a:latin typeface="+mn-lt"/>
              <a:ea typeface="+mn-ea"/>
              <a:cs typeface="+mn-cs"/>
            </a:rPr>
            <a:t>Valuta</a:t>
          </a:r>
        </a:p>
        <a:p>
          <a:r>
            <a:rPr lang="nb-NO" sz="1100">
              <a:solidFill>
                <a:schemeClr val="dk1"/>
              </a:solidFill>
              <a:latin typeface="+mn-lt"/>
              <a:ea typeface="+mn-ea"/>
              <a:cs typeface="+mn-cs"/>
            </a:rPr>
            <a:t>Pengeposter i utenlandsk valuta er vurdert etter kursen ved regnskapsårets slutt.					</a:t>
          </a:r>
        </a:p>
        <a:p>
          <a:r>
            <a:rPr lang="nb-NO" sz="1100" b="0" i="1">
              <a:solidFill>
                <a:schemeClr val="dk1"/>
              </a:solidFill>
              <a:latin typeface="+mn-lt"/>
              <a:ea typeface="+mn-ea"/>
              <a:cs typeface="+mn-cs"/>
            </a:rPr>
            <a:t>Virksomhetskapital</a:t>
          </a:r>
        </a:p>
        <a:p>
          <a:r>
            <a:rPr lang="nb-NO" sz="1100">
              <a:solidFill>
                <a:schemeClr val="dk1"/>
              </a:solidFill>
              <a:latin typeface="+mn-lt"/>
              <a:ea typeface="+mn-ea"/>
              <a:cs typeface="+mn-cs"/>
            </a:rPr>
            <a:t>Universiteter og høyskoler kan bare opptjene virksomhetskapital innenfor sin oppdragsvirksomhet.. Deler av de midlene som opptjenes innenfor oppdragsvirksomhet kan føres tilbake til og inngå i virksomhetens tilgjengelige midler til dekning av drift, anskaffelser eller andre forhold innenfor formålet til institusjonen. Midler som gjennom interne disponeringer er øremerket slike formål, er klassifisert som virksomhetskapital ved enhetene.</a:t>
          </a:r>
        </a:p>
        <a:p>
          <a:r>
            <a:rPr lang="nb-NO" sz="1100">
              <a:solidFill>
                <a:schemeClr val="dk1"/>
              </a:solidFill>
              <a:latin typeface="+mn-lt"/>
              <a:ea typeface="+mn-ea"/>
              <a:cs typeface="+mn-cs"/>
            </a:rPr>
            <a:t> </a:t>
          </a:r>
        </a:p>
        <a:p>
          <a:r>
            <a:rPr lang="nb-NO" sz="1100" b="0" i="1">
              <a:solidFill>
                <a:schemeClr val="dk1"/>
              </a:solidFill>
              <a:latin typeface="+mn-lt"/>
              <a:ea typeface="+mn-ea"/>
              <a:cs typeface="+mn-cs"/>
            </a:rPr>
            <a:t>Kontantstrøm</a:t>
          </a:r>
        </a:p>
        <a:p>
          <a:r>
            <a:rPr lang="nb-NO" sz="1100">
              <a:solidFill>
                <a:schemeClr val="dk1"/>
              </a:solidFill>
              <a:latin typeface="+mn-lt"/>
              <a:ea typeface="+mn-ea"/>
              <a:cs typeface="+mn-cs"/>
            </a:rPr>
            <a:t>Kontantstrømoppstillingen er utarbeidet etter den </a:t>
          </a:r>
          <a:r>
            <a:rPr lang="nb-NO" sz="1100" i="1">
              <a:solidFill>
                <a:schemeClr val="dk1"/>
              </a:solidFill>
              <a:latin typeface="+mn-lt"/>
              <a:ea typeface="+mn-ea"/>
              <a:cs typeface="+mn-cs"/>
            </a:rPr>
            <a:t>direkte </a:t>
          </a:r>
          <a:r>
            <a:rPr lang="nb-NO" sz="1100">
              <a:solidFill>
                <a:schemeClr val="dk1"/>
              </a:solidFill>
              <a:latin typeface="+mn-lt"/>
              <a:ea typeface="+mn-ea"/>
              <a:cs typeface="+mn-cs"/>
            </a:rPr>
            <a:t>metode tilpasset statlige virksomheter. </a:t>
          </a:r>
        </a:p>
        <a:p>
          <a:r>
            <a:rPr lang="nb-NO" sz="1100" b="1">
              <a:solidFill>
                <a:schemeClr val="dk1"/>
              </a:solidFill>
              <a:latin typeface="+mn-lt"/>
              <a:ea typeface="+mn-ea"/>
              <a:cs typeface="+mn-cs"/>
            </a:rPr>
            <a:t> </a:t>
          </a:r>
          <a:endParaRPr lang="nb-NO" sz="1100" b="1" i="1">
            <a:solidFill>
              <a:schemeClr val="dk1"/>
            </a:solidFill>
            <a:latin typeface="+mn-lt"/>
            <a:ea typeface="+mn-ea"/>
            <a:cs typeface="+mn-cs"/>
          </a:endParaRPr>
        </a:p>
        <a:p>
          <a:r>
            <a:rPr lang="nb-NO" sz="1100" b="0" i="1">
              <a:solidFill>
                <a:schemeClr val="dk1"/>
              </a:solidFill>
              <a:latin typeface="+mn-lt"/>
              <a:ea typeface="+mn-ea"/>
              <a:cs typeface="+mn-cs"/>
            </a:rPr>
            <a:t>Kontoplan</a:t>
          </a:r>
        </a:p>
        <a:p>
          <a:r>
            <a:rPr lang="nb-NO" sz="1100">
              <a:solidFill>
                <a:schemeClr val="dk1"/>
              </a:solidFill>
              <a:latin typeface="+mn-lt"/>
              <a:ea typeface="+mn-ea"/>
              <a:cs typeface="+mn-cs"/>
            </a:rPr>
            <a:t>Standard kontoplan og  Kunnskapsdepartementets anbefalte føringskontoplan for virksomheter i universitets- og høyskolesektoren er lagt til grunn.</a:t>
          </a:r>
        </a:p>
        <a:p>
          <a:r>
            <a:rPr lang="nb-NO" sz="1100">
              <a:solidFill>
                <a:schemeClr val="dk1"/>
              </a:solidFill>
              <a:latin typeface="+mn-lt"/>
              <a:ea typeface="+mn-ea"/>
              <a:cs typeface="+mn-cs"/>
            </a:rPr>
            <a:t> </a:t>
          </a:r>
        </a:p>
        <a:p>
          <a:r>
            <a:rPr lang="nb-NO" sz="1100" b="0" i="1">
              <a:solidFill>
                <a:schemeClr val="dk1"/>
              </a:solidFill>
              <a:latin typeface="+mn-lt"/>
              <a:ea typeface="+mn-ea"/>
              <a:cs typeface="+mn-cs"/>
            </a:rPr>
            <a:t>Selvassurandørprinsipp</a:t>
          </a:r>
        </a:p>
        <a:p>
          <a:r>
            <a:rPr lang="nb-NO" sz="1100">
              <a:solidFill>
                <a:schemeClr val="dk1"/>
              </a:solidFill>
              <a:latin typeface="+mn-lt"/>
              <a:ea typeface="+mn-ea"/>
              <a:cs typeface="+mn-cs"/>
            </a:rPr>
            <a:t>Staten er selvassurandør. Det er følgelig ikke inkludert poster i balanse eller resultat­regnskap som søker å reflektere alternative netto forsikringskostnader eller forpliktelser.</a:t>
          </a:r>
        </a:p>
        <a:p>
          <a:r>
            <a:rPr lang="nb-NO" sz="1100">
              <a:solidFill>
                <a:schemeClr val="dk1"/>
              </a:solidFill>
              <a:latin typeface="+mn-lt"/>
              <a:ea typeface="+mn-ea"/>
              <a:cs typeface="+mn-cs"/>
            </a:rPr>
            <a:t> </a:t>
          </a:r>
        </a:p>
        <a:p>
          <a:r>
            <a:rPr lang="nb-NO" sz="1100" b="0" i="1">
              <a:solidFill>
                <a:schemeClr val="dk1"/>
              </a:solidFill>
              <a:latin typeface="+mn-lt"/>
              <a:ea typeface="+mn-ea"/>
              <a:cs typeface="+mn-cs"/>
            </a:rPr>
            <a:t>Statens konsernkontoordning</a:t>
          </a:r>
        </a:p>
        <a:p>
          <a:r>
            <a:rPr lang="nb-NO" sz="1100">
              <a:solidFill>
                <a:schemeClr val="dk1"/>
              </a:solidFill>
              <a:latin typeface="+mn-lt"/>
              <a:ea typeface="+mn-ea"/>
              <a:cs typeface="+mn-cs"/>
            </a:rPr>
            <a:t>Statlige virksomheter omfattes av statens konsernkontoordning. Konsernkontoordningen innebærer at alle bankinnskudd/utbetalinger daglig gjøres opp mot virksomhetens oppgjørskontoer i Norges Bank. Bankkonti utenfor konsernkontordningen</a:t>
          </a:r>
          <a:r>
            <a:rPr lang="nb-NO" sz="1100" baseline="0">
              <a:solidFill>
                <a:schemeClr val="dk1"/>
              </a:solidFill>
              <a:latin typeface="+mn-lt"/>
              <a:ea typeface="+mn-ea"/>
              <a:cs typeface="+mn-cs"/>
            </a:rPr>
            <a:t> er presentert på linjen  Andre bankinnskudd i avnitt IV i balanseoppstillingen. </a:t>
          </a:r>
          <a:endParaRPr lang="nb-NO" sz="1100">
            <a:solidFill>
              <a:schemeClr val="dk1"/>
            </a:solidFill>
            <a:latin typeface="+mn-lt"/>
            <a:ea typeface="+mn-ea"/>
            <a:cs typeface="+mn-cs"/>
          </a:endParaRPr>
        </a:p>
        <a:p>
          <a:r>
            <a:rPr lang="nb-NO" sz="1100">
              <a:solidFill>
                <a:schemeClr val="dk1"/>
              </a:solidFill>
              <a:latin typeface="+mn-lt"/>
              <a:ea typeface="+mn-ea"/>
              <a:cs typeface="+mn-cs"/>
            </a:rPr>
            <a:t> </a:t>
          </a:r>
        </a:p>
        <a:p>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12</xdr:row>
      <xdr:rowOff>0</xdr:rowOff>
    </xdr:from>
    <xdr:to>
      <xdr:col>1</xdr:col>
      <xdr:colOff>0</xdr:colOff>
      <xdr:row>12</xdr:row>
      <xdr:rowOff>0</xdr:rowOff>
    </xdr:to>
    <xdr:sp macro="" textlink="">
      <xdr:nvSpPr>
        <xdr:cNvPr id="6294" name="Text 1"/>
        <xdr:cNvSpPr txBox="1">
          <a:spLocks noChangeArrowheads="1"/>
        </xdr:cNvSpPr>
      </xdr:nvSpPr>
      <xdr:spPr bwMode="auto">
        <a:xfrm>
          <a:off x="123825" y="2286000"/>
          <a:ext cx="3028950" cy="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G22"/>
  <sheetViews>
    <sheetView showWhiteSpace="0" zoomScaleNormal="100" workbookViewId="0">
      <selection activeCell="G31" sqref="G31"/>
    </sheetView>
  </sheetViews>
  <sheetFormatPr baseColWidth="10" defaultColWidth="11.42578125" defaultRowHeight="12.75" x14ac:dyDescent="0.2"/>
  <cols>
    <col min="1" max="2" width="11.42578125" style="77"/>
    <col min="3" max="3" width="11.42578125" style="113"/>
    <col min="4" max="16384" width="11.42578125" style="77"/>
  </cols>
  <sheetData>
    <row r="1" spans="1:7" ht="16.899999999999999" customHeight="1" x14ac:dyDescent="0.2">
      <c r="A1" s="903" t="s">
        <v>1343</v>
      </c>
      <c r="B1" s="903"/>
      <c r="C1" s="903"/>
      <c r="D1" s="110"/>
      <c r="E1" s="110"/>
    </row>
    <row r="2" spans="1:7" x14ac:dyDescent="0.2">
      <c r="A2" s="119"/>
      <c r="B2" s="119"/>
      <c r="C2" s="112"/>
      <c r="D2" s="119"/>
      <c r="E2" s="119"/>
      <c r="F2" s="119"/>
      <c r="G2" s="119"/>
    </row>
    <row r="3" spans="1:7" x14ac:dyDescent="0.2">
      <c r="A3" s="119"/>
      <c r="B3" s="119"/>
      <c r="C3" s="112">
        <v>41625</v>
      </c>
      <c r="D3" s="119"/>
      <c r="E3" s="119"/>
      <c r="F3" s="119"/>
      <c r="G3" s="119"/>
    </row>
    <row r="4" spans="1:7" x14ac:dyDescent="0.2">
      <c r="A4" s="119"/>
      <c r="B4" s="119"/>
      <c r="C4" s="112"/>
      <c r="D4" s="119"/>
      <c r="E4" s="119"/>
      <c r="F4" s="119"/>
      <c r="G4" s="119"/>
    </row>
    <row r="5" spans="1:7" x14ac:dyDescent="0.2">
      <c r="A5" s="119"/>
      <c r="B5" s="119"/>
      <c r="C5" s="112"/>
      <c r="D5" s="119"/>
      <c r="E5" s="119"/>
      <c r="F5" s="119"/>
      <c r="G5" s="119"/>
    </row>
    <row r="6" spans="1:7" x14ac:dyDescent="0.2">
      <c r="A6" s="119"/>
      <c r="B6" s="119"/>
      <c r="C6" s="112"/>
      <c r="D6" s="119"/>
      <c r="E6" s="119"/>
      <c r="F6" s="119"/>
      <c r="G6" s="119"/>
    </row>
    <row r="7" spans="1:7" ht="18" customHeight="1" x14ac:dyDescent="0.2">
      <c r="A7" s="119"/>
      <c r="B7" s="119"/>
      <c r="C7" s="112"/>
      <c r="D7" s="119"/>
      <c r="E7" s="119"/>
      <c r="F7" s="119"/>
      <c r="G7" s="119"/>
    </row>
    <row r="8" spans="1:7" ht="13.15" customHeight="1" x14ac:dyDescent="0.2">
      <c r="A8" s="119"/>
      <c r="B8" s="119"/>
      <c r="C8" s="112"/>
      <c r="D8" s="119"/>
      <c r="E8" s="119"/>
      <c r="F8" s="119"/>
      <c r="G8" s="119"/>
    </row>
    <row r="9" spans="1:7" x14ac:dyDescent="0.2">
      <c r="A9" s="119"/>
      <c r="B9" s="119"/>
      <c r="C9" s="112"/>
      <c r="D9" s="119"/>
      <c r="E9" s="119"/>
      <c r="F9" s="119"/>
      <c r="G9" s="119"/>
    </row>
    <row r="10" spans="1:7" x14ac:dyDescent="0.2">
      <c r="A10" s="119"/>
      <c r="B10" s="119"/>
      <c r="C10" s="112"/>
      <c r="D10" s="119"/>
      <c r="E10" s="119"/>
      <c r="F10" s="119"/>
      <c r="G10" s="119"/>
    </row>
    <row r="12" spans="1:7" ht="16.149999999999999" customHeight="1" x14ac:dyDescent="0.2"/>
    <row r="17" spans="1:3" ht="10.15" customHeight="1" x14ac:dyDescent="0.2"/>
    <row r="18" spans="1:3" ht="24" customHeight="1" x14ac:dyDescent="0.2"/>
    <row r="19" spans="1:3" ht="23.45" customHeight="1" x14ac:dyDescent="0.2">
      <c r="A19" s="903" t="s">
        <v>1344</v>
      </c>
      <c r="B19" s="903"/>
      <c r="C19" s="903"/>
    </row>
    <row r="22" spans="1:3" ht="11.25" customHeight="1" x14ac:dyDescent="0.2"/>
  </sheetData>
  <sheetProtection formatCells="0" formatColumns="0" formatRows="0" insertColumns="0" insertRows="0" deleteColumns="0" deleteRows="0" autoFilter="0"/>
  <pageMargins left="0.70866141732283472" right="0.70866141732283472" top="0.78740157480314965" bottom="0.78740157480314965" header="0.31496062992125984" footer="0.31496062992125984"/>
  <pageSetup paperSize="9" scale="75" orientation="portrait" r:id="rId1"/>
  <headerFooter>
    <oddHeader>&amp;LUniversiteter og høyskoler - standard mal for årsregnskap</oddHeader>
    <oddFooter>&amp;LVersjon 17.12.2013
Versjon 1.0&amp;R&amp;D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2:F43"/>
  <sheetViews>
    <sheetView zoomScaleNormal="100" workbookViewId="0">
      <selection activeCell="H23" sqref="H23"/>
    </sheetView>
  </sheetViews>
  <sheetFormatPr baseColWidth="10" defaultColWidth="11.42578125" defaultRowHeight="15" customHeight="1" x14ac:dyDescent="0.2"/>
  <cols>
    <col min="1" max="1" width="57" style="77" customWidth="1"/>
    <col min="2" max="2" width="11.42578125" style="77"/>
    <col min="3" max="4" width="13.42578125" style="77" customWidth="1"/>
    <col min="5" max="16384" width="11.42578125" style="77"/>
  </cols>
  <sheetData>
    <row r="2" spans="1:5" ht="15" customHeight="1" x14ac:dyDescent="0.2">
      <c r="A2" s="756" t="str">
        <f>Resultatregnskap!A3</f>
        <v>Virksomhet:</v>
      </c>
    </row>
    <row r="3" spans="1:5" ht="15" customHeight="1" x14ac:dyDescent="0.2">
      <c r="D3" s="300"/>
    </row>
    <row r="4" spans="1:5" ht="15" customHeight="1" x14ac:dyDescent="0.25">
      <c r="A4" s="438" t="s">
        <v>221</v>
      </c>
      <c r="B4" s="438"/>
      <c r="C4" s="438"/>
      <c r="D4" s="438"/>
      <c r="E4" s="8"/>
    </row>
    <row r="5" spans="1:5" ht="15" customHeight="1" x14ac:dyDescent="0.25">
      <c r="A5" s="13"/>
      <c r="B5" s="13"/>
      <c r="C5" s="13"/>
      <c r="D5" s="13"/>
      <c r="E5" s="8"/>
    </row>
    <row r="6" spans="1:5" ht="15" customHeight="1" x14ac:dyDescent="0.25">
      <c r="A6" s="13" t="s">
        <v>472</v>
      </c>
      <c r="B6" s="13"/>
      <c r="C6" s="13"/>
      <c r="D6" s="13"/>
      <c r="E6" s="8"/>
    </row>
    <row r="7" spans="1:5" ht="15" customHeight="1" x14ac:dyDescent="0.25">
      <c r="A7" s="70" t="s">
        <v>1342</v>
      </c>
      <c r="B7" s="685">
        <f>Resultatregnskap!C6</f>
        <v>42369</v>
      </c>
      <c r="C7" s="684">
        <f>Resultatregnskap!D6</f>
        <v>42004</v>
      </c>
      <c r="D7" s="687" t="s">
        <v>352</v>
      </c>
      <c r="E7" s="63"/>
    </row>
    <row r="8" spans="1:5" ht="15" customHeight="1" x14ac:dyDescent="0.25">
      <c r="A8" s="1"/>
      <c r="B8" s="19"/>
      <c r="C8" s="20"/>
      <c r="D8" s="309"/>
      <c r="E8" s="2"/>
    </row>
    <row r="9" spans="1:5" ht="15" customHeight="1" x14ac:dyDescent="0.25">
      <c r="A9" s="3" t="s">
        <v>6</v>
      </c>
      <c r="B9" s="358">
        <v>0</v>
      </c>
      <c r="C9" s="358">
        <v>0</v>
      </c>
      <c r="D9" s="440" t="s">
        <v>559</v>
      </c>
      <c r="E9" s="4"/>
    </row>
    <row r="10" spans="1:5" ht="15" customHeight="1" x14ac:dyDescent="0.25">
      <c r="A10" s="3" t="s">
        <v>7</v>
      </c>
      <c r="B10" s="358">
        <v>0</v>
      </c>
      <c r="C10" s="358">
        <v>0</v>
      </c>
      <c r="D10" s="440" t="s">
        <v>560</v>
      </c>
      <c r="E10" s="4"/>
    </row>
    <row r="11" spans="1:5" ht="15" customHeight="1" x14ac:dyDescent="0.25">
      <c r="A11" s="3" t="s">
        <v>8</v>
      </c>
      <c r="B11" s="358">
        <v>0</v>
      </c>
      <c r="C11" s="358">
        <v>0</v>
      </c>
      <c r="D11" s="440" t="s">
        <v>561</v>
      </c>
      <c r="E11" s="4"/>
    </row>
    <row r="12" spans="1:5" ht="15" customHeight="1" x14ac:dyDescent="0.25">
      <c r="A12" s="3" t="s">
        <v>182</v>
      </c>
      <c r="B12" s="358">
        <v>0</v>
      </c>
      <c r="C12" s="358">
        <v>0</v>
      </c>
      <c r="D12" s="440" t="s">
        <v>562</v>
      </c>
      <c r="E12" s="4"/>
    </row>
    <row r="13" spans="1:5" ht="15" customHeight="1" x14ac:dyDescent="0.25">
      <c r="A13" s="3" t="s">
        <v>9</v>
      </c>
      <c r="B13" s="358">
        <v>0</v>
      </c>
      <c r="C13" s="358">
        <v>0</v>
      </c>
      <c r="D13" s="440" t="s">
        <v>563</v>
      </c>
      <c r="E13" s="4"/>
    </row>
    <row r="14" spans="1:5" ht="15" customHeight="1" x14ac:dyDescent="0.25">
      <c r="A14" s="441" t="s">
        <v>10</v>
      </c>
      <c r="B14" s="358">
        <v>0</v>
      </c>
      <c r="C14" s="358">
        <v>0</v>
      </c>
      <c r="D14" s="440" t="s">
        <v>564</v>
      </c>
      <c r="E14" s="7"/>
    </row>
    <row r="15" spans="1:5" ht="15" customHeight="1" x14ac:dyDescent="0.25">
      <c r="A15" s="442" t="s">
        <v>11</v>
      </c>
      <c r="B15" s="18">
        <f>SUM(B9:B14)</f>
        <v>0</v>
      </c>
      <c r="C15" s="433">
        <f>SUM(C9:C14)</f>
        <v>0</v>
      </c>
      <c r="D15" s="443" t="s">
        <v>565</v>
      </c>
      <c r="E15" s="3"/>
    </row>
    <row r="16" spans="1:5" ht="15" customHeight="1" x14ac:dyDescent="0.25">
      <c r="A16" s="5"/>
      <c r="B16" s="9"/>
      <c r="C16" s="9"/>
      <c r="D16" s="290"/>
      <c r="E16" s="3"/>
    </row>
    <row r="17" spans="1:6" ht="15" customHeight="1" x14ac:dyDescent="0.25">
      <c r="A17" s="5" t="s">
        <v>219</v>
      </c>
      <c r="B17" s="19">
        <v>0</v>
      </c>
      <c r="C17" s="20">
        <v>0</v>
      </c>
      <c r="D17" s="444" t="s">
        <v>566</v>
      </c>
      <c r="E17" s="3"/>
    </row>
    <row r="18" spans="1:6" ht="15" customHeight="1" x14ac:dyDescent="0.2">
      <c r="A18" s="40"/>
    </row>
    <row r="19" spans="1:6" ht="15" customHeight="1" x14ac:dyDescent="0.25">
      <c r="A19" s="1111" t="s">
        <v>1471</v>
      </c>
      <c r="B19" s="1111"/>
      <c r="C19" s="1111"/>
      <c r="D19" s="1111"/>
      <c r="E19" s="1111"/>
      <c r="F19" s="1111"/>
    </row>
    <row r="20" spans="1:6" ht="15" customHeight="1" x14ac:dyDescent="0.25">
      <c r="A20" s="1111"/>
      <c r="B20" s="1111"/>
      <c r="C20" s="1111"/>
      <c r="D20" s="729"/>
      <c r="E20" s="58"/>
    </row>
    <row r="21" spans="1:6" ht="15" customHeight="1" x14ac:dyDescent="0.25">
      <c r="A21" s="1113" t="s">
        <v>181</v>
      </c>
      <c r="B21" s="1113"/>
      <c r="C21" s="1113"/>
      <c r="D21" s="1113"/>
      <c r="E21" s="1113"/>
    </row>
    <row r="22" spans="1:6" ht="15" customHeight="1" x14ac:dyDescent="0.25">
      <c r="A22" s="625" t="s">
        <v>1388</v>
      </c>
      <c r="B22" s="445"/>
      <c r="C22" s="445"/>
      <c r="D22" s="730"/>
      <c r="E22" s="58"/>
    </row>
    <row r="23" spans="1:6" ht="15" customHeight="1" x14ac:dyDescent="0.25">
      <c r="A23" s="625" t="s">
        <v>1382</v>
      </c>
      <c r="B23" s="445"/>
      <c r="C23" s="445"/>
      <c r="D23" s="730"/>
      <c r="E23" s="58"/>
    </row>
    <row r="24" spans="1:6" ht="15" customHeight="1" x14ac:dyDescent="0.25">
      <c r="B24" s="120"/>
      <c r="C24" s="120"/>
      <c r="D24" s="731"/>
      <c r="E24" s="58"/>
    </row>
    <row r="25" spans="1:6" ht="15" customHeight="1" x14ac:dyDescent="0.25">
      <c r="A25" s="28" t="s">
        <v>473</v>
      </c>
      <c r="B25" s="725"/>
      <c r="C25" s="725"/>
      <c r="D25" s="731"/>
      <c r="E25" s="58"/>
    </row>
    <row r="26" spans="1:6" ht="15" customHeight="1" x14ac:dyDescent="0.2">
      <c r="A26" s="1114" t="s">
        <v>1403</v>
      </c>
      <c r="B26" s="1115" t="s">
        <v>1404</v>
      </c>
      <c r="C26" s="1109" t="s">
        <v>1405</v>
      </c>
      <c r="D26" s="734"/>
    </row>
    <row r="27" spans="1:6" ht="15" customHeight="1" x14ac:dyDescent="0.2">
      <c r="A27" s="1114"/>
      <c r="B27" s="1115"/>
      <c r="C27" s="1109"/>
      <c r="D27" s="734"/>
    </row>
    <row r="28" spans="1:6" ht="15" customHeight="1" x14ac:dyDescent="0.2">
      <c r="A28" s="391" t="s">
        <v>1416</v>
      </c>
      <c r="B28" s="391"/>
      <c r="C28" s="391"/>
      <c r="D28" s="727"/>
    </row>
    <row r="29" spans="1:6" ht="15" customHeight="1" x14ac:dyDescent="0.2">
      <c r="A29" s="391" t="s">
        <v>1421</v>
      </c>
      <c r="B29" s="391"/>
      <c r="C29" s="391"/>
      <c r="D29" s="727"/>
    </row>
    <row r="30" spans="1:6" ht="15" customHeight="1" x14ac:dyDescent="0.2">
      <c r="A30" s="391" t="s">
        <v>1406</v>
      </c>
      <c r="B30" s="726"/>
      <c r="C30" s="726"/>
      <c r="D30" s="138"/>
    </row>
    <row r="32" spans="1:6" ht="15" customHeight="1" x14ac:dyDescent="0.2">
      <c r="A32" s="1107" t="s">
        <v>1407</v>
      </c>
      <c r="B32" s="1109" t="s">
        <v>1408</v>
      </c>
      <c r="C32" s="1109" t="s">
        <v>1409</v>
      </c>
      <c r="D32" s="734"/>
    </row>
    <row r="33" spans="1:5" ht="15" customHeight="1" x14ac:dyDescent="0.2">
      <c r="A33" s="1108"/>
      <c r="B33" s="1110"/>
      <c r="C33" s="1110"/>
      <c r="D33" s="735"/>
    </row>
    <row r="34" spans="1:5" ht="15" customHeight="1" x14ac:dyDescent="0.2">
      <c r="A34" s="391" t="s">
        <v>1410</v>
      </c>
      <c r="B34" s="726"/>
      <c r="C34" s="726"/>
      <c r="D34" s="138"/>
    </row>
    <row r="35" spans="1:5" ht="15" customHeight="1" x14ac:dyDescent="0.2">
      <c r="A35" s="391" t="s">
        <v>1411</v>
      </c>
      <c r="B35" s="726"/>
      <c r="C35" s="726"/>
      <c r="D35" s="138"/>
    </row>
    <row r="36" spans="1:5" ht="15" customHeight="1" x14ac:dyDescent="0.2">
      <c r="A36" s="391" t="s">
        <v>1412</v>
      </c>
      <c r="B36" s="726"/>
      <c r="C36" s="726"/>
      <c r="D36" s="138"/>
    </row>
    <row r="37" spans="1:5" ht="15" customHeight="1" x14ac:dyDescent="0.2">
      <c r="A37" s="391" t="s">
        <v>1413</v>
      </c>
      <c r="B37" s="726"/>
      <c r="C37" s="726"/>
      <c r="D37" s="138"/>
    </row>
    <row r="38" spans="1:5" ht="15" customHeight="1" x14ac:dyDescent="0.2">
      <c r="A38" s="391" t="s">
        <v>1414</v>
      </c>
      <c r="B38" s="726"/>
      <c r="C38" s="726"/>
      <c r="D38" s="138"/>
    </row>
    <row r="39" spans="1:5" ht="15" customHeight="1" x14ac:dyDescent="0.2">
      <c r="A39" s="391" t="s">
        <v>1415</v>
      </c>
      <c r="B39" s="726"/>
      <c r="C39" s="726"/>
      <c r="D39" s="138"/>
    </row>
    <row r="40" spans="1:5" ht="15" customHeight="1" x14ac:dyDescent="0.2">
      <c r="A40" s="727"/>
      <c r="B40" s="138"/>
      <c r="C40" s="138"/>
      <c r="D40" s="138"/>
    </row>
    <row r="41" spans="1:5" ht="15" customHeight="1" x14ac:dyDescent="0.2">
      <c r="A41" s="1112" t="s">
        <v>1422</v>
      </c>
      <c r="B41" s="1112"/>
      <c r="C41" s="1112"/>
      <c r="D41" s="1112"/>
      <c r="E41" s="816"/>
    </row>
    <row r="42" spans="1:5" ht="15" customHeight="1" x14ac:dyDescent="0.2">
      <c r="A42" s="1112"/>
      <c r="B42" s="1112"/>
      <c r="C42" s="1112"/>
      <c r="D42" s="1112"/>
      <c r="E42" s="816"/>
    </row>
    <row r="43" spans="1:5" ht="15" customHeight="1" x14ac:dyDescent="0.2">
      <c r="A43" s="1112"/>
      <c r="B43" s="1112"/>
      <c r="C43" s="1112"/>
      <c r="D43" s="1112"/>
      <c r="E43" s="816"/>
    </row>
  </sheetData>
  <sheetProtection formatCells="0" formatColumns="0" formatRows="0" insertColumns="0" insertRows="0" deleteColumns="0" deleteRows="0" autoFilter="0"/>
  <mergeCells count="10">
    <mergeCell ref="A19:F19"/>
    <mergeCell ref="A21:E21"/>
    <mergeCell ref="A26:A27"/>
    <mergeCell ref="B26:B27"/>
    <mergeCell ref="C26:C27"/>
    <mergeCell ref="A32:A33"/>
    <mergeCell ref="B32:B33"/>
    <mergeCell ref="C32:C33"/>
    <mergeCell ref="A20:C20"/>
    <mergeCell ref="A41:D43"/>
  </mergeCells>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2:D21"/>
  <sheetViews>
    <sheetView zoomScaleNormal="100" workbookViewId="0">
      <selection activeCell="F30" sqref="F30"/>
    </sheetView>
  </sheetViews>
  <sheetFormatPr baseColWidth="10" defaultColWidth="11.42578125" defaultRowHeight="15" customHeight="1" x14ac:dyDescent="0.2"/>
  <cols>
    <col min="1" max="1" width="45.85546875" style="77" customWidth="1"/>
    <col min="2" max="3" width="11.42578125" style="71"/>
    <col min="4" max="16384" width="11.42578125" style="77"/>
  </cols>
  <sheetData>
    <row r="2" spans="1:4" ht="15" customHeight="1" x14ac:dyDescent="0.2">
      <c r="A2" s="756" t="str">
        <f>Resultatregnskap!A3</f>
        <v>Virksomhet:</v>
      </c>
      <c r="B2" s="114"/>
      <c r="C2" s="114"/>
    </row>
    <row r="3" spans="1:4" ht="15" customHeight="1" x14ac:dyDescent="0.2">
      <c r="D3" s="46"/>
    </row>
    <row r="4" spans="1:4" ht="15" customHeight="1" x14ac:dyDescent="0.2">
      <c r="A4" s="413" t="s">
        <v>222</v>
      </c>
      <c r="B4" s="413"/>
      <c r="C4" s="413"/>
      <c r="D4" s="413"/>
    </row>
    <row r="5" spans="1:4" ht="15" customHeight="1" x14ac:dyDescent="0.25">
      <c r="A5" s="631" t="s">
        <v>1342</v>
      </c>
      <c r="B5" s="77"/>
      <c r="C5" s="77"/>
    </row>
    <row r="6" spans="1:4" ht="15" customHeight="1" x14ac:dyDescent="0.25">
      <c r="A6" s="120"/>
      <c r="B6" s="685">
        <f>Resultatregnskap!C6</f>
        <v>42369</v>
      </c>
      <c r="C6" s="684">
        <f>Resultatregnskap!D6</f>
        <v>42004</v>
      </c>
      <c r="D6" s="688" t="s">
        <v>352</v>
      </c>
    </row>
    <row r="7" spans="1:4" ht="15" customHeight="1" x14ac:dyDescent="0.25">
      <c r="A7" s="120"/>
      <c r="B7" s="68"/>
      <c r="C7" s="67"/>
      <c r="D7" s="300"/>
    </row>
    <row r="8" spans="1:4" ht="15" customHeight="1" x14ac:dyDescent="0.25">
      <c r="A8" s="120" t="s">
        <v>185</v>
      </c>
      <c r="B8" s="351">
        <v>0</v>
      </c>
      <c r="C8" s="351">
        <v>0</v>
      </c>
      <c r="D8" s="293" t="s">
        <v>567</v>
      </c>
    </row>
    <row r="9" spans="1:4" ht="15" customHeight="1" x14ac:dyDescent="0.25">
      <c r="A9" s="120" t="s">
        <v>186</v>
      </c>
      <c r="B9" s="351">
        <v>0</v>
      </c>
      <c r="C9" s="351">
        <v>0</v>
      </c>
      <c r="D9" s="293" t="s">
        <v>568</v>
      </c>
    </row>
    <row r="10" spans="1:4" ht="15" customHeight="1" x14ac:dyDescent="0.25">
      <c r="A10" s="120" t="s">
        <v>187</v>
      </c>
      <c r="B10" s="351">
        <v>0</v>
      </c>
      <c r="C10" s="351">
        <v>0</v>
      </c>
      <c r="D10" s="293" t="s">
        <v>569</v>
      </c>
    </row>
    <row r="11" spans="1:4" ht="15" customHeight="1" x14ac:dyDescent="0.25">
      <c r="A11" s="120" t="s">
        <v>188</v>
      </c>
      <c r="B11" s="351">
        <v>0</v>
      </c>
      <c r="C11" s="351">
        <v>0</v>
      </c>
      <c r="D11" s="293" t="s">
        <v>570</v>
      </c>
    </row>
    <row r="12" spans="1:4" ht="15" customHeight="1" x14ac:dyDescent="0.25">
      <c r="A12" s="120" t="s">
        <v>189</v>
      </c>
      <c r="B12" s="351">
        <v>0</v>
      </c>
      <c r="C12" s="351">
        <v>0</v>
      </c>
      <c r="D12" s="293" t="s">
        <v>571</v>
      </c>
    </row>
    <row r="13" spans="1:4" ht="15" customHeight="1" x14ac:dyDescent="0.25">
      <c r="A13" s="120" t="s">
        <v>190</v>
      </c>
      <c r="B13" s="351">
        <v>0</v>
      </c>
      <c r="C13" s="351">
        <v>0</v>
      </c>
      <c r="D13" s="293" t="s">
        <v>572</v>
      </c>
    </row>
    <row r="14" spans="1:4" ht="15" customHeight="1" x14ac:dyDescent="0.25">
      <c r="A14" s="120" t="s">
        <v>191</v>
      </c>
      <c r="B14" s="351">
        <v>0</v>
      </c>
      <c r="C14" s="351">
        <v>0</v>
      </c>
      <c r="D14" s="293" t="s">
        <v>573</v>
      </c>
    </row>
    <row r="15" spans="1:4" ht="15" customHeight="1" x14ac:dyDescent="0.25">
      <c r="A15" s="120" t="s">
        <v>192</v>
      </c>
      <c r="B15" s="351">
        <v>0</v>
      </c>
      <c r="C15" s="351">
        <v>0</v>
      </c>
      <c r="D15" s="293" t="s">
        <v>574</v>
      </c>
    </row>
    <row r="16" spans="1:4" ht="15" customHeight="1" x14ac:dyDescent="0.25">
      <c r="A16" s="120" t="s">
        <v>193</v>
      </c>
      <c r="B16" s="351">
        <v>0</v>
      </c>
      <c r="C16" s="351">
        <v>0</v>
      </c>
      <c r="D16" s="293" t="s">
        <v>575</v>
      </c>
    </row>
    <row r="17" spans="1:4" ht="15" customHeight="1" x14ac:dyDescent="0.25">
      <c r="A17" s="120" t="s">
        <v>194</v>
      </c>
      <c r="B17" s="351">
        <v>0</v>
      </c>
      <c r="C17" s="351">
        <v>0</v>
      </c>
      <c r="D17" s="293" t="s">
        <v>576</v>
      </c>
    </row>
    <row r="18" spans="1:4" ht="15" customHeight="1" x14ac:dyDescent="0.25">
      <c r="A18" s="436" t="s">
        <v>195</v>
      </c>
      <c r="B18" s="446">
        <f>SUM(B8:B17)</f>
        <v>0</v>
      </c>
      <c r="C18" s="447">
        <f>SUM(C8:C17)</f>
        <v>0</v>
      </c>
      <c r="D18" s="448" t="s">
        <v>577</v>
      </c>
    </row>
    <row r="19" spans="1:4" ht="15" customHeight="1" x14ac:dyDescent="0.25">
      <c r="A19" s="64"/>
      <c r="B19" s="87"/>
      <c r="C19" s="87"/>
    </row>
    <row r="20" spans="1:4" ht="15.75" customHeight="1" x14ac:dyDescent="0.2">
      <c r="A20" s="1116" t="s">
        <v>1014</v>
      </c>
      <c r="B20" s="1116"/>
      <c r="C20" s="1116"/>
      <c r="D20" s="1116"/>
    </row>
    <row r="21" spans="1:4" ht="15" customHeight="1" x14ac:dyDescent="0.2">
      <c r="A21" s="1116"/>
      <c r="B21" s="1116"/>
      <c r="C21" s="1116"/>
      <c r="D21" s="1116"/>
    </row>
  </sheetData>
  <sheetProtection formatCells="0" formatColumns="0" formatRows="0" insertColumns="0" insertRows="0" deleteColumns="0" deleteRows="0" autoFilter="0"/>
  <mergeCells count="1">
    <mergeCell ref="A20:D21"/>
  </mergeCells>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G27"/>
  <sheetViews>
    <sheetView zoomScaleNormal="100" workbookViewId="0">
      <selection activeCell="O22" sqref="O22"/>
    </sheetView>
  </sheetViews>
  <sheetFormatPr baseColWidth="10" defaultColWidth="11.42578125" defaultRowHeight="15" customHeight="1" x14ac:dyDescent="0.2"/>
  <cols>
    <col min="1" max="1" width="45.7109375" style="77" customWidth="1"/>
    <col min="2" max="16384" width="11.42578125" style="77"/>
  </cols>
  <sheetData>
    <row r="1" spans="1:6" ht="15" customHeight="1" x14ac:dyDescent="0.2">
      <c r="A1" s="46"/>
    </row>
    <row r="2" spans="1:6" ht="15" customHeight="1" x14ac:dyDescent="0.2">
      <c r="A2" s="756" t="str">
        <f>Resultatregnskap!A3</f>
        <v>Virksomhet:</v>
      </c>
      <c r="B2" s="46"/>
      <c r="C2" s="46"/>
      <c r="D2" s="46"/>
      <c r="E2" s="46"/>
    </row>
    <row r="3" spans="1:6" ht="15" customHeight="1" x14ac:dyDescent="0.2">
      <c r="A3" s="46"/>
    </row>
    <row r="4" spans="1:6" ht="15" customHeight="1" x14ac:dyDescent="0.25">
      <c r="A4" s="438" t="s">
        <v>223</v>
      </c>
      <c r="B4" s="439"/>
      <c r="C4" s="439"/>
      <c r="D4" s="439"/>
      <c r="E4" s="449"/>
      <c r="F4" s="449"/>
    </row>
    <row r="5" spans="1:6" ht="15" customHeight="1" x14ac:dyDescent="0.2">
      <c r="A5" s="645" t="s">
        <v>1342</v>
      </c>
      <c r="B5" s="66"/>
      <c r="C5" s="66"/>
      <c r="D5" s="66"/>
      <c r="F5" s="300"/>
    </row>
    <row r="6" spans="1:6" ht="24" customHeight="1" x14ac:dyDescent="0.2">
      <c r="A6" s="65"/>
      <c r="B6" s="691" t="s">
        <v>12</v>
      </c>
      <c r="C6" s="692" t="s">
        <v>13</v>
      </c>
      <c r="D6" s="692" t="s">
        <v>1007</v>
      </c>
      <c r="E6" s="693" t="s">
        <v>252</v>
      </c>
      <c r="F6" s="688" t="s">
        <v>352</v>
      </c>
    </row>
    <row r="7" spans="1:6" ht="15" customHeight="1" x14ac:dyDescent="0.2">
      <c r="A7" s="65" t="s">
        <v>1318</v>
      </c>
      <c r="B7" s="284">
        <v>0</v>
      </c>
      <c r="C7" s="284">
        <v>0</v>
      </c>
      <c r="D7" s="284">
        <v>0</v>
      </c>
      <c r="E7" s="284">
        <f>SUM(B7:D7)</f>
        <v>0</v>
      </c>
      <c r="F7" s="292" t="s">
        <v>578</v>
      </c>
    </row>
    <row r="8" spans="1:6" ht="15" customHeight="1" x14ac:dyDescent="0.2">
      <c r="A8" s="450" t="s">
        <v>1494</v>
      </c>
      <c r="B8" s="284">
        <v>0</v>
      </c>
      <c r="C8" s="284">
        <v>0</v>
      </c>
      <c r="D8" s="284">
        <v>0</v>
      </c>
      <c r="E8" s="284">
        <f t="shared" ref="E8:E16" si="0">SUM(B8:D8)</f>
        <v>0</v>
      </c>
      <c r="F8" s="292" t="s">
        <v>579</v>
      </c>
    </row>
    <row r="9" spans="1:6" ht="15" customHeight="1" x14ac:dyDescent="0.2">
      <c r="A9" s="451" t="s">
        <v>1495</v>
      </c>
      <c r="B9" s="355">
        <v>0</v>
      </c>
      <c r="C9" s="355">
        <v>0</v>
      </c>
      <c r="D9" s="355">
        <v>0</v>
      </c>
      <c r="E9" s="284">
        <f t="shared" si="0"/>
        <v>0</v>
      </c>
      <c r="F9" s="292" t="s">
        <v>580</v>
      </c>
    </row>
    <row r="10" spans="1:6" ht="15" customHeight="1" x14ac:dyDescent="0.2">
      <c r="A10" s="452" t="s">
        <v>1008</v>
      </c>
      <c r="B10" s="285">
        <v>0</v>
      </c>
      <c r="C10" s="285">
        <v>0</v>
      </c>
      <c r="D10" s="285">
        <v>0</v>
      </c>
      <c r="E10" s="284">
        <f t="shared" si="0"/>
        <v>0</v>
      </c>
      <c r="F10" s="292" t="s">
        <v>1009</v>
      </c>
    </row>
    <row r="11" spans="1:6" ht="15" customHeight="1" x14ac:dyDescent="0.2">
      <c r="A11" s="453" t="s">
        <v>1493</v>
      </c>
      <c r="B11" s="454">
        <f>SUBTOTAL(9,B7:B10)</f>
        <v>0</v>
      </c>
      <c r="C11" s="454">
        <f>SUBTOTAL(9,C7:C10)</f>
        <v>0</v>
      </c>
      <c r="D11" s="454">
        <f>SUBTOTAL(9,D7:D10)</f>
        <v>0</v>
      </c>
      <c r="E11" s="454">
        <f>SUBTOTAL(9,E7:E9)</f>
        <v>0</v>
      </c>
      <c r="F11" s="448" t="s">
        <v>581</v>
      </c>
    </row>
    <row r="12" spans="1:6" ht="15" customHeight="1" x14ac:dyDescent="0.2">
      <c r="A12" s="450" t="s">
        <v>1373</v>
      </c>
      <c r="B12" s="355">
        <v>0</v>
      </c>
      <c r="C12" s="355">
        <v>0</v>
      </c>
      <c r="D12" s="355">
        <v>0</v>
      </c>
      <c r="E12" s="284">
        <f t="shared" si="0"/>
        <v>0</v>
      </c>
      <c r="F12" s="292" t="s">
        <v>582</v>
      </c>
    </row>
    <row r="13" spans="1:6" ht="15" customHeight="1" x14ac:dyDescent="0.2">
      <c r="A13" s="450" t="s">
        <v>1496</v>
      </c>
      <c r="B13" s="355">
        <v>0</v>
      </c>
      <c r="C13" s="355">
        <v>0</v>
      </c>
      <c r="D13" s="355">
        <v>0</v>
      </c>
      <c r="E13" s="284">
        <f t="shared" si="0"/>
        <v>0</v>
      </c>
      <c r="F13" s="292" t="s">
        <v>583</v>
      </c>
    </row>
    <row r="14" spans="1:6" ht="15" customHeight="1" x14ac:dyDescent="0.2">
      <c r="A14" s="450" t="s">
        <v>1374</v>
      </c>
      <c r="B14" s="355">
        <v>0</v>
      </c>
      <c r="C14" s="355">
        <v>0</v>
      </c>
      <c r="D14" s="355">
        <v>0</v>
      </c>
      <c r="E14" s="284">
        <f t="shared" si="0"/>
        <v>0</v>
      </c>
      <c r="F14" s="292" t="s">
        <v>584</v>
      </c>
    </row>
    <row r="15" spans="1:6" ht="15" customHeight="1" x14ac:dyDescent="0.2">
      <c r="A15" s="450" t="s">
        <v>1497</v>
      </c>
      <c r="B15" s="355">
        <v>0</v>
      </c>
      <c r="C15" s="355">
        <v>0</v>
      </c>
      <c r="D15" s="355">
        <v>0</v>
      </c>
      <c r="E15" s="284">
        <f t="shared" si="0"/>
        <v>0</v>
      </c>
      <c r="F15" s="292" t="s">
        <v>585</v>
      </c>
    </row>
    <row r="16" spans="1:6" ht="15" customHeight="1" x14ac:dyDescent="0.2">
      <c r="A16" s="450" t="s">
        <v>1498</v>
      </c>
      <c r="B16" s="355">
        <v>0</v>
      </c>
      <c r="C16" s="355">
        <v>0</v>
      </c>
      <c r="D16" s="355">
        <v>0</v>
      </c>
      <c r="E16" s="284">
        <f t="shared" si="0"/>
        <v>0</v>
      </c>
      <c r="F16" s="292" t="s">
        <v>586</v>
      </c>
    </row>
    <row r="17" spans="1:7" ht="15" customHeight="1" x14ac:dyDescent="0.2">
      <c r="A17" s="453" t="s">
        <v>1465</v>
      </c>
      <c r="B17" s="454">
        <f>SUBTOTAL(9,B7:B16)</f>
        <v>0</v>
      </c>
      <c r="C17" s="455">
        <f t="shared" ref="C17:E17" si="1">SUBTOTAL(9,C7:C16)</f>
        <v>0</v>
      </c>
      <c r="D17" s="455">
        <f t="shared" si="1"/>
        <v>0</v>
      </c>
      <c r="E17" s="455">
        <f t="shared" si="1"/>
        <v>0</v>
      </c>
      <c r="F17" s="448" t="s">
        <v>587</v>
      </c>
    </row>
    <row r="18" spans="1:7" ht="15" customHeight="1" x14ac:dyDescent="0.2">
      <c r="A18" s="65"/>
      <c r="B18" s="66"/>
      <c r="C18" s="66"/>
      <c r="D18" s="66"/>
      <c r="E18" s="118"/>
      <c r="F18" s="300"/>
    </row>
    <row r="19" spans="1:7" ht="15" customHeight="1" x14ac:dyDescent="0.2">
      <c r="A19" s="65" t="s">
        <v>14</v>
      </c>
      <c r="B19" s="456" t="s">
        <v>15</v>
      </c>
      <c r="C19" s="176" t="s">
        <v>16</v>
      </c>
      <c r="D19" s="176"/>
      <c r="E19" s="457"/>
      <c r="F19" s="300"/>
    </row>
    <row r="21" spans="1:7" ht="60" customHeight="1" x14ac:dyDescent="0.2">
      <c r="A21" s="1117" t="s">
        <v>1492</v>
      </c>
      <c r="B21" s="1117"/>
      <c r="C21" s="1117"/>
      <c r="D21" s="1117"/>
      <c r="E21" s="1117"/>
      <c r="F21" s="1117"/>
    </row>
    <row r="22" spans="1:7" ht="15" customHeight="1" x14ac:dyDescent="0.25">
      <c r="A22" s="120"/>
      <c r="B22" s="120"/>
      <c r="C22" s="120"/>
      <c r="D22" s="120"/>
      <c r="E22" s="120"/>
      <c r="F22" s="291"/>
      <c r="G22" s="120"/>
    </row>
    <row r="23" spans="1:7" ht="15" customHeight="1" x14ac:dyDescent="0.25">
      <c r="A23" s="120" t="s">
        <v>245</v>
      </c>
      <c r="B23" s="120"/>
      <c r="C23" s="458"/>
      <c r="D23" s="689">
        <f>Resultatregnskap!C6</f>
        <v>42369</v>
      </c>
      <c r="E23" s="689">
        <f>Resultatregnskap!D6</f>
        <v>42004</v>
      </c>
      <c r="F23" s="690" t="s">
        <v>352</v>
      </c>
      <c r="G23" s="300"/>
    </row>
    <row r="24" spans="1:7" ht="15" customHeight="1" x14ac:dyDescent="0.25">
      <c r="A24" s="120"/>
      <c r="B24" s="120"/>
      <c r="C24" s="32"/>
      <c r="D24" s="31"/>
      <c r="E24" s="31"/>
      <c r="F24" s="50"/>
      <c r="G24" s="300"/>
    </row>
    <row r="25" spans="1:7" ht="15" customHeight="1" x14ac:dyDescent="0.25">
      <c r="A25" s="120" t="s">
        <v>244</v>
      </c>
      <c r="B25" s="120"/>
      <c r="C25" s="120"/>
      <c r="D25" s="120">
        <v>0</v>
      </c>
      <c r="E25" s="120">
        <v>0</v>
      </c>
      <c r="G25" s="300"/>
    </row>
    <row r="26" spans="1:7" ht="15" customHeight="1" x14ac:dyDescent="0.25">
      <c r="A26" s="120"/>
      <c r="B26" s="120"/>
      <c r="C26" s="120"/>
      <c r="D26" s="120"/>
      <c r="E26" s="120"/>
      <c r="G26" s="300"/>
    </row>
    <row r="27" spans="1:7" ht="15" customHeight="1" x14ac:dyDescent="0.25">
      <c r="A27" s="177" t="s">
        <v>246</v>
      </c>
      <c r="B27" s="177"/>
      <c r="C27" s="459"/>
      <c r="D27" s="33">
        <f>SUM(D25:D26)</f>
        <v>0</v>
      </c>
      <c r="E27" s="33">
        <f>SUM(E25:E26)</f>
        <v>0</v>
      </c>
      <c r="F27" s="460" t="s">
        <v>588</v>
      </c>
      <c r="G27" s="300"/>
    </row>
  </sheetData>
  <sheetProtection formatCells="0" formatColumns="0" formatRows="0" insertColumns="0" insertRows="0" deleteColumns="0" deleteRows="0" autoFilter="0"/>
  <mergeCells count="1">
    <mergeCell ref="A21:F21"/>
  </mergeCells>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2:X43"/>
  <sheetViews>
    <sheetView zoomScaleNormal="100" workbookViewId="0">
      <selection activeCell="C17" sqref="C17"/>
    </sheetView>
  </sheetViews>
  <sheetFormatPr baseColWidth="10" defaultColWidth="11.42578125" defaultRowHeight="15" customHeight="1" x14ac:dyDescent="0.2"/>
  <cols>
    <col min="1" max="1" width="46.5703125" style="77" customWidth="1"/>
    <col min="2" max="3" width="11.5703125" style="77" bestFit="1" customWidth="1"/>
    <col min="4" max="4" width="13.42578125" style="77" bestFit="1" customWidth="1"/>
    <col min="5" max="5" width="11.42578125" style="77" customWidth="1"/>
    <col min="6" max="7" width="11.5703125" style="77" bestFit="1" customWidth="1"/>
    <col min="8" max="8" width="12.7109375" style="77" customWidth="1"/>
    <col min="9" max="10" width="11.5703125" style="77" bestFit="1" customWidth="1"/>
    <col min="11" max="16384" width="11.42578125" style="77"/>
  </cols>
  <sheetData>
    <row r="2" spans="1:24" ht="15" customHeight="1" x14ac:dyDescent="0.2">
      <c r="A2" s="1120" t="str">
        <f>Resultatregnskap!A3</f>
        <v>Virksomhet:</v>
      </c>
      <c r="B2" s="1120"/>
      <c r="C2" s="1120"/>
      <c r="E2" s="1122"/>
      <c r="F2" s="1122"/>
      <c r="G2" s="1122"/>
      <c r="H2" s="1122"/>
      <c r="I2" s="1122"/>
      <c r="J2" s="1122"/>
      <c r="K2" s="1122"/>
    </row>
    <row r="3" spans="1:24" ht="15" customHeight="1" x14ac:dyDescent="0.2">
      <c r="A3" s="46"/>
      <c r="K3" s="300"/>
    </row>
    <row r="4" spans="1:24" ht="15" customHeight="1" x14ac:dyDescent="0.25">
      <c r="A4" s="438" t="s">
        <v>224</v>
      </c>
      <c r="B4" s="439"/>
      <c r="C4" s="439"/>
      <c r="D4" s="439"/>
      <c r="E4" s="439"/>
      <c r="F4" s="439"/>
      <c r="G4" s="439"/>
      <c r="H4" s="461"/>
      <c r="I4" s="413"/>
      <c r="J4" s="414"/>
      <c r="K4" s="711"/>
    </row>
    <row r="5" spans="1:24" s="120" customFormat="1" ht="15" customHeight="1" x14ac:dyDescent="0.25">
      <c r="A5" s="631" t="s">
        <v>1342</v>
      </c>
      <c r="B5" s="78"/>
      <c r="C5" s="78"/>
      <c r="D5" s="78"/>
      <c r="E5" s="78"/>
      <c r="F5" s="78"/>
      <c r="G5" s="78"/>
      <c r="H5" s="79"/>
      <c r="I5" s="79"/>
      <c r="J5" s="45"/>
      <c r="K5" s="292"/>
      <c r="N5" s="77"/>
      <c r="O5" s="77"/>
      <c r="P5" s="77"/>
      <c r="Q5" s="77"/>
      <c r="R5" s="77"/>
      <c r="S5" s="77"/>
      <c r="T5" s="77"/>
      <c r="U5" s="77"/>
      <c r="V5" s="77"/>
      <c r="W5" s="77"/>
      <c r="X5" s="77"/>
    </row>
    <row r="6" spans="1:24" ht="36.6" customHeight="1" x14ac:dyDescent="0.2">
      <c r="A6" s="65"/>
      <c r="B6" s="678" t="s">
        <v>17</v>
      </c>
      <c r="C6" s="679" t="s">
        <v>18</v>
      </c>
      <c r="D6" s="679" t="s">
        <v>19</v>
      </c>
      <c r="E6" s="679" t="s">
        <v>20</v>
      </c>
      <c r="F6" s="679" t="s">
        <v>21</v>
      </c>
      <c r="G6" s="679" t="s">
        <v>22</v>
      </c>
      <c r="H6" s="679" t="s">
        <v>23</v>
      </c>
      <c r="I6" s="679" t="s">
        <v>24</v>
      </c>
      <c r="J6" s="680" t="s">
        <v>25</v>
      </c>
      <c r="K6" s="681" t="s">
        <v>352</v>
      </c>
    </row>
    <row r="7" spans="1:24" ht="15" customHeight="1" x14ac:dyDescent="0.2">
      <c r="A7" s="65" t="s">
        <v>1318</v>
      </c>
      <c r="B7" s="349">
        <v>0</v>
      </c>
      <c r="C7" s="349">
        <v>0</v>
      </c>
      <c r="D7" s="349">
        <v>0</v>
      </c>
      <c r="E7" s="349">
        <v>0</v>
      </c>
      <c r="F7" s="349">
        <v>0</v>
      </c>
      <c r="G7" s="349">
        <v>0</v>
      </c>
      <c r="H7" s="349">
        <v>0</v>
      </c>
      <c r="I7" s="349">
        <v>0</v>
      </c>
      <c r="J7" s="355">
        <f t="shared" ref="J7:J18" si="0">SUM(B7:I7)</f>
        <v>0</v>
      </c>
      <c r="K7" s="292" t="s">
        <v>589</v>
      </c>
    </row>
    <row r="8" spans="1:24" ht="15" customHeight="1" x14ac:dyDescent="0.2">
      <c r="A8" s="450" t="s">
        <v>1499</v>
      </c>
      <c r="B8" s="349">
        <v>0</v>
      </c>
      <c r="C8" s="349">
        <v>0</v>
      </c>
      <c r="D8" s="349">
        <v>0</v>
      </c>
      <c r="E8" s="349">
        <v>0</v>
      </c>
      <c r="F8" s="349">
        <v>0</v>
      </c>
      <c r="G8" s="349">
        <v>0</v>
      </c>
      <c r="H8" s="349">
        <v>0</v>
      </c>
      <c r="I8" s="349">
        <v>0</v>
      </c>
      <c r="J8" s="355">
        <f t="shared" si="0"/>
        <v>0</v>
      </c>
      <c r="K8" s="292" t="s">
        <v>590</v>
      </c>
    </row>
    <row r="9" spans="1:24" ht="15" customHeight="1" x14ac:dyDescent="0.2">
      <c r="A9" s="450" t="s">
        <v>1500</v>
      </c>
      <c r="B9" s="349">
        <v>0</v>
      </c>
      <c r="C9" s="349">
        <v>0</v>
      </c>
      <c r="D9" s="349">
        <v>0</v>
      </c>
      <c r="E9" s="349">
        <v>0</v>
      </c>
      <c r="F9" s="349">
        <v>0</v>
      </c>
      <c r="G9" s="349">
        <v>0</v>
      </c>
      <c r="H9" s="349">
        <v>0</v>
      </c>
      <c r="I9" s="349">
        <v>0</v>
      </c>
      <c r="J9" s="355">
        <f t="shared" ref="J9" si="1">SUM(B9:I9)</f>
        <v>0</v>
      </c>
      <c r="K9" s="292" t="s">
        <v>1451</v>
      </c>
    </row>
    <row r="10" spans="1:24" ht="15" customHeight="1" x14ac:dyDescent="0.2">
      <c r="A10" s="767" t="s">
        <v>1501</v>
      </c>
      <c r="B10" s="349">
        <v>0</v>
      </c>
      <c r="C10" s="349">
        <v>0</v>
      </c>
      <c r="D10" s="349">
        <v>0</v>
      </c>
      <c r="E10" s="349">
        <v>0</v>
      </c>
      <c r="F10" s="349">
        <v>0</v>
      </c>
      <c r="G10" s="349">
        <v>0</v>
      </c>
      <c r="H10" s="349">
        <v>0</v>
      </c>
      <c r="I10" s="349"/>
      <c r="J10" s="355">
        <f t="shared" si="0"/>
        <v>0</v>
      </c>
      <c r="K10" s="292" t="s">
        <v>1434</v>
      </c>
    </row>
    <row r="11" spans="1:24" ht="15" customHeight="1" x14ac:dyDescent="0.2">
      <c r="A11" s="450" t="s">
        <v>1495</v>
      </c>
      <c r="B11" s="349">
        <v>0</v>
      </c>
      <c r="C11" s="349">
        <v>0</v>
      </c>
      <c r="D11" s="349">
        <v>0</v>
      </c>
      <c r="E11" s="349">
        <v>0</v>
      </c>
      <c r="F11" s="349">
        <v>0</v>
      </c>
      <c r="G11" s="349">
        <v>0</v>
      </c>
      <c r="H11" s="349">
        <v>0</v>
      </c>
      <c r="I11" s="349">
        <v>0</v>
      </c>
      <c r="J11" s="355">
        <f t="shared" si="0"/>
        <v>0</v>
      </c>
      <c r="K11" s="292" t="s">
        <v>591</v>
      </c>
    </row>
    <row r="12" spans="1:24" ht="15" customHeight="1" x14ac:dyDescent="0.2">
      <c r="A12" s="452" t="s">
        <v>709</v>
      </c>
      <c r="B12" s="350">
        <v>0</v>
      </c>
      <c r="C12" s="350">
        <v>0</v>
      </c>
      <c r="D12" s="350">
        <v>0</v>
      </c>
      <c r="E12" s="350">
        <v>0</v>
      </c>
      <c r="F12" s="350">
        <v>0</v>
      </c>
      <c r="G12" s="350">
        <v>0</v>
      </c>
      <c r="H12" s="350">
        <v>0</v>
      </c>
      <c r="I12" s="350">
        <v>0</v>
      </c>
      <c r="J12" s="285">
        <f t="shared" si="0"/>
        <v>0</v>
      </c>
      <c r="K12" s="292" t="s">
        <v>592</v>
      </c>
    </row>
    <row r="13" spans="1:24" ht="15" customHeight="1" x14ac:dyDescent="0.2">
      <c r="A13" s="453" t="s">
        <v>1493</v>
      </c>
      <c r="B13" s="454">
        <f>SUBTOTAL(9,B7:B12)</f>
        <v>0</v>
      </c>
      <c r="C13" s="454">
        <f t="shared" ref="C13:J13" si="2">SUBTOTAL(9,C7:C12)</f>
        <v>0</v>
      </c>
      <c r="D13" s="454">
        <f t="shared" si="2"/>
        <v>0</v>
      </c>
      <c r="E13" s="454">
        <f t="shared" si="2"/>
        <v>0</v>
      </c>
      <c r="F13" s="454">
        <f t="shared" si="2"/>
        <v>0</v>
      </c>
      <c r="G13" s="454">
        <f t="shared" si="2"/>
        <v>0</v>
      </c>
      <c r="H13" s="454">
        <f t="shared" si="2"/>
        <v>0</v>
      </c>
      <c r="I13" s="454">
        <f t="shared" si="2"/>
        <v>0</v>
      </c>
      <c r="J13" s="454">
        <f t="shared" si="2"/>
        <v>0</v>
      </c>
      <c r="K13" s="448" t="s">
        <v>593</v>
      </c>
    </row>
    <row r="14" spans="1:24" ht="15" customHeight="1" x14ac:dyDescent="0.2">
      <c r="A14" s="450" t="s">
        <v>1375</v>
      </c>
      <c r="B14" s="355">
        <v>0</v>
      </c>
      <c r="C14" s="355">
        <v>0</v>
      </c>
      <c r="D14" s="355">
        <v>0</v>
      </c>
      <c r="E14" s="355">
        <v>0</v>
      </c>
      <c r="F14" s="355">
        <v>0</v>
      </c>
      <c r="G14" s="355">
        <v>0</v>
      </c>
      <c r="H14" s="355">
        <v>0</v>
      </c>
      <c r="I14" s="355">
        <v>0</v>
      </c>
      <c r="J14" s="355">
        <f t="shared" si="0"/>
        <v>0</v>
      </c>
      <c r="K14" s="292" t="s">
        <v>594</v>
      </c>
    </row>
    <row r="15" spans="1:24" ht="15" customHeight="1" x14ac:dyDescent="0.2">
      <c r="A15" s="450" t="s">
        <v>1496</v>
      </c>
      <c r="B15" s="355">
        <v>0</v>
      </c>
      <c r="C15" s="355">
        <v>0</v>
      </c>
      <c r="D15" s="355">
        <v>0</v>
      </c>
      <c r="E15" s="355">
        <v>0</v>
      </c>
      <c r="F15" s="355">
        <v>0</v>
      </c>
      <c r="G15" s="355">
        <v>0</v>
      </c>
      <c r="H15" s="355">
        <v>0</v>
      </c>
      <c r="I15" s="355">
        <v>0</v>
      </c>
      <c r="J15" s="355">
        <f t="shared" si="0"/>
        <v>0</v>
      </c>
      <c r="K15" s="292" t="s">
        <v>595</v>
      </c>
    </row>
    <row r="16" spans="1:24" ht="15" customHeight="1" x14ac:dyDescent="0.2">
      <c r="A16" s="450" t="s">
        <v>1374</v>
      </c>
      <c r="B16" s="355">
        <v>0</v>
      </c>
      <c r="C16" s="355">
        <v>0</v>
      </c>
      <c r="D16" s="355">
        <v>0</v>
      </c>
      <c r="E16" s="355">
        <v>0</v>
      </c>
      <c r="F16" s="355">
        <v>0</v>
      </c>
      <c r="G16" s="355">
        <v>0</v>
      </c>
      <c r="H16" s="355">
        <v>0</v>
      </c>
      <c r="I16" s="355">
        <v>0</v>
      </c>
      <c r="J16" s="355">
        <f t="shared" si="0"/>
        <v>0</v>
      </c>
      <c r="K16" s="292" t="s">
        <v>596</v>
      </c>
    </row>
    <row r="17" spans="1:24" ht="15" customHeight="1" x14ac:dyDescent="0.2">
      <c r="A17" s="450" t="s">
        <v>1502</v>
      </c>
      <c r="B17" s="355">
        <v>0</v>
      </c>
      <c r="C17" s="355">
        <v>0</v>
      </c>
      <c r="D17" s="355">
        <v>0</v>
      </c>
      <c r="E17" s="355">
        <v>0</v>
      </c>
      <c r="F17" s="355">
        <v>0</v>
      </c>
      <c r="G17" s="355">
        <v>0</v>
      </c>
      <c r="H17" s="355">
        <v>0</v>
      </c>
      <c r="I17" s="355">
        <v>0</v>
      </c>
      <c r="J17" s="355">
        <f t="shared" si="0"/>
        <v>0</v>
      </c>
      <c r="K17" s="292" t="s">
        <v>597</v>
      </c>
    </row>
    <row r="18" spans="1:24" ht="15" customHeight="1" x14ac:dyDescent="0.2">
      <c r="A18" s="450" t="s">
        <v>1498</v>
      </c>
      <c r="B18" s="355">
        <v>0</v>
      </c>
      <c r="C18" s="355">
        <v>0</v>
      </c>
      <c r="D18" s="355">
        <v>0</v>
      </c>
      <c r="E18" s="355">
        <v>0</v>
      </c>
      <c r="F18" s="355">
        <v>0</v>
      </c>
      <c r="G18" s="355">
        <v>0</v>
      </c>
      <c r="H18" s="355">
        <v>0</v>
      </c>
      <c r="I18" s="355">
        <v>0</v>
      </c>
      <c r="J18" s="285">
        <f t="shared" si="0"/>
        <v>0</v>
      </c>
      <c r="K18" s="292" t="s">
        <v>598</v>
      </c>
    </row>
    <row r="19" spans="1:24" ht="15" customHeight="1" x14ac:dyDescent="0.2">
      <c r="A19" s="453" t="s">
        <v>1465</v>
      </c>
      <c r="B19" s="454">
        <f>SUBTOTAL(9,B7:B18)</f>
        <v>0</v>
      </c>
      <c r="C19" s="454">
        <f t="shared" ref="C19:J19" si="3">SUBTOTAL(9,C7:C18)</f>
        <v>0</v>
      </c>
      <c r="D19" s="454">
        <f t="shared" si="3"/>
        <v>0</v>
      </c>
      <c r="E19" s="454">
        <f t="shared" si="3"/>
        <v>0</v>
      </c>
      <c r="F19" s="454">
        <f t="shared" si="3"/>
        <v>0</v>
      </c>
      <c r="G19" s="454">
        <f t="shared" si="3"/>
        <v>0</v>
      </c>
      <c r="H19" s="454">
        <f t="shared" si="3"/>
        <v>0</v>
      </c>
      <c r="I19" s="454">
        <f t="shared" si="3"/>
        <v>0</v>
      </c>
      <c r="J19" s="454">
        <f t="shared" si="3"/>
        <v>0</v>
      </c>
      <c r="K19" s="448" t="s">
        <v>599</v>
      </c>
    </row>
    <row r="20" spans="1:24" ht="15" customHeight="1" x14ac:dyDescent="0.2">
      <c r="A20" s="65"/>
      <c r="B20" s="65"/>
      <c r="C20" s="65"/>
      <c r="D20" s="65"/>
      <c r="E20" s="65"/>
      <c r="F20" s="65"/>
      <c r="G20" s="65"/>
      <c r="H20" s="65"/>
      <c r="I20" s="118"/>
      <c r="J20" s="118"/>
      <c r="K20" s="292"/>
    </row>
    <row r="21" spans="1:24" ht="24" customHeight="1" x14ac:dyDescent="0.2">
      <c r="A21" s="462" t="s">
        <v>14</v>
      </c>
      <c r="B21" s="1015" t="s">
        <v>26</v>
      </c>
      <c r="C21" s="1015" t="s">
        <v>27</v>
      </c>
      <c r="D21" s="1015" t="s">
        <v>28</v>
      </c>
      <c r="E21" s="1015" t="s">
        <v>26</v>
      </c>
      <c r="F21" s="1015" t="s">
        <v>15</v>
      </c>
      <c r="G21" s="1015" t="s">
        <v>15</v>
      </c>
      <c r="H21" s="1016" t="s">
        <v>29</v>
      </c>
      <c r="I21" s="1016" t="s">
        <v>29</v>
      </c>
      <c r="J21" s="1017"/>
      <c r="K21" s="310"/>
    </row>
    <row r="22" spans="1:24" s="120" customFormat="1" ht="15" customHeight="1" x14ac:dyDescent="0.25">
      <c r="B22" s="78"/>
      <c r="C22" s="78"/>
      <c r="D22" s="78"/>
      <c r="E22" s="78"/>
      <c r="F22" s="78"/>
      <c r="G22" s="78"/>
      <c r="H22" s="79"/>
      <c r="I22" s="79"/>
      <c r="J22" s="45"/>
      <c r="K22" s="292"/>
      <c r="N22" s="77"/>
      <c r="O22" s="77"/>
      <c r="P22" s="77"/>
      <c r="Q22" s="77"/>
      <c r="R22" s="77"/>
      <c r="S22" s="77"/>
      <c r="T22" s="77"/>
      <c r="U22" s="77"/>
      <c r="V22" s="77"/>
      <c r="W22" s="77"/>
      <c r="X22" s="77"/>
    </row>
    <row r="23" spans="1:24" s="120" customFormat="1" ht="15" customHeight="1" x14ac:dyDescent="0.25">
      <c r="A23" s="120" t="s">
        <v>279</v>
      </c>
      <c r="B23" s="78"/>
      <c r="C23" s="78"/>
      <c r="D23" s="78"/>
      <c r="E23" s="78"/>
      <c r="F23" s="78"/>
      <c r="G23" s="78"/>
      <c r="H23" s="79"/>
      <c r="I23" s="79"/>
      <c r="J23" s="45"/>
      <c r="K23" s="292"/>
      <c r="N23" s="77"/>
      <c r="O23" s="77"/>
      <c r="P23" s="77"/>
      <c r="Q23" s="77"/>
      <c r="R23" s="77"/>
      <c r="S23" s="77"/>
      <c r="T23" s="77"/>
      <c r="U23" s="77"/>
      <c r="V23" s="77"/>
      <c r="W23" s="77"/>
      <c r="X23" s="77"/>
    </row>
    <row r="24" spans="1:24" s="120" customFormat="1" ht="15" customHeight="1" x14ac:dyDescent="0.25">
      <c r="A24" s="120" t="s">
        <v>280</v>
      </c>
      <c r="B24" s="90">
        <v>0</v>
      </c>
      <c r="C24" s="90">
        <v>0</v>
      </c>
      <c r="D24" s="90">
        <v>0</v>
      </c>
      <c r="E24" s="90">
        <v>0</v>
      </c>
      <c r="F24" s="90">
        <v>0</v>
      </c>
      <c r="G24" s="90">
        <v>0</v>
      </c>
      <c r="H24" s="90">
        <v>0</v>
      </c>
      <c r="I24" s="90">
        <v>0</v>
      </c>
      <c r="J24" s="90">
        <f>SUM(B24:I24)</f>
        <v>0</v>
      </c>
      <c r="K24" s="463" t="s">
        <v>600</v>
      </c>
      <c r="N24" s="77"/>
      <c r="O24" s="77"/>
      <c r="P24" s="77"/>
      <c r="Q24" s="77"/>
      <c r="R24" s="77"/>
      <c r="S24" s="77"/>
      <c r="T24" s="77"/>
      <c r="U24" s="77"/>
      <c r="V24" s="77"/>
      <c r="W24" s="77"/>
      <c r="X24" s="77"/>
    </row>
    <row r="25" spans="1:24" s="120" customFormat="1" ht="15" customHeight="1" x14ac:dyDescent="0.25">
      <c r="A25" s="464" t="s">
        <v>710</v>
      </c>
      <c r="B25" s="90">
        <v>0</v>
      </c>
      <c r="C25" s="90">
        <v>0</v>
      </c>
      <c r="D25" s="90">
        <v>0</v>
      </c>
      <c r="E25" s="90">
        <v>0</v>
      </c>
      <c r="F25" s="90">
        <v>0</v>
      </c>
      <c r="G25" s="90">
        <v>0</v>
      </c>
      <c r="H25" s="90">
        <v>0</v>
      </c>
      <c r="I25" s="90">
        <v>0</v>
      </c>
      <c r="J25" s="90">
        <f>SUM(B25:I25)</f>
        <v>0</v>
      </c>
      <c r="K25" s="465" t="s">
        <v>601</v>
      </c>
      <c r="N25" s="77"/>
      <c r="O25" s="77"/>
      <c r="P25" s="77"/>
      <c r="Q25" s="77"/>
      <c r="R25" s="77"/>
      <c r="S25" s="77"/>
      <c r="T25" s="77"/>
      <c r="U25" s="77"/>
      <c r="V25" s="77"/>
      <c r="W25" s="77"/>
      <c r="X25" s="77"/>
    </row>
    <row r="26" spans="1:24" s="120" customFormat="1" ht="15" customHeight="1" x14ac:dyDescent="0.25">
      <c r="A26" s="466" t="s">
        <v>281</v>
      </c>
      <c r="B26" s="467">
        <f>SUBTOTAL(9,B24:B25)</f>
        <v>0</v>
      </c>
      <c r="C26" s="467">
        <f t="shared" ref="C26:J26" si="4">SUBTOTAL(9,C24:C25)</f>
        <v>0</v>
      </c>
      <c r="D26" s="467">
        <f t="shared" si="4"/>
        <v>0</v>
      </c>
      <c r="E26" s="467">
        <f t="shared" si="4"/>
        <v>0</v>
      </c>
      <c r="F26" s="467">
        <f t="shared" si="4"/>
        <v>0</v>
      </c>
      <c r="G26" s="467">
        <f t="shared" si="4"/>
        <v>0</v>
      </c>
      <c r="H26" s="467">
        <f t="shared" si="4"/>
        <v>0</v>
      </c>
      <c r="I26" s="467">
        <f t="shared" si="4"/>
        <v>0</v>
      </c>
      <c r="J26" s="467">
        <f t="shared" si="4"/>
        <v>0</v>
      </c>
      <c r="K26" s="411" t="s">
        <v>602</v>
      </c>
      <c r="N26" s="77"/>
      <c r="O26" s="77"/>
      <c r="P26" s="77"/>
      <c r="Q26" s="77"/>
      <c r="R26" s="77"/>
      <c r="S26" s="77"/>
      <c r="T26" s="77"/>
      <c r="U26" s="77"/>
      <c r="V26" s="77"/>
      <c r="W26" s="77"/>
      <c r="X26" s="77"/>
    </row>
    <row r="27" spans="1:24" s="120" customFormat="1" ht="15" customHeight="1" x14ac:dyDescent="0.25">
      <c r="A27" s="81"/>
      <c r="B27" s="82"/>
      <c r="C27" s="80"/>
      <c r="D27" s="78"/>
      <c r="E27" s="78"/>
      <c r="F27" s="78"/>
      <c r="G27" s="78"/>
      <c r="H27" s="79"/>
      <c r="I27" s="79"/>
      <c r="J27" s="45"/>
      <c r="K27" s="300"/>
      <c r="N27" s="77"/>
      <c r="O27" s="77"/>
      <c r="P27" s="77"/>
      <c r="Q27" s="77"/>
      <c r="R27" s="77"/>
      <c r="S27" s="77"/>
      <c r="T27" s="77"/>
      <c r="U27" s="77"/>
      <c r="V27" s="77"/>
      <c r="W27" s="77"/>
      <c r="X27" s="77"/>
    </row>
    <row r="28" spans="1:24" s="120" customFormat="1" ht="15" customHeight="1" x14ac:dyDescent="0.25">
      <c r="A28" s="468" t="s">
        <v>906</v>
      </c>
      <c r="B28" s="82"/>
      <c r="C28" s="80"/>
      <c r="D28" s="78"/>
      <c r="E28" s="78"/>
      <c r="F28" s="78"/>
      <c r="G28" s="78"/>
      <c r="H28" s="79"/>
      <c r="I28" s="79"/>
      <c r="J28" s="45"/>
      <c r="K28" s="300"/>
      <c r="N28" s="77"/>
      <c r="O28" s="77"/>
      <c r="P28" s="77"/>
      <c r="Q28" s="77"/>
      <c r="R28" s="77"/>
      <c r="S28" s="77"/>
      <c r="T28" s="77"/>
      <c r="U28" s="77"/>
      <c r="V28" s="77"/>
      <c r="W28" s="77"/>
      <c r="X28" s="77"/>
    </row>
    <row r="29" spans="1:24" s="120" customFormat="1" ht="15" customHeight="1" x14ac:dyDescent="0.25">
      <c r="A29" s="1118" t="s">
        <v>908</v>
      </c>
      <c r="B29" s="1119"/>
      <c r="C29" s="1119"/>
      <c r="D29" s="1119"/>
      <c r="E29" s="1119"/>
      <c r="F29" s="1119"/>
      <c r="G29" s="1119"/>
      <c r="H29" s="1119"/>
      <c r="I29" s="1119"/>
      <c r="J29" s="1119"/>
      <c r="K29" s="300"/>
      <c r="N29" s="77"/>
      <c r="O29" s="77"/>
      <c r="P29" s="77"/>
      <c r="Q29" s="77"/>
      <c r="R29" s="77"/>
      <c r="S29" s="77"/>
      <c r="T29" s="77"/>
      <c r="U29" s="77"/>
      <c r="V29" s="77"/>
      <c r="W29" s="77"/>
      <c r="X29" s="77"/>
    </row>
    <row r="30" spans="1:24" s="120" customFormat="1" ht="15" customHeight="1" x14ac:dyDescent="0.25">
      <c r="A30" s="1119"/>
      <c r="B30" s="1119"/>
      <c r="C30" s="1119"/>
      <c r="D30" s="1119"/>
      <c r="E30" s="1119"/>
      <c r="F30" s="1119"/>
      <c r="G30" s="1119"/>
      <c r="H30" s="1119"/>
      <c r="I30" s="1119"/>
      <c r="J30" s="1119"/>
      <c r="K30" s="300"/>
      <c r="N30" s="77"/>
      <c r="O30" s="77"/>
      <c r="P30" s="77"/>
      <c r="Q30" s="77"/>
      <c r="R30" s="77"/>
      <c r="S30" s="77"/>
      <c r="T30" s="77"/>
      <c r="U30" s="77"/>
      <c r="V30" s="77"/>
      <c r="W30" s="77"/>
      <c r="X30" s="77"/>
    </row>
    <row r="31" spans="1:24" s="120" customFormat="1" ht="15" customHeight="1" x14ac:dyDescent="0.25">
      <c r="A31" s="77"/>
      <c r="B31" s="77"/>
      <c r="C31" s="77"/>
      <c r="D31" s="77"/>
      <c r="E31" s="77"/>
      <c r="F31" s="77"/>
      <c r="G31" s="77"/>
      <c r="H31" s="77"/>
      <c r="I31" s="77"/>
      <c r="J31" s="77"/>
      <c r="N31" s="77"/>
      <c r="O31" s="77"/>
      <c r="P31" s="77"/>
      <c r="Q31" s="77"/>
      <c r="R31" s="77"/>
      <c r="S31" s="77"/>
      <c r="T31" s="77"/>
      <c r="U31" s="77"/>
      <c r="V31" s="77"/>
      <c r="W31" s="77"/>
      <c r="X31" s="77"/>
    </row>
    <row r="32" spans="1:24" s="120" customFormat="1" ht="15" customHeight="1" x14ac:dyDescent="0.25">
      <c r="A32" s="469" t="s">
        <v>907</v>
      </c>
      <c r="B32" s="82"/>
      <c r="C32" s="80"/>
      <c r="D32" s="78"/>
      <c r="E32" s="78"/>
      <c r="F32" s="78"/>
      <c r="G32" s="78"/>
      <c r="H32" s="79"/>
      <c r="I32" s="79"/>
      <c r="J32" s="45"/>
      <c r="K32" s="300"/>
      <c r="N32" s="77"/>
      <c r="O32" s="77"/>
      <c r="P32" s="77"/>
      <c r="Q32" s="77"/>
      <c r="R32" s="77"/>
      <c r="S32" s="77"/>
      <c r="T32" s="77"/>
      <c r="U32" s="77"/>
      <c r="V32" s="77"/>
      <c r="W32" s="77"/>
      <c r="X32" s="77"/>
    </row>
    <row r="33" spans="1:24" s="120" customFormat="1" ht="15" customHeight="1" x14ac:dyDescent="0.25">
      <c r="A33" s="470" t="s">
        <v>1504</v>
      </c>
      <c r="B33" s="122"/>
      <c r="C33" s="122"/>
      <c r="D33" s="122"/>
      <c r="E33" s="122"/>
      <c r="F33" s="122"/>
      <c r="G33" s="122"/>
      <c r="H33" s="122"/>
      <c r="I33" s="122"/>
      <c r="J33" s="122"/>
      <c r="K33" s="300"/>
      <c r="N33" s="77"/>
      <c r="O33" s="77"/>
      <c r="P33" s="77"/>
      <c r="Q33" s="77"/>
      <c r="R33" s="77"/>
      <c r="S33" s="77"/>
      <c r="T33" s="77"/>
      <c r="U33" s="77"/>
      <c r="V33" s="77"/>
      <c r="W33" s="77"/>
      <c r="X33" s="77"/>
    </row>
    <row r="34" spans="1:24" s="120" customFormat="1" ht="15" customHeight="1" x14ac:dyDescent="0.25">
      <c r="A34" s="122"/>
      <c r="B34" s="122"/>
      <c r="C34" s="122"/>
      <c r="D34" s="122"/>
      <c r="E34" s="122"/>
      <c r="F34" s="122"/>
      <c r="G34" s="122"/>
      <c r="H34" s="122"/>
      <c r="I34" s="122"/>
      <c r="J34" s="122"/>
      <c r="K34" s="300"/>
      <c r="N34" s="77"/>
      <c r="O34" s="77"/>
      <c r="P34" s="77"/>
      <c r="Q34" s="77"/>
      <c r="R34" s="77"/>
      <c r="S34" s="77"/>
      <c r="T34" s="77"/>
      <c r="U34" s="77"/>
      <c r="V34" s="77"/>
      <c r="W34" s="77"/>
      <c r="X34" s="77"/>
    </row>
    <row r="35" spans="1:24" s="120" customFormat="1" ht="37.15" customHeight="1" x14ac:dyDescent="0.25">
      <c r="A35" s="1123" t="s">
        <v>1503</v>
      </c>
      <c r="B35" s="1123"/>
      <c r="C35" s="1123"/>
      <c r="D35" s="1123"/>
      <c r="E35" s="1123"/>
      <c r="F35" s="1123"/>
      <c r="G35" s="1123"/>
      <c r="H35" s="1123"/>
      <c r="I35" s="1123"/>
      <c r="J35" s="1123"/>
      <c r="K35" s="1123"/>
      <c r="N35" s="77"/>
      <c r="O35" s="77"/>
      <c r="P35" s="77"/>
      <c r="Q35" s="77"/>
      <c r="R35" s="77"/>
      <c r="S35" s="77"/>
      <c r="T35" s="77"/>
      <c r="U35" s="77"/>
      <c r="V35" s="77"/>
      <c r="W35" s="77"/>
      <c r="X35" s="77"/>
    </row>
    <row r="37" spans="1:24" ht="15" customHeight="1" x14ac:dyDescent="0.25">
      <c r="A37" s="120" t="s">
        <v>240</v>
      </c>
      <c r="B37" s="120"/>
      <c r="C37" s="120"/>
      <c r="D37" s="415"/>
      <c r="E37" s="683">
        <f>Resultatregnskap!C6</f>
        <v>42369</v>
      </c>
      <c r="F37" s="684">
        <f>Resultatregnskap!D6</f>
        <v>42004</v>
      </c>
      <c r="G37" s="681" t="s">
        <v>352</v>
      </c>
    </row>
    <row r="38" spans="1:24" ht="15" customHeight="1" x14ac:dyDescent="0.25">
      <c r="A38" s="120"/>
      <c r="B38" s="120"/>
      <c r="C38" s="120"/>
      <c r="D38" s="32"/>
      <c r="E38" s="31"/>
      <c r="F38" s="31"/>
    </row>
    <row r="39" spans="1:24" ht="15" customHeight="1" x14ac:dyDescent="0.25">
      <c r="A39" s="1121" t="s">
        <v>1425</v>
      </c>
      <c r="B39" s="1121"/>
      <c r="C39" s="118"/>
      <c r="D39" s="65"/>
      <c r="E39" s="65">
        <v>0</v>
      </c>
      <c r="F39" s="65">
        <v>0</v>
      </c>
    </row>
    <row r="40" spans="1:24" ht="15" customHeight="1" x14ac:dyDescent="0.25">
      <c r="A40" s="120" t="s">
        <v>241</v>
      </c>
      <c r="B40" s="120"/>
      <c r="C40" s="120"/>
      <c r="D40" s="65"/>
      <c r="E40" s="65">
        <v>0</v>
      </c>
      <c r="F40" s="65">
        <v>0</v>
      </c>
    </row>
    <row r="41" spans="1:24" ht="15" customHeight="1" x14ac:dyDescent="0.25">
      <c r="A41" s="120" t="s">
        <v>242</v>
      </c>
      <c r="B41" s="120"/>
      <c r="C41" s="120"/>
      <c r="D41" s="65"/>
      <c r="E41" s="65">
        <v>0</v>
      </c>
      <c r="F41" s="65">
        <v>0</v>
      </c>
    </row>
    <row r="42" spans="1:24" ht="15" customHeight="1" x14ac:dyDescent="0.25">
      <c r="A42" s="43" t="s">
        <v>243</v>
      </c>
      <c r="B42" s="43"/>
      <c r="C42" s="43"/>
      <c r="D42" s="65"/>
      <c r="E42" s="65">
        <v>0</v>
      </c>
      <c r="F42" s="65">
        <v>0</v>
      </c>
    </row>
    <row r="43" spans="1:24" ht="15" customHeight="1" x14ac:dyDescent="0.25">
      <c r="A43" s="177" t="s">
        <v>247</v>
      </c>
      <c r="B43" s="33"/>
      <c r="C43" s="33"/>
      <c r="D43" s="471"/>
      <c r="E43" s="471">
        <f>SUM(E39:E42)</f>
        <v>0</v>
      </c>
      <c r="F43" s="472">
        <f>SUM(F39:F42)</f>
        <v>0</v>
      </c>
      <c r="G43" s="473" t="s">
        <v>603</v>
      </c>
    </row>
  </sheetData>
  <sheetProtection formatCells="0" formatColumns="0" formatRows="0" insertColumns="0" insertRows="0" deleteColumns="0" deleteRows="0" autoFilter="0"/>
  <mergeCells count="5">
    <mergeCell ref="A29:J30"/>
    <mergeCell ref="A2:C2"/>
    <mergeCell ref="A39:B39"/>
    <mergeCell ref="E2:K2"/>
    <mergeCell ref="A35:K35"/>
  </mergeCells>
  <phoneticPr fontId="13" type="noConversion"/>
  <pageMargins left="0.78740157480314965" right="0.78740157480314965" top="0.98425196850393704" bottom="0.98425196850393704" header="0.51181102362204722" footer="0.51181102362204722"/>
  <pageSetup paperSize="9" scale="72" orientation="landscape" r:id="rId1"/>
  <headerFooter alignWithMargins="0">
    <oddHeader xml:space="preserve">&amp;LUniversiteter og høyskoler - standard mal for årsregnskap
</oddHeader>
    <oddFooter>&amp;LDato: 17.12.2013
Versjon:1&amp;R&amp;D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2:F50"/>
  <sheetViews>
    <sheetView topLeftCell="A28" zoomScaleNormal="100" workbookViewId="0">
      <selection activeCell="D41" sqref="D41"/>
    </sheetView>
  </sheetViews>
  <sheetFormatPr baseColWidth="10" defaultColWidth="11.42578125" defaultRowHeight="15" customHeight="1" x14ac:dyDescent="0.2"/>
  <cols>
    <col min="1" max="1" width="57.28515625" style="77" customWidth="1"/>
    <col min="2" max="16384" width="11.42578125" style="77"/>
  </cols>
  <sheetData>
    <row r="2" spans="1:5" ht="15" customHeight="1" x14ac:dyDescent="0.2">
      <c r="A2" s="756" t="str">
        <f>Resultatregnskap!A3</f>
        <v>Virksomhet:</v>
      </c>
    </row>
    <row r="3" spans="1:5" ht="15" customHeight="1" x14ac:dyDescent="0.2">
      <c r="E3" s="300"/>
    </row>
    <row r="4" spans="1:5" ht="15" customHeight="1" x14ac:dyDescent="0.25">
      <c r="A4" s="413" t="s">
        <v>225</v>
      </c>
      <c r="B4" s="414"/>
      <c r="C4" s="413"/>
      <c r="D4" s="732"/>
      <c r="E4" s="711"/>
    </row>
    <row r="5" spans="1:5" ht="15" customHeight="1" x14ac:dyDescent="0.25">
      <c r="A5" s="486" t="s">
        <v>1342</v>
      </c>
      <c r="B5" s="45"/>
      <c r="C5" s="62"/>
      <c r="D5" s="655"/>
      <c r="E5" s="300"/>
    </row>
    <row r="6" spans="1:5" ht="15" customHeight="1" x14ac:dyDescent="0.25">
      <c r="A6" s="62"/>
      <c r="B6" s="45"/>
      <c r="C6" s="685">
        <f>Resultatregnskap!C6</f>
        <v>42369</v>
      </c>
      <c r="D6" s="684">
        <f>Resultatregnskap!D6</f>
        <v>42004</v>
      </c>
      <c r="E6" s="688" t="s">
        <v>352</v>
      </c>
    </row>
    <row r="7" spans="1:5" ht="15" customHeight="1" x14ac:dyDescent="0.25">
      <c r="A7" s="11" t="s">
        <v>45</v>
      </c>
      <c r="B7" s="63"/>
      <c r="C7" s="19"/>
      <c r="D7" s="20"/>
      <c r="E7" s="300"/>
    </row>
    <row r="8" spans="1:5" ht="15" customHeight="1" x14ac:dyDescent="0.25">
      <c r="A8" s="12"/>
      <c r="B8" s="11"/>
      <c r="C8" s="20"/>
      <c r="D8" s="20"/>
      <c r="E8" s="300"/>
    </row>
    <row r="9" spans="1:5" ht="15" customHeight="1" x14ac:dyDescent="0.25">
      <c r="A9" s="12" t="s">
        <v>196</v>
      </c>
      <c r="B9" s="11"/>
      <c r="C9" s="358">
        <v>0</v>
      </c>
      <c r="D9" s="358">
        <v>0</v>
      </c>
      <c r="E9" s="292" t="s">
        <v>604</v>
      </c>
    </row>
    <row r="10" spans="1:5" ht="15" customHeight="1" x14ac:dyDescent="0.25">
      <c r="A10" s="12" t="s">
        <v>197</v>
      </c>
      <c r="B10" s="11"/>
      <c r="C10" s="358">
        <v>0</v>
      </c>
      <c r="D10" s="358">
        <v>0</v>
      </c>
      <c r="E10" s="292" t="s">
        <v>605</v>
      </c>
    </row>
    <row r="11" spans="1:5" ht="15" customHeight="1" x14ac:dyDescent="0.25">
      <c r="A11" s="12" t="s">
        <v>695</v>
      </c>
      <c r="B11" s="11"/>
      <c r="C11" s="358">
        <v>0</v>
      </c>
      <c r="D11" s="358">
        <v>0</v>
      </c>
      <c r="E11" s="292" t="s">
        <v>711</v>
      </c>
    </row>
    <row r="12" spans="1:5" ht="15" customHeight="1" x14ac:dyDescent="0.25">
      <c r="A12" s="6" t="s">
        <v>198</v>
      </c>
      <c r="B12" s="286"/>
      <c r="C12" s="358">
        <v>0</v>
      </c>
      <c r="D12" s="358">
        <v>0</v>
      </c>
      <c r="E12" s="292" t="s">
        <v>606</v>
      </c>
    </row>
    <row r="13" spans="1:5" ht="15" customHeight="1" x14ac:dyDescent="0.25">
      <c r="A13" s="474" t="s">
        <v>199</v>
      </c>
      <c r="B13" s="73"/>
      <c r="C13" s="18">
        <f>SUM(C9:C12)</f>
        <v>0</v>
      </c>
      <c r="D13" s="433">
        <f>SUM(D9:D12)</f>
        <v>0</v>
      </c>
      <c r="E13" s="497" t="s">
        <v>607</v>
      </c>
    </row>
    <row r="14" spans="1:5" ht="15" customHeight="1" x14ac:dyDescent="0.25">
      <c r="A14" s="13"/>
      <c r="B14" s="74"/>
      <c r="C14" s="21"/>
      <c r="D14" s="21"/>
      <c r="E14" s="292"/>
    </row>
    <row r="15" spans="1:5" ht="15" customHeight="1" x14ac:dyDescent="0.25">
      <c r="A15" s="13" t="s">
        <v>682</v>
      </c>
      <c r="B15" s="63"/>
      <c r="C15" s="20"/>
      <c r="D15" s="20"/>
      <c r="E15" s="292"/>
    </row>
    <row r="16" spans="1:5" ht="15" customHeight="1" x14ac:dyDescent="0.25">
      <c r="A16" s="6"/>
      <c r="B16" s="14"/>
      <c r="C16" s="20"/>
      <c r="D16" s="20"/>
      <c r="E16" s="292"/>
    </row>
    <row r="17" spans="1:6" ht="15" customHeight="1" x14ac:dyDescent="0.25">
      <c r="A17" s="6" t="s">
        <v>200</v>
      </c>
      <c r="B17" s="14"/>
      <c r="C17" s="358">
        <v>0</v>
      </c>
      <c r="D17" s="358">
        <v>0</v>
      </c>
      <c r="E17" s="292" t="s">
        <v>608</v>
      </c>
    </row>
    <row r="18" spans="1:6" ht="15" customHeight="1" x14ac:dyDescent="0.25">
      <c r="A18" s="6" t="s">
        <v>201</v>
      </c>
      <c r="B18" s="14"/>
      <c r="C18" s="358">
        <v>0</v>
      </c>
      <c r="D18" s="358">
        <v>0</v>
      </c>
      <c r="E18" s="292" t="s">
        <v>609</v>
      </c>
    </row>
    <row r="19" spans="1:6" ht="15" customHeight="1" x14ac:dyDescent="0.25">
      <c r="A19" s="6" t="s">
        <v>202</v>
      </c>
      <c r="B19" s="14"/>
      <c r="C19" s="358">
        <v>0</v>
      </c>
      <c r="D19" s="358">
        <v>0</v>
      </c>
      <c r="E19" s="292" t="s">
        <v>610</v>
      </c>
    </row>
    <row r="20" spans="1:6" ht="15" customHeight="1" x14ac:dyDescent="0.25">
      <c r="A20" s="6" t="s">
        <v>203</v>
      </c>
      <c r="B20" s="286"/>
      <c r="C20" s="358">
        <v>0</v>
      </c>
      <c r="D20" s="358">
        <v>0</v>
      </c>
      <c r="E20" s="292" t="s">
        <v>611</v>
      </c>
    </row>
    <row r="21" spans="1:6" ht="15" customHeight="1" x14ac:dyDescent="0.25">
      <c r="A21" s="475" t="s">
        <v>204</v>
      </c>
      <c r="B21" s="75"/>
      <c r="C21" s="18">
        <f>SUM(C17:C20)</f>
        <v>0</v>
      </c>
      <c r="D21" s="433">
        <f>SUM(D17:D20)</f>
        <v>0</v>
      </c>
      <c r="E21" s="448" t="s">
        <v>612</v>
      </c>
    </row>
    <row r="22" spans="1:6" ht="15" customHeight="1" x14ac:dyDescent="0.25">
      <c r="A22" s="1"/>
      <c r="B22" s="76"/>
      <c r="C22" s="21"/>
      <c r="D22" s="21"/>
      <c r="E22" s="292"/>
    </row>
    <row r="23" spans="1:6" ht="15" customHeight="1" x14ac:dyDescent="0.2">
      <c r="A23" s="13" t="s">
        <v>48</v>
      </c>
      <c r="C23" s="88"/>
      <c r="D23" s="88"/>
      <c r="E23" s="292"/>
    </row>
    <row r="24" spans="1:6" ht="15" customHeight="1" x14ac:dyDescent="0.2">
      <c r="C24" s="88"/>
      <c r="D24" s="88"/>
      <c r="E24" s="292"/>
    </row>
    <row r="25" spans="1:6" ht="15" customHeight="1" x14ac:dyDescent="0.25">
      <c r="A25" s="12" t="s">
        <v>1399</v>
      </c>
      <c r="C25" s="361">
        <v>0</v>
      </c>
      <c r="D25" s="361">
        <v>0</v>
      </c>
      <c r="E25" s="292" t="s">
        <v>909</v>
      </c>
      <c r="F25" s="292"/>
    </row>
    <row r="26" spans="1:6" ht="15" customHeight="1" x14ac:dyDescent="0.25">
      <c r="A26" s="12" t="s">
        <v>1400</v>
      </c>
      <c r="C26" s="361">
        <v>0</v>
      </c>
      <c r="D26" s="361">
        <v>0</v>
      </c>
      <c r="E26" s="292" t="s">
        <v>909</v>
      </c>
      <c r="F26" s="292"/>
    </row>
    <row r="27" spans="1:6" ht="15" customHeight="1" x14ac:dyDescent="0.25">
      <c r="A27" s="12" t="s">
        <v>1401</v>
      </c>
      <c r="C27" s="361">
        <v>0</v>
      </c>
      <c r="D27" s="361">
        <v>0</v>
      </c>
      <c r="E27" s="292" t="s">
        <v>909</v>
      </c>
      <c r="F27" s="292"/>
    </row>
    <row r="28" spans="1:6" ht="15" customHeight="1" x14ac:dyDescent="0.25">
      <c r="A28" s="12" t="s">
        <v>1015</v>
      </c>
      <c r="C28" s="361">
        <v>0</v>
      </c>
      <c r="D28" s="361">
        <v>0</v>
      </c>
      <c r="E28" s="292" t="s">
        <v>910</v>
      </c>
      <c r="F28" s="292"/>
    </row>
    <row r="29" spans="1:6" ht="15" customHeight="1" x14ac:dyDescent="0.25">
      <c r="A29" s="475" t="s">
        <v>205</v>
      </c>
      <c r="B29" s="75"/>
      <c r="C29" s="18">
        <f>SUM(C25:C28)</f>
        <v>0</v>
      </c>
      <c r="D29" s="433">
        <f>SUM(D25:D28)</f>
        <v>0</v>
      </c>
      <c r="E29" s="448" t="s">
        <v>613</v>
      </c>
    </row>
    <row r="31" spans="1:6" ht="15" customHeight="1" x14ac:dyDescent="0.2">
      <c r="A31" s="70" t="s">
        <v>1016</v>
      </c>
    </row>
    <row r="33" spans="1:6" ht="15" customHeight="1" x14ac:dyDescent="0.2">
      <c r="A33" s="61" t="s">
        <v>207</v>
      </c>
      <c r="F33" s="300"/>
    </row>
    <row r="34" spans="1:6" ht="15" customHeight="1" x14ac:dyDescent="0.2">
      <c r="A34" s="61"/>
      <c r="F34" s="300"/>
    </row>
    <row r="35" spans="1:6" ht="41.25" customHeight="1" x14ac:dyDescent="0.2">
      <c r="B35" s="407">
        <f>C6</f>
        <v>42369</v>
      </c>
      <c r="C35" s="407">
        <f>'Balanse - eiendeler'!D6</f>
        <v>42004</v>
      </c>
      <c r="D35" s="476" t="s">
        <v>208</v>
      </c>
      <c r="E35" s="736"/>
      <c r="F35" s="300"/>
    </row>
    <row r="36" spans="1:6" ht="15" customHeight="1" x14ac:dyDescent="0.2">
      <c r="A36" s="77" t="s">
        <v>209</v>
      </c>
      <c r="B36" s="36">
        <f>'Balanse - eiendeler'!D14</f>
        <v>0</v>
      </c>
      <c r="C36" s="36">
        <f>'Balanse - eiendeler'!C14</f>
        <v>0</v>
      </c>
      <c r="D36" s="36">
        <f>SUM(B36:C36)/2</f>
        <v>0</v>
      </c>
      <c r="E36" s="54"/>
      <c r="F36" s="300"/>
    </row>
    <row r="37" spans="1:6" ht="15" customHeight="1" x14ac:dyDescent="0.2">
      <c r="A37" s="77" t="s">
        <v>210</v>
      </c>
      <c r="B37" s="36">
        <f>'Balanse - eiendeler'!D22</f>
        <v>0</v>
      </c>
      <c r="C37" s="36">
        <f>'Balanse - eiendeler'!C22</f>
        <v>0</v>
      </c>
      <c r="D37" s="36">
        <f>SUM(B37:C37)/2</f>
        <v>0</v>
      </c>
      <c r="E37" s="54"/>
      <c r="F37" s="300"/>
    </row>
    <row r="38" spans="1:6" ht="15" customHeight="1" thickBot="1" x14ac:dyDescent="0.25">
      <c r="A38" s="77" t="s">
        <v>25</v>
      </c>
      <c r="B38" s="477">
        <f>SUM(B36:B37)</f>
        <v>0</v>
      </c>
      <c r="C38" s="477">
        <f>SUM(C36:C37)</f>
        <v>0</v>
      </c>
      <c r="D38" s="478">
        <f>SUM(D36:D37)</f>
        <v>0</v>
      </c>
      <c r="E38" s="737"/>
      <c r="F38" s="300"/>
    </row>
    <row r="39" spans="1:6" ht="15" customHeight="1" thickTop="1" thickBot="1" x14ac:dyDescent="0.25">
      <c r="F39" s="300"/>
    </row>
    <row r="40" spans="1:6" ht="15" customHeight="1" thickBot="1" x14ac:dyDescent="0.25">
      <c r="A40" s="77" t="s">
        <v>250</v>
      </c>
      <c r="D40" s="479">
        <v>12</v>
      </c>
      <c r="E40" s="738"/>
      <c r="F40" s="300"/>
    </row>
    <row r="41" spans="1:6" ht="15" customHeight="1" x14ac:dyDescent="0.25">
      <c r="A41" s="118" t="s">
        <v>1383</v>
      </c>
      <c r="B41" s="117"/>
      <c r="D41" s="20">
        <f>D38</f>
        <v>0</v>
      </c>
      <c r="E41" s="20"/>
      <c r="F41" s="300"/>
    </row>
    <row r="42" spans="1:6" ht="15" customHeight="1" x14ac:dyDescent="0.2">
      <c r="A42" s="118" t="s">
        <v>1384</v>
      </c>
      <c r="B42" s="117"/>
      <c r="D42" s="480">
        <v>2.0500000000000001E-2</v>
      </c>
      <c r="E42" s="480"/>
      <c r="F42" s="300"/>
    </row>
    <row r="43" spans="1:6" ht="15" customHeight="1" x14ac:dyDescent="0.2">
      <c r="F43" s="300"/>
    </row>
    <row r="44" spans="1:6" ht="15" customHeight="1" thickBot="1" x14ac:dyDescent="0.25">
      <c r="A44" s="40" t="s">
        <v>206</v>
      </c>
      <c r="B44" s="40"/>
      <c r="D44" s="481">
        <f>D40*D41*D42/12</f>
        <v>0</v>
      </c>
      <c r="E44" s="9"/>
      <c r="F44" s="300"/>
    </row>
    <row r="45" spans="1:6" ht="15" customHeight="1" thickTop="1" x14ac:dyDescent="0.2">
      <c r="A45" s="40"/>
      <c r="C45" s="9"/>
      <c r="F45" s="300"/>
    </row>
    <row r="46" spans="1:6" ht="15" customHeight="1" x14ac:dyDescent="0.2">
      <c r="A46" s="77" t="s">
        <v>211</v>
      </c>
      <c r="F46" s="300"/>
    </row>
    <row r="47" spans="1:6" ht="15" customHeight="1" x14ac:dyDescent="0.2">
      <c r="A47" s="818" t="s">
        <v>1239</v>
      </c>
      <c r="F47" s="300"/>
    </row>
    <row r="49" spans="1:6" ht="15" customHeight="1" x14ac:dyDescent="0.2">
      <c r="A49" s="70" t="s">
        <v>248</v>
      </c>
      <c r="F49" s="300"/>
    </row>
    <row r="50" spans="1:6" ht="15" customHeight="1" x14ac:dyDescent="0.2">
      <c r="A50" s="70" t="s">
        <v>249</v>
      </c>
      <c r="F50" s="300"/>
    </row>
  </sheetData>
  <sheetProtection formatCells="0" formatColumns="0" formatRows="0" insertColumns="0" insertRows="0" deleteColumns="0" deleteRows="0" autoFilter="0"/>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2:C43"/>
  <sheetViews>
    <sheetView zoomScaleNormal="100" workbookViewId="0">
      <selection activeCell="A10" sqref="A10"/>
    </sheetView>
  </sheetViews>
  <sheetFormatPr baseColWidth="10" defaultColWidth="11.42578125" defaultRowHeight="15" customHeight="1" x14ac:dyDescent="0.2"/>
  <cols>
    <col min="1" max="1" width="81.5703125" style="77" customWidth="1"/>
    <col min="2" max="2" width="14.5703125" style="71" customWidth="1"/>
    <col min="3" max="16384" width="11.42578125" style="77"/>
  </cols>
  <sheetData>
    <row r="2" spans="1:3" ht="15" customHeight="1" x14ac:dyDescent="0.2">
      <c r="A2" s="756" t="str">
        <f>Resultatregnskap!A3</f>
        <v>Virksomhet:</v>
      </c>
    </row>
    <row r="4" spans="1:3" ht="15" customHeight="1" x14ac:dyDescent="0.25">
      <c r="A4" s="413" t="s">
        <v>456</v>
      </c>
      <c r="B4" s="482"/>
      <c r="C4" s="482"/>
    </row>
    <row r="5" spans="1:3" ht="15" customHeight="1" x14ac:dyDescent="0.25">
      <c r="A5" s="486" t="s">
        <v>1342</v>
      </c>
      <c r="B5" s="647"/>
      <c r="C5" s="46"/>
    </row>
    <row r="6" spans="1:3" ht="15" customHeight="1" x14ac:dyDescent="0.25">
      <c r="A6" s="815"/>
      <c r="B6" s="647"/>
      <c r="C6" s="46"/>
    </row>
    <row r="7" spans="1:3" ht="15" customHeight="1" x14ac:dyDescent="0.2">
      <c r="A7" s="1124" t="s">
        <v>1506</v>
      </c>
      <c r="B7" s="1124"/>
      <c r="C7" s="1124"/>
    </row>
    <row r="8" spans="1:3" ht="15" customHeight="1" x14ac:dyDescent="0.2">
      <c r="A8" s="1124"/>
      <c r="B8" s="1124"/>
      <c r="C8" s="1124"/>
    </row>
    <row r="9" spans="1:3" ht="7.15" customHeight="1" x14ac:dyDescent="0.2">
      <c r="A9" s="1124"/>
      <c r="B9" s="1124"/>
      <c r="C9" s="1124"/>
    </row>
    <row r="10" spans="1:3" ht="5.45" customHeight="1" x14ac:dyDescent="0.25">
      <c r="A10" s="120"/>
      <c r="B10" s="67"/>
    </row>
    <row r="11" spans="1:3" ht="49.15" customHeight="1" x14ac:dyDescent="0.2">
      <c r="A11" s="1124" t="s">
        <v>1457</v>
      </c>
      <c r="B11" s="1124"/>
      <c r="C11" s="1124"/>
    </row>
    <row r="12" spans="1:3" ht="7.15" customHeight="1" x14ac:dyDescent="0.25">
      <c r="A12" s="1121"/>
      <c r="B12" s="1121"/>
    </row>
    <row r="13" spans="1:3" ht="43.9" customHeight="1" x14ac:dyDescent="0.2">
      <c r="A13" s="1124" t="s">
        <v>1458</v>
      </c>
      <c r="B13" s="1124"/>
      <c r="C13" s="1124"/>
    </row>
    <row r="14" spans="1:3" ht="15" customHeight="1" x14ac:dyDescent="0.25">
      <c r="A14" s="120"/>
      <c r="B14" s="68"/>
      <c r="C14" s="69"/>
    </row>
    <row r="15" spans="1:3" s="70" customFormat="1" ht="15" customHeight="1" x14ac:dyDescent="0.2">
      <c r="A15" s="70" t="s">
        <v>1195</v>
      </c>
      <c r="B15" s="694" t="s">
        <v>817</v>
      </c>
      <c r="C15" s="682" t="s">
        <v>352</v>
      </c>
    </row>
    <row r="16" spans="1:3" ht="15" customHeight="1" x14ac:dyDescent="0.25">
      <c r="A16" s="655" t="s">
        <v>1385</v>
      </c>
      <c r="B16" s="67">
        <v>0</v>
      </c>
      <c r="C16" s="292" t="s">
        <v>1256</v>
      </c>
    </row>
    <row r="17" spans="1:3" ht="15" customHeight="1" x14ac:dyDescent="0.25">
      <c r="A17" s="483" t="s">
        <v>1198</v>
      </c>
      <c r="B17" s="67">
        <v>0</v>
      </c>
      <c r="C17" s="292" t="s">
        <v>1257</v>
      </c>
    </row>
    <row r="18" spans="1:3" ht="15" customHeight="1" x14ac:dyDescent="0.25">
      <c r="A18" s="483" t="s">
        <v>1196</v>
      </c>
      <c r="B18" s="67">
        <v>0</v>
      </c>
      <c r="C18" s="292" t="s">
        <v>1258</v>
      </c>
    </row>
    <row r="19" spans="1:3" ht="15" customHeight="1" x14ac:dyDescent="0.25">
      <c r="A19" s="45" t="s">
        <v>1194</v>
      </c>
      <c r="B19" s="67">
        <v>0</v>
      </c>
      <c r="C19" s="292" t="s">
        <v>1259</v>
      </c>
    </row>
    <row r="20" spans="1:3" ht="15" customHeight="1" x14ac:dyDescent="0.2">
      <c r="A20" s="484" t="s">
        <v>1459</v>
      </c>
      <c r="B20" s="485">
        <f>SUBTOTAL(9,B16:B19)</f>
        <v>0</v>
      </c>
      <c r="C20" s="448" t="s">
        <v>1251</v>
      </c>
    </row>
    <row r="21" spans="1:3" ht="15" customHeight="1" x14ac:dyDescent="0.25">
      <c r="A21" s="45"/>
      <c r="B21" s="67"/>
      <c r="C21" s="292"/>
    </row>
    <row r="22" spans="1:3" ht="15" customHeight="1" x14ac:dyDescent="0.25">
      <c r="A22" s="70" t="s">
        <v>1197</v>
      </c>
      <c r="B22" s="67"/>
      <c r="C22" s="292"/>
    </row>
    <row r="23" spans="1:3" ht="15" customHeight="1" x14ac:dyDescent="0.25">
      <c r="A23" s="655" t="s">
        <v>1386</v>
      </c>
      <c r="B23" s="67">
        <v>0</v>
      </c>
      <c r="C23" s="292" t="s">
        <v>1260</v>
      </c>
    </row>
    <row r="24" spans="1:3" ht="15" customHeight="1" x14ac:dyDescent="0.25">
      <c r="A24" s="487" t="s">
        <v>1024</v>
      </c>
      <c r="B24" s="67">
        <v>0</v>
      </c>
      <c r="C24" s="292" t="s">
        <v>1261</v>
      </c>
    </row>
    <row r="25" spans="1:3" ht="15" customHeight="1" x14ac:dyDescent="0.25">
      <c r="A25" s="483" t="s">
        <v>1025</v>
      </c>
      <c r="B25" s="87">
        <v>0</v>
      </c>
      <c r="C25" s="292" t="s">
        <v>1262</v>
      </c>
    </row>
    <row r="26" spans="1:3" ht="15" customHeight="1" x14ac:dyDescent="0.25">
      <c r="A26" s="483" t="s">
        <v>1026</v>
      </c>
      <c r="B26" s="87">
        <v>0</v>
      </c>
      <c r="C26" s="292" t="s">
        <v>1263</v>
      </c>
    </row>
    <row r="27" spans="1:3" ht="15" customHeight="1" x14ac:dyDescent="0.25">
      <c r="A27" s="488" t="s">
        <v>1027</v>
      </c>
      <c r="B27" s="87">
        <v>0</v>
      </c>
      <c r="C27" s="292" t="s">
        <v>1264</v>
      </c>
    </row>
    <row r="28" spans="1:3" ht="15" customHeight="1" x14ac:dyDescent="0.2">
      <c r="A28" s="436" t="s">
        <v>1460</v>
      </c>
      <c r="B28" s="446">
        <f>SUBTOTAL(9,B23:B27)</f>
        <v>0</v>
      </c>
      <c r="C28" s="448" t="s">
        <v>1253</v>
      </c>
    </row>
    <row r="29" spans="1:3" ht="15" customHeight="1" x14ac:dyDescent="0.2">
      <c r="A29" s="64"/>
      <c r="B29" s="182"/>
      <c r="C29" s="310"/>
    </row>
    <row r="30" spans="1:3" ht="15" customHeight="1" x14ac:dyDescent="0.2">
      <c r="A30" s="489" t="s">
        <v>1461</v>
      </c>
      <c r="B30" s="485">
        <f>SUBTOTAL(9,B16:B28)</f>
        <v>0</v>
      </c>
      <c r="C30" s="448" t="s">
        <v>1255</v>
      </c>
    </row>
    <row r="31" spans="1:3" ht="15" customHeight="1" x14ac:dyDescent="0.2">
      <c r="A31" s="64"/>
      <c r="B31" s="182"/>
      <c r="C31" s="310"/>
    </row>
    <row r="32" spans="1:3" ht="15" customHeight="1" x14ac:dyDescent="0.2">
      <c r="A32" s="70" t="s">
        <v>1180</v>
      </c>
      <c r="C32" s="292"/>
    </row>
    <row r="33" spans="1:3" ht="15" customHeight="1" x14ac:dyDescent="0.25">
      <c r="A33" s="661" t="s">
        <v>1387</v>
      </c>
      <c r="B33" s="20">
        <v>0</v>
      </c>
      <c r="C33" s="292" t="s">
        <v>1265</v>
      </c>
    </row>
    <row r="34" spans="1:3" ht="15" customHeight="1" x14ac:dyDescent="0.25">
      <c r="A34" s="43" t="s">
        <v>712</v>
      </c>
      <c r="B34" s="20">
        <v>0</v>
      </c>
      <c r="C34" s="292" t="s">
        <v>1266</v>
      </c>
    </row>
    <row r="35" spans="1:3" ht="15" customHeight="1" x14ac:dyDescent="0.25">
      <c r="A35" s="43" t="s">
        <v>251</v>
      </c>
      <c r="B35" s="20">
        <v>0</v>
      </c>
      <c r="C35" s="292" t="s">
        <v>1267</v>
      </c>
    </row>
    <row r="36" spans="1:3" ht="15" customHeight="1" x14ac:dyDescent="0.25">
      <c r="A36" s="43" t="s">
        <v>713</v>
      </c>
      <c r="B36" s="20">
        <v>0</v>
      </c>
      <c r="C36" s="292" t="s">
        <v>1268</v>
      </c>
    </row>
    <row r="37" spans="1:3" ht="15" customHeight="1" x14ac:dyDescent="0.2">
      <c r="A37" s="436" t="s">
        <v>1462</v>
      </c>
      <c r="B37" s="18">
        <f>SUBTOTAL(9,B33:B36)</f>
        <v>0</v>
      </c>
      <c r="C37" s="448" t="s">
        <v>1254</v>
      </c>
    </row>
    <row r="38" spans="1:3" ht="15" customHeight="1" x14ac:dyDescent="0.2">
      <c r="A38" s="64"/>
      <c r="B38" s="9"/>
      <c r="C38" s="292"/>
    </row>
    <row r="39" spans="1:3" ht="15" customHeight="1" x14ac:dyDescent="0.2">
      <c r="A39" s="436" t="s">
        <v>1463</v>
      </c>
      <c r="B39" s="18">
        <f>SUBTOTAL(9,B16:B37)</f>
        <v>0</v>
      </c>
      <c r="C39" s="448" t="s">
        <v>1269</v>
      </c>
    </row>
    <row r="40" spans="1:3" ht="15" customHeight="1" x14ac:dyDescent="0.2">
      <c r="A40" s="64"/>
      <c r="B40" s="9"/>
    </row>
    <row r="41" spans="1:3" ht="37.15" customHeight="1" x14ac:dyDescent="0.2">
      <c r="A41" s="1124" t="s">
        <v>1505</v>
      </c>
      <c r="B41" s="1124"/>
      <c r="C41" s="1124"/>
    </row>
    <row r="42" spans="1:3" ht="15" customHeight="1" x14ac:dyDescent="0.25">
      <c r="A42" s="796"/>
      <c r="B42" s="9"/>
    </row>
    <row r="43" spans="1:3" ht="15" customHeight="1" x14ac:dyDescent="0.25">
      <c r="A43" s="796"/>
      <c r="B43" s="9"/>
    </row>
  </sheetData>
  <sheetProtection formatCells="0" formatColumns="0" formatRows="0" insertColumns="0" insertRows="0" deleteColumns="0" deleteRows="0" autoFilter="0"/>
  <mergeCells count="5">
    <mergeCell ref="A7:C9"/>
    <mergeCell ref="A11:C11"/>
    <mergeCell ref="A13:C13"/>
    <mergeCell ref="A41:C41"/>
    <mergeCell ref="A12:B12"/>
  </mergeCells>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2:C17"/>
  <sheetViews>
    <sheetView zoomScaleNormal="100" workbookViewId="0">
      <selection activeCell="H13" sqref="H13"/>
    </sheetView>
  </sheetViews>
  <sheetFormatPr baseColWidth="10" defaultColWidth="11.42578125" defaultRowHeight="15" customHeight="1" x14ac:dyDescent="0.2"/>
  <cols>
    <col min="1" max="1" width="60.140625" style="77" bestFit="1" customWidth="1"/>
    <col min="2" max="16384" width="11.42578125" style="77"/>
  </cols>
  <sheetData>
    <row r="2" spans="1:3" ht="15" customHeight="1" x14ac:dyDescent="0.2">
      <c r="A2" s="756" t="str">
        <f>Resultatregnskap!A3</f>
        <v>Virksomhet:</v>
      </c>
    </row>
    <row r="4" spans="1:3" ht="15" customHeight="1" x14ac:dyDescent="0.25">
      <c r="A4" s="413" t="s">
        <v>454</v>
      </c>
      <c r="B4" s="814"/>
      <c r="C4" s="778"/>
    </row>
    <row r="5" spans="1:3" ht="15" customHeight="1" x14ac:dyDescent="0.25">
      <c r="A5" s="631" t="s">
        <v>1342</v>
      </c>
      <c r="B5" s="120"/>
    </row>
    <row r="6" spans="1:3" ht="15" customHeight="1" x14ac:dyDescent="0.2">
      <c r="A6" s="183"/>
      <c r="B6" s="685">
        <f>Resultatregnskap!C6</f>
        <v>42369</v>
      </c>
      <c r="C6" s="739">
        <f>Resultatregnskap!D6</f>
        <v>42004</v>
      </c>
    </row>
    <row r="7" spans="1:3" ht="15" customHeight="1" x14ac:dyDescent="0.25">
      <c r="A7" s="490" t="s">
        <v>310</v>
      </c>
      <c r="B7" s="364"/>
    </row>
    <row r="8" spans="1:3" ht="15" customHeight="1" x14ac:dyDescent="0.25">
      <c r="A8" s="49" t="s">
        <v>311</v>
      </c>
      <c r="B8" s="363">
        <v>0</v>
      </c>
      <c r="C8" s="77">
        <v>0</v>
      </c>
    </row>
    <row r="9" spans="1:3" ht="15" customHeight="1" x14ac:dyDescent="0.25">
      <c r="A9" s="49" t="s">
        <v>1017</v>
      </c>
      <c r="B9" s="363">
        <v>0</v>
      </c>
      <c r="C9" s="77">
        <v>0</v>
      </c>
    </row>
    <row r="10" spans="1:3" ht="15" customHeight="1" x14ac:dyDescent="0.25">
      <c r="A10" s="491" t="s">
        <v>312</v>
      </c>
      <c r="B10" s="492">
        <f>SUBTOTAL(9,B8:B9)</f>
        <v>0</v>
      </c>
      <c r="C10" s="493">
        <f>SUBTOTAL(9,C8:C9)</f>
        <v>0</v>
      </c>
    </row>
    <row r="11" spans="1:3" ht="15" customHeight="1" x14ac:dyDescent="0.25">
      <c r="A11" s="49"/>
      <c r="B11" s="363"/>
    </row>
    <row r="12" spans="1:3" ht="15" customHeight="1" x14ac:dyDescent="0.25">
      <c r="A12" s="490" t="s">
        <v>313</v>
      </c>
      <c r="B12" s="363"/>
    </row>
    <row r="13" spans="1:3" ht="15" customHeight="1" x14ac:dyDescent="0.25">
      <c r="A13" s="49" t="s">
        <v>311</v>
      </c>
      <c r="B13" s="363">
        <v>0</v>
      </c>
      <c r="C13" s="77">
        <v>0</v>
      </c>
    </row>
    <row r="14" spans="1:3" ht="15" customHeight="1" x14ac:dyDescent="0.25">
      <c r="A14" s="49" t="s">
        <v>1018</v>
      </c>
      <c r="B14" s="357">
        <v>0</v>
      </c>
      <c r="C14" s="77">
        <v>0</v>
      </c>
    </row>
    <row r="15" spans="1:3" ht="15" customHeight="1" x14ac:dyDescent="0.25">
      <c r="A15" s="491" t="s">
        <v>54</v>
      </c>
      <c r="B15" s="492">
        <f>SUBTOTAL(9,B13:B14)</f>
        <v>0</v>
      </c>
      <c r="C15" s="493">
        <f>SUBTOTAL(9,C13:C14)</f>
        <v>0</v>
      </c>
    </row>
    <row r="17" spans="1:3" ht="15" customHeight="1" x14ac:dyDescent="0.25">
      <c r="A17" s="494" t="s">
        <v>347</v>
      </c>
      <c r="B17" s="495">
        <f>SUBTOTAL(9,B8:B16)</f>
        <v>0</v>
      </c>
      <c r="C17" s="496">
        <f>SUBTOTAL(9,C8:C16)</f>
        <v>0</v>
      </c>
    </row>
  </sheetData>
  <sheetProtection formatCells="0" formatColumns="0" formatRows="0" insertColumns="0" insertRows="0" deleteColumns="0" deleteRows="0" autoFilter="0"/>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2:D14"/>
  <sheetViews>
    <sheetView zoomScaleNormal="100" workbookViewId="0">
      <selection activeCell="G27" sqref="G27"/>
    </sheetView>
  </sheetViews>
  <sheetFormatPr baseColWidth="10" defaultColWidth="11.42578125" defaultRowHeight="15" customHeight="1" x14ac:dyDescent="0.2"/>
  <cols>
    <col min="1" max="1" width="46.140625" style="77" customWidth="1"/>
    <col min="2" max="16384" width="11.42578125" style="77"/>
  </cols>
  <sheetData>
    <row r="2" spans="1:4" ht="15" customHeight="1" x14ac:dyDescent="0.2">
      <c r="A2" s="756" t="str">
        <f>Resultatregnskap!A3</f>
        <v>Virksomhet:</v>
      </c>
    </row>
    <row r="4" spans="1:4" ht="15" customHeight="1" x14ac:dyDescent="0.25">
      <c r="A4" s="413" t="s">
        <v>455</v>
      </c>
      <c r="B4" s="657"/>
      <c r="C4" s="732"/>
      <c r="D4" s="657"/>
    </row>
    <row r="5" spans="1:4" ht="15" customHeight="1" x14ac:dyDescent="0.25">
      <c r="A5" s="62"/>
      <c r="B5" s="655"/>
      <c r="C5" s="655"/>
    </row>
    <row r="6" spans="1:4" ht="15" customHeight="1" x14ac:dyDescent="0.25">
      <c r="A6" s="1125" t="s">
        <v>1393</v>
      </c>
      <c r="B6" s="1125"/>
      <c r="C6" s="1125"/>
      <c r="D6" s="1125"/>
    </row>
    <row r="7" spans="1:4" ht="15" customHeight="1" x14ac:dyDescent="0.25">
      <c r="A7" s="62"/>
      <c r="B7" s="655"/>
      <c r="C7" s="655"/>
    </row>
    <row r="8" spans="1:4" ht="15" customHeight="1" x14ac:dyDescent="0.25">
      <c r="A8" s="654" t="s">
        <v>1342</v>
      </c>
      <c r="B8" s="685">
        <f>Resultatregnskap!C6</f>
        <v>42369</v>
      </c>
      <c r="C8" s="684">
        <f>Resultatregnskap!D6</f>
        <v>42004</v>
      </c>
      <c r="D8" s="687" t="s">
        <v>352</v>
      </c>
    </row>
    <row r="9" spans="1:4" ht="15" customHeight="1" x14ac:dyDescent="0.2">
      <c r="A9" s="47"/>
      <c r="B9" s="48"/>
      <c r="C9" s="48"/>
      <c r="D9" s="300"/>
    </row>
    <row r="10" spans="1:4" ht="15" customHeight="1" x14ac:dyDescent="0.25">
      <c r="A10" s="49" t="s">
        <v>1359</v>
      </c>
      <c r="B10" s="363">
        <v>0</v>
      </c>
      <c r="C10" s="363">
        <v>0</v>
      </c>
      <c r="D10" s="310" t="s">
        <v>911</v>
      </c>
    </row>
    <row r="11" spans="1:4" ht="15" customHeight="1" x14ac:dyDescent="0.25">
      <c r="A11" s="49" t="s">
        <v>1360</v>
      </c>
      <c r="B11" s="363">
        <v>0</v>
      </c>
      <c r="C11" s="363">
        <v>0</v>
      </c>
      <c r="D11" s="310" t="s">
        <v>911</v>
      </c>
    </row>
    <row r="12" spans="1:4" ht="15" customHeight="1" x14ac:dyDescent="0.25">
      <c r="A12" s="49" t="s">
        <v>1361</v>
      </c>
      <c r="B12" s="363">
        <v>0</v>
      </c>
      <c r="C12" s="363">
        <v>0</v>
      </c>
      <c r="D12" s="310" t="s">
        <v>911</v>
      </c>
    </row>
    <row r="13" spans="1:4" ht="15" customHeight="1" x14ac:dyDescent="0.25">
      <c r="A13" s="49" t="s">
        <v>1019</v>
      </c>
      <c r="B13" s="363">
        <v>0</v>
      </c>
      <c r="C13" s="363">
        <v>0</v>
      </c>
      <c r="D13" s="310" t="s">
        <v>912</v>
      </c>
    </row>
    <row r="14" spans="1:4" ht="15" customHeight="1" x14ac:dyDescent="0.25">
      <c r="A14" s="491" t="s">
        <v>57</v>
      </c>
      <c r="B14" s="492">
        <f>SUM(B10:B13)</f>
        <v>0</v>
      </c>
      <c r="C14" s="493">
        <f>SUM(C10:C13)</f>
        <v>0</v>
      </c>
      <c r="D14" s="497" t="s">
        <v>614</v>
      </c>
    </row>
  </sheetData>
  <sheetProtection formatCells="0" formatColumns="0" formatRows="0" insertColumns="0" insertRows="0" deleteColumns="0" deleteRows="0" autoFilter="0"/>
  <mergeCells count="1">
    <mergeCell ref="A6:D6"/>
  </mergeCells>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2:J28"/>
  <sheetViews>
    <sheetView zoomScaleNormal="100" workbookViewId="0">
      <selection activeCell="G28" sqref="G28"/>
    </sheetView>
  </sheetViews>
  <sheetFormatPr baseColWidth="10" defaultColWidth="11.42578125" defaultRowHeight="12.75" x14ac:dyDescent="0.2"/>
  <cols>
    <col min="1" max="1" width="49" style="77" bestFit="1" customWidth="1"/>
    <col min="2" max="2" width="13.5703125" style="77" customWidth="1"/>
    <col min="3" max="3" width="11.42578125" style="77"/>
    <col min="4" max="4" width="12.42578125" style="77" bestFit="1" customWidth="1"/>
    <col min="5" max="6" width="11.42578125" style="77"/>
    <col min="7" max="7" width="12.140625" style="77" customWidth="1"/>
    <col min="8" max="9" width="11.28515625" style="77" customWidth="1"/>
    <col min="10" max="16384" width="11.42578125" style="77"/>
  </cols>
  <sheetData>
    <row r="2" spans="1:10" x14ac:dyDescent="0.2">
      <c r="A2" s="756" t="str">
        <f>Resultatregnskap!A3</f>
        <v>Virksomhet:</v>
      </c>
      <c r="D2" s="71"/>
    </row>
    <row r="3" spans="1:10" ht="15" customHeight="1" x14ac:dyDescent="0.2">
      <c r="D3" s="71"/>
      <c r="J3" s="300"/>
    </row>
    <row r="4" spans="1:10" ht="15" customHeight="1" x14ac:dyDescent="0.25">
      <c r="A4" s="498" t="s">
        <v>457</v>
      </c>
      <c r="B4" s="499"/>
      <c r="C4" s="499"/>
      <c r="D4" s="499"/>
      <c r="E4" s="499"/>
      <c r="F4" s="499"/>
      <c r="G4" s="499"/>
      <c r="H4" s="414"/>
      <c r="I4" s="414"/>
      <c r="J4" s="711"/>
    </row>
    <row r="5" spans="1:10" ht="15" x14ac:dyDescent="0.25">
      <c r="A5" s="648" t="s">
        <v>1342</v>
      </c>
      <c r="B5" s="12"/>
      <c r="C5" s="12"/>
      <c r="D5" s="12"/>
      <c r="E5" s="12"/>
      <c r="H5" s="120"/>
      <c r="I5" s="120"/>
      <c r="J5" s="300"/>
    </row>
    <row r="6" spans="1:10" ht="75" x14ac:dyDescent="0.25">
      <c r="A6" s="184"/>
      <c r="B6" s="695" t="s">
        <v>1402</v>
      </c>
      <c r="C6" s="695" t="s">
        <v>212</v>
      </c>
      <c r="D6" s="695" t="s">
        <v>1464</v>
      </c>
      <c r="E6" s="695" t="s">
        <v>213</v>
      </c>
      <c r="F6" s="696" t="s">
        <v>286</v>
      </c>
      <c r="G6" s="696" t="s">
        <v>287</v>
      </c>
      <c r="H6" s="697" t="s">
        <v>288</v>
      </c>
      <c r="I6" s="695" t="s">
        <v>1297</v>
      </c>
      <c r="J6" s="819" t="s">
        <v>352</v>
      </c>
    </row>
    <row r="7" spans="1:10" ht="15" x14ac:dyDescent="0.25">
      <c r="A7" s="500" t="s">
        <v>232</v>
      </c>
      <c r="B7" s="15"/>
      <c r="C7" s="15"/>
      <c r="J7" s="300"/>
    </row>
    <row r="8" spans="1:10" ht="15" x14ac:dyDescent="0.25">
      <c r="A8" s="16" t="s">
        <v>214</v>
      </c>
      <c r="B8" s="354"/>
      <c r="C8" s="353"/>
      <c r="D8" s="363"/>
      <c r="E8" s="356">
        <v>0</v>
      </c>
      <c r="F8" s="357">
        <v>0</v>
      </c>
      <c r="G8" s="357">
        <v>0</v>
      </c>
      <c r="H8" s="362">
        <v>0</v>
      </c>
      <c r="I8" s="362">
        <v>0</v>
      </c>
      <c r="J8" s="292" t="s">
        <v>964</v>
      </c>
    </row>
    <row r="9" spans="1:10" ht="15" x14ac:dyDescent="0.25">
      <c r="A9" s="16" t="s">
        <v>215</v>
      </c>
      <c r="B9" s="354"/>
      <c r="C9" s="353"/>
      <c r="D9" s="363"/>
      <c r="E9" s="356">
        <v>0</v>
      </c>
      <c r="F9" s="357">
        <v>0</v>
      </c>
      <c r="G9" s="357">
        <v>0</v>
      </c>
      <c r="H9" s="362">
        <v>0</v>
      </c>
      <c r="I9" s="362">
        <v>0</v>
      </c>
      <c r="J9" s="292" t="s">
        <v>964</v>
      </c>
    </row>
    <row r="10" spans="1:10" ht="15" x14ac:dyDescent="0.25">
      <c r="A10" s="16" t="s">
        <v>1274</v>
      </c>
      <c r="B10" s="354"/>
      <c r="C10" s="353"/>
      <c r="D10" s="363"/>
      <c r="E10" s="356">
        <v>0</v>
      </c>
      <c r="F10" s="357">
        <v>0</v>
      </c>
      <c r="G10" s="357">
        <v>0</v>
      </c>
      <c r="H10" s="362">
        <v>0</v>
      </c>
      <c r="I10" s="362">
        <v>0</v>
      </c>
      <c r="J10" s="292" t="s">
        <v>964</v>
      </c>
    </row>
    <row r="11" spans="1:10" ht="15" x14ac:dyDescent="0.25">
      <c r="A11" s="16" t="s">
        <v>1275</v>
      </c>
      <c r="B11" s="15"/>
      <c r="C11" s="15"/>
      <c r="D11" s="352"/>
      <c r="E11" s="356">
        <v>0</v>
      </c>
      <c r="F11" s="357">
        <v>0</v>
      </c>
      <c r="G11" s="357">
        <v>0</v>
      </c>
      <c r="H11" s="362">
        <v>0</v>
      </c>
      <c r="I11" s="45">
        <v>0</v>
      </c>
      <c r="J11" s="292" t="s">
        <v>964</v>
      </c>
    </row>
    <row r="12" spans="1:10" ht="15" x14ac:dyDescent="0.25">
      <c r="A12" s="16" t="s">
        <v>216</v>
      </c>
      <c r="B12" s="15"/>
      <c r="C12" s="15"/>
      <c r="D12" s="352"/>
      <c r="E12" s="356">
        <v>0</v>
      </c>
      <c r="F12" s="357">
        <v>0</v>
      </c>
      <c r="G12" s="357">
        <v>0</v>
      </c>
      <c r="H12" s="362">
        <v>0</v>
      </c>
      <c r="I12" s="45">
        <v>0</v>
      </c>
      <c r="J12" s="292" t="s">
        <v>964</v>
      </c>
    </row>
    <row r="13" spans="1:10" ht="15" x14ac:dyDescent="0.25">
      <c r="A13" s="16" t="s">
        <v>1028</v>
      </c>
      <c r="B13" s="15"/>
      <c r="C13" s="15"/>
      <c r="D13" s="352"/>
      <c r="E13" s="17">
        <v>0</v>
      </c>
      <c r="F13" s="357">
        <v>0</v>
      </c>
      <c r="G13" s="357">
        <v>0</v>
      </c>
      <c r="H13" s="45">
        <v>0</v>
      </c>
      <c r="I13" s="45">
        <v>0</v>
      </c>
      <c r="J13" s="292" t="s">
        <v>1240</v>
      </c>
    </row>
    <row r="14" spans="1:10" ht="15" x14ac:dyDescent="0.25">
      <c r="A14" s="98" t="s">
        <v>913</v>
      </c>
      <c r="B14" s="99"/>
      <c r="C14" s="99"/>
      <c r="D14" s="352"/>
      <c r="E14" s="101"/>
      <c r="F14" s="501">
        <f>SUBTOTAL(9,F8:F13)</f>
        <v>0</v>
      </c>
      <c r="G14" s="501">
        <f t="shared" ref="G14:I14" si="0">SUBTOTAL(9,G8:G13)</f>
        <v>0</v>
      </c>
      <c r="H14" s="501">
        <f t="shared" si="0"/>
        <v>0</v>
      </c>
      <c r="I14" s="501">
        <f t="shared" si="0"/>
        <v>0</v>
      </c>
      <c r="J14" s="497" t="s">
        <v>615</v>
      </c>
    </row>
    <row r="15" spans="1:10" ht="15" x14ac:dyDescent="0.25">
      <c r="A15" s="98"/>
      <c r="B15" s="99"/>
      <c r="C15" s="99"/>
      <c r="D15" s="352"/>
      <c r="E15" s="100"/>
      <c r="F15" s="301"/>
      <c r="G15" s="301"/>
      <c r="H15" s="301"/>
      <c r="I15" s="301"/>
      <c r="J15" s="292"/>
    </row>
    <row r="16" spans="1:10" ht="15" x14ac:dyDescent="0.25">
      <c r="A16" s="98" t="s">
        <v>914</v>
      </c>
      <c r="B16" s="99"/>
      <c r="C16" s="99"/>
      <c r="D16" s="352"/>
      <c r="E16" s="100"/>
      <c r="F16" s="301"/>
      <c r="G16" s="301"/>
      <c r="H16" s="301"/>
      <c r="I16" s="301"/>
      <c r="J16" s="292"/>
    </row>
    <row r="17" spans="1:10" ht="15" x14ac:dyDescent="0.25">
      <c r="A17" s="16" t="s">
        <v>214</v>
      </c>
      <c r="B17" s="15"/>
      <c r="C17" s="15"/>
      <c r="D17" s="352"/>
      <c r="E17" s="17"/>
      <c r="F17" s="357">
        <v>0</v>
      </c>
      <c r="G17" s="357">
        <v>0</v>
      </c>
      <c r="H17" s="45">
        <v>0</v>
      </c>
      <c r="I17" s="45">
        <v>0</v>
      </c>
      <c r="J17" s="292" t="s">
        <v>962</v>
      </c>
    </row>
    <row r="18" spans="1:10" ht="15" x14ac:dyDescent="0.25">
      <c r="A18" s="16" t="s">
        <v>215</v>
      </c>
      <c r="B18" s="15"/>
      <c r="C18" s="15"/>
      <c r="D18" s="352"/>
      <c r="E18" s="17"/>
      <c r="F18" s="357">
        <v>0</v>
      </c>
      <c r="G18" s="357">
        <v>0</v>
      </c>
      <c r="H18" s="45">
        <v>0</v>
      </c>
      <c r="I18" s="45">
        <v>0</v>
      </c>
      <c r="J18" s="292" t="s">
        <v>962</v>
      </c>
    </row>
    <row r="19" spans="1:10" ht="15" x14ac:dyDescent="0.25">
      <c r="A19" s="16" t="s">
        <v>1028</v>
      </c>
      <c r="B19" s="15"/>
      <c r="C19" s="15"/>
      <c r="D19" s="352"/>
      <c r="E19" s="17"/>
      <c r="F19" s="357">
        <v>0</v>
      </c>
      <c r="G19" s="357">
        <v>0</v>
      </c>
      <c r="H19" s="45">
        <v>0</v>
      </c>
      <c r="I19" s="45">
        <v>0</v>
      </c>
      <c r="J19" s="292" t="s">
        <v>963</v>
      </c>
    </row>
    <row r="20" spans="1:10" ht="15" x14ac:dyDescent="0.25">
      <c r="A20" s="98" t="s">
        <v>915</v>
      </c>
      <c r="B20" s="15"/>
      <c r="C20" s="15"/>
      <c r="D20" s="352"/>
      <c r="E20" s="17"/>
      <c r="F20" s="501">
        <f>SUBTOTAL(9,F17:F19)</f>
        <v>0</v>
      </c>
      <c r="G20" s="501">
        <f>SUBTOTAL(9,G17:G19)</f>
        <v>0</v>
      </c>
      <c r="H20" s="501">
        <f>SUBTOTAL(9,H17:H19)</f>
        <v>0</v>
      </c>
      <c r="I20" s="501">
        <f t="shared" ref="I20" si="1">SUBTOTAL(9,I17:I19)</f>
        <v>0</v>
      </c>
      <c r="J20" s="497" t="s">
        <v>616</v>
      </c>
    </row>
    <row r="21" spans="1:10" ht="15" x14ac:dyDescent="0.25">
      <c r="A21" s="16"/>
      <c r="B21" s="15"/>
      <c r="C21" s="15"/>
      <c r="D21" s="15"/>
      <c r="E21" s="17"/>
      <c r="F21" s="357"/>
      <c r="G21" s="357"/>
      <c r="H21" s="45"/>
      <c r="I21" s="45"/>
      <c r="J21" s="292"/>
    </row>
    <row r="22" spans="1:10" ht="15" x14ac:dyDescent="0.25">
      <c r="A22" s="475" t="s">
        <v>1465</v>
      </c>
      <c r="B22" s="185"/>
      <c r="C22" s="185"/>
      <c r="D22" s="185"/>
      <c r="E22" s="186"/>
      <c r="F22" s="492">
        <f>SUBTOTAL(9,F8:F21)</f>
        <v>0</v>
      </c>
      <c r="G22" s="492">
        <f t="shared" ref="G22:I22" si="2">SUBTOTAL(9,G8:G21)</f>
        <v>0</v>
      </c>
      <c r="H22" s="492">
        <f t="shared" si="2"/>
        <v>0</v>
      </c>
      <c r="I22" s="492">
        <f t="shared" si="2"/>
        <v>0</v>
      </c>
      <c r="J22" s="497" t="s">
        <v>916</v>
      </c>
    </row>
    <row r="23" spans="1:10" x14ac:dyDescent="0.2">
      <c r="J23" s="300"/>
    </row>
    <row r="24" spans="1:10" x14ac:dyDescent="0.2">
      <c r="A24" s="1126" t="s">
        <v>1029</v>
      </c>
      <c r="B24" s="1126"/>
      <c r="C24" s="1126"/>
      <c r="D24" s="1126"/>
      <c r="E24" s="1126"/>
    </row>
    <row r="25" spans="1:10" x14ac:dyDescent="0.2">
      <c r="A25" s="1126" t="s">
        <v>1030</v>
      </c>
      <c r="B25" s="1126"/>
      <c r="C25" s="1126"/>
      <c r="D25" s="1126"/>
      <c r="E25" s="1126"/>
    </row>
    <row r="26" spans="1:10" x14ac:dyDescent="0.2">
      <c r="A26" s="187" t="s">
        <v>1031</v>
      </c>
      <c r="B26" s="187"/>
      <c r="C26" s="187"/>
      <c r="D26" s="187"/>
      <c r="E26" s="187"/>
    </row>
    <row r="28" spans="1:10" x14ac:dyDescent="0.2">
      <c r="A28" s="1126" t="s">
        <v>1466</v>
      </c>
      <c r="B28" s="1126"/>
      <c r="C28" s="1126"/>
      <c r="D28" s="1126"/>
      <c r="E28" s="1126"/>
    </row>
  </sheetData>
  <sheetProtection formatCells="0" formatColumns="0" formatRows="0" insertColumns="0" insertRows="0" deleteColumns="0" deleteRows="0" autoFilter="0"/>
  <mergeCells count="3">
    <mergeCell ref="A24:E24"/>
    <mergeCell ref="A25:E25"/>
    <mergeCell ref="A28:E28"/>
  </mergeCells>
  <phoneticPr fontId="13" type="noConversion"/>
  <pageMargins left="0.78740157480314965" right="0.78740157480314965" top="0.98425196850393704" bottom="0.98425196850393704" header="0.51181102362204722" footer="0.51181102362204722"/>
  <pageSetup paperSize="9" scale="72" orientation="landscape" r:id="rId1"/>
  <headerFooter alignWithMargins="0">
    <oddHeader xml:space="preserve">&amp;LUniversiteter og høyskoler - standard mal for årsregnskap
</oddHeader>
    <oddFooter>&amp;LDato: 17.12.2013
Versjon:1&amp;R&amp;D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A2:D20"/>
  <sheetViews>
    <sheetView zoomScaleNormal="100" workbookViewId="0">
      <selection activeCell="G21" sqref="G21"/>
    </sheetView>
  </sheetViews>
  <sheetFormatPr baseColWidth="10" defaultColWidth="11.42578125" defaultRowHeight="15" customHeight="1" x14ac:dyDescent="0.2"/>
  <cols>
    <col min="1" max="1" width="49.140625" style="77" customWidth="1"/>
    <col min="2" max="16384" width="11.42578125" style="77"/>
  </cols>
  <sheetData>
    <row r="2" spans="1:4" ht="15" customHeight="1" x14ac:dyDescent="0.2">
      <c r="A2" s="756" t="str">
        <f>Resultatregnskap!A3</f>
        <v>Virksomhet:</v>
      </c>
    </row>
    <row r="4" spans="1:4" ht="15" customHeight="1" x14ac:dyDescent="0.25">
      <c r="A4" s="438" t="s">
        <v>458</v>
      </c>
      <c r="B4" s="414"/>
      <c r="C4" s="414"/>
      <c r="D4" s="711"/>
    </row>
    <row r="5" spans="1:4" ht="15" customHeight="1" x14ac:dyDescent="0.25">
      <c r="A5" s="648" t="s">
        <v>1342</v>
      </c>
      <c r="B5" s="120"/>
    </row>
    <row r="6" spans="1:4" ht="15" customHeight="1" x14ac:dyDescent="0.25">
      <c r="A6" s="13"/>
      <c r="B6" s="685">
        <f>Resultatregnskap!C6</f>
        <v>42369</v>
      </c>
      <c r="C6" s="684">
        <f>'Balanse - eiendeler'!D6</f>
        <v>42004</v>
      </c>
      <c r="D6" s="519" t="s">
        <v>352</v>
      </c>
    </row>
    <row r="7" spans="1:4" ht="15" customHeight="1" x14ac:dyDescent="0.25">
      <c r="A7" s="502" t="s">
        <v>226</v>
      </c>
      <c r="B7" s="120"/>
      <c r="C7" s="120"/>
      <c r="D7" s="300"/>
    </row>
    <row r="8" spans="1:4" ht="15" customHeight="1" x14ac:dyDescent="0.25">
      <c r="A8" s="6" t="s">
        <v>233</v>
      </c>
      <c r="B8" s="20">
        <v>0</v>
      </c>
      <c r="C8" s="20">
        <v>0</v>
      </c>
      <c r="D8" s="293" t="s">
        <v>617</v>
      </c>
    </row>
    <row r="9" spans="1:4" ht="15" customHeight="1" x14ac:dyDescent="0.25">
      <c r="A9" s="503" t="s">
        <v>234</v>
      </c>
      <c r="B9" s="21">
        <v>0</v>
      </c>
      <c r="C9" s="21">
        <v>0</v>
      </c>
      <c r="D9" s="293" t="s">
        <v>618</v>
      </c>
    </row>
    <row r="10" spans="1:4" ht="15" customHeight="1" x14ac:dyDescent="0.25">
      <c r="A10" s="504" t="s">
        <v>217</v>
      </c>
      <c r="B10" s="809">
        <f>SUBTOTAL(9,B8:B9)</f>
        <v>0</v>
      </c>
      <c r="C10" s="810">
        <f t="shared" ref="C10" si="0">SUBTOTAL(9,C8:C9)</f>
        <v>0</v>
      </c>
      <c r="D10" s="505" t="s">
        <v>619</v>
      </c>
    </row>
    <row r="11" spans="1:4" ht="15" customHeight="1" x14ac:dyDescent="0.25">
      <c r="A11" s="5"/>
      <c r="B11" s="9"/>
      <c r="C11" s="21"/>
      <c r="D11" s="293"/>
    </row>
    <row r="12" spans="1:4" ht="15" customHeight="1" x14ac:dyDescent="0.25">
      <c r="A12" s="502" t="s">
        <v>227</v>
      </c>
      <c r="B12" s="19"/>
      <c r="C12" s="20"/>
      <c r="D12" s="293"/>
    </row>
    <row r="13" spans="1:4" ht="15" customHeight="1" x14ac:dyDescent="0.25">
      <c r="A13" s="506" t="s">
        <v>714</v>
      </c>
      <c r="B13" s="20">
        <v>0</v>
      </c>
      <c r="C13" s="20">
        <v>0</v>
      </c>
      <c r="D13" s="293" t="s">
        <v>620</v>
      </c>
    </row>
    <row r="14" spans="1:4" ht="15" customHeight="1" x14ac:dyDescent="0.25">
      <c r="A14" s="507" t="s">
        <v>715</v>
      </c>
      <c r="B14" s="21">
        <v>0</v>
      </c>
      <c r="C14" s="21">
        <v>0</v>
      </c>
      <c r="D14" s="293" t="s">
        <v>621</v>
      </c>
    </row>
    <row r="15" spans="1:4" ht="15" customHeight="1" x14ac:dyDescent="0.25">
      <c r="A15" s="508" t="s">
        <v>228</v>
      </c>
      <c r="B15" s="809">
        <f>SUBTOTAL(9,B13:B14)</f>
        <v>0</v>
      </c>
      <c r="C15" s="810">
        <f t="shared" ref="C15" si="1">SUBTOTAL(9,C13:C14)</f>
        <v>0</v>
      </c>
      <c r="D15" s="505" t="s">
        <v>622</v>
      </c>
    </row>
    <row r="16" spans="1:4" ht="15" customHeight="1" x14ac:dyDescent="0.25">
      <c r="A16" s="120"/>
      <c r="B16" s="19"/>
      <c r="C16" s="20"/>
      <c r="D16" s="293"/>
    </row>
    <row r="17" spans="1:4" ht="15" customHeight="1" x14ac:dyDescent="0.25">
      <c r="A17" s="436" t="s">
        <v>229</v>
      </c>
      <c r="B17" s="18">
        <f>SUBTOTAL(9,B8:B15)</f>
        <v>0</v>
      </c>
      <c r="C17" s="433">
        <f t="shared" ref="C17" si="2">SUBTOTAL(9,C8:C15)</f>
        <v>0</v>
      </c>
      <c r="D17" s="505" t="s">
        <v>623</v>
      </c>
    </row>
    <row r="18" spans="1:4" ht="15" customHeight="1" x14ac:dyDescent="0.25">
      <c r="A18" s="64"/>
      <c r="B18" s="9"/>
      <c r="C18" s="21"/>
      <c r="D18" s="312"/>
    </row>
    <row r="19" spans="1:4" ht="60.6" customHeight="1" x14ac:dyDescent="0.2">
      <c r="A19" s="1127" t="s">
        <v>1467</v>
      </c>
      <c r="B19" s="1127"/>
      <c r="C19" s="1127"/>
      <c r="D19" s="1127"/>
    </row>
    <row r="20" spans="1:4" ht="15" customHeight="1" x14ac:dyDescent="0.25">
      <c r="A20" s="820"/>
      <c r="B20" s="9"/>
      <c r="C20" s="21"/>
      <c r="D20" s="312"/>
    </row>
  </sheetData>
  <sheetProtection formatCells="0" formatColumns="0" formatRows="0" insertColumns="0" insertRows="0" deleteColumns="0" deleteRows="0" autoFilter="0"/>
  <mergeCells count="1">
    <mergeCell ref="A19:D19"/>
  </mergeCells>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E13"/>
  <sheetViews>
    <sheetView zoomScaleNormal="100" workbookViewId="0">
      <selection activeCell="J17" sqref="J17"/>
    </sheetView>
  </sheetViews>
  <sheetFormatPr baseColWidth="10" defaultColWidth="11.42578125" defaultRowHeight="12.75" x14ac:dyDescent="0.2"/>
  <cols>
    <col min="1" max="2" width="11.42578125" style="77"/>
    <col min="3" max="3" width="11.42578125" style="113"/>
    <col min="4" max="16384" width="11.42578125" style="77"/>
  </cols>
  <sheetData>
    <row r="1" spans="1:5" x14ac:dyDescent="0.2">
      <c r="A1" s="110"/>
      <c r="B1" s="110"/>
      <c r="C1" s="111"/>
      <c r="D1" s="110"/>
      <c r="E1" s="110"/>
    </row>
    <row r="2" spans="1:5" x14ac:dyDescent="0.2">
      <c r="A2" s="126" t="str">
        <f>Resultatregnskap!A3</f>
        <v>Virksomhet:</v>
      </c>
      <c r="B2" s="126"/>
      <c r="C2" s="127"/>
      <c r="D2" s="126"/>
      <c r="E2" s="126"/>
    </row>
    <row r="3" spans="1:5" x14ac:dyDescent="0.2">
      <c r="C3" s="116"/>
    </row>
    <row r="4" spans="1:5" x14ac:dyDescent="0.2">
      <c r="C4" s="113">
        <v>41625</v>
      </c>
    </row>
    <row r="13" spans="1:5" ht="25.15" customHeight="1" x14ac:dyDescent="0.2"/>
  </sheetData>
  <sheetProtection formatCells="0" formatColumns="0" formatRows="0" insertColumns="0" insertRows="0" deleteColumns="0" deleteRows="0" autoFilter="0"/>
  <pageMargins left="0.70866141732283472" right="0.70866141732283472" top="0.78740157480314965" bottom="0.78740157480314965" header="0.31496062992125984" footer="0.31496062992125984"/>
  <pageSetup paperSize="9" scale="75" orientation="portrait" r:id="rId1"/>
  <headerFooter>
    <oddHeader>&amp;LUniversiteter og høyskoler - standard mal for årsregnskap</oddHeader>
    <oddFooter>&amp;LVersjon 17.12.2013
Versjon 1.0&amp;R&amp;D &amp;T</oddFooter>
  </headerFooter>
  <rowBreaks count="2" manualBreakCount="2">
    <brk id="66" max="16383" man="1"/>
    <brk id="133"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2:D9"/>
  <sheetViews>
    <sheetView zoomScaleNormal="100" workbookViewId="0">
      <selection activeCell="F20" sqref="F20"/>
    </sheetView>
  </sheetViews>
  <sheetFormatPr baseColWidth="10" defaultColWidth="11.42578125" defaultRowHeight="12.75" x14ac:dyDescent="0.2"/>
  <cols>
    <col min="1" max="1" width="45.85546875" style="77" customWidth="1"/>
    <col min="2" max="16384" width="11.42578125" style="77"/>
  </cols>
  <sheetData>
    <row r="2" spans="1:4" x14ac:dyDescent="0.2">
      <c r="A2" s="756" t="str">
        <f>Resultatregnskap!A3</f>
        <v>Virksomhet:</v>
      </c>
    </row>
    <row r="3" spans="1:4" ht="15" customHeight="1" x14ac:dyDescent="0.2"/>
    <row r="4" spans="1:4" ht="15" x14ac:dyDescent="0.25">
      <c r="A4" s="413" t="s">
        <v>461</v>
      </c>
      <c r="B4" s="413"/>
      <c r="C4" s="414"/>
      <c r="D4" s="711"/>
    </row>
    <row r="5" spans="1:4" ht="15" x14ac:dyDescent="0.25">
      <c r="A5" s="631" t="s">
        <v>1342</v>
      </c>
      <c r="B5" s="685">
        <f>Resultatregnskap!C6</f>
        <v>42369</v>
      </c>
      <c r="C5" s="684">
        <f>'Balanse - eiendeler'!D6</f>
        <v>42004</v>
      </c>
      <c r="D5" s="682" t="s">
        <v>352</v>
      </c>
    </row>
    <row r="6" spans="1:4" ht="15" x14ac:dyDescent="0.25">
      <c r="A6" s="120"/>
      <c r="B6" s="28"/>
      <c r="C6" s="120"/>
      <c r="D6" s="300"/>
    </row>
    <row r="7" spans="1:4" ht="15" x14ac:dyDescent="0.25">
      <c r="A7" s="120" t="s">
        <v>125</v>
      </c>
      <c r="B7" s="20">
        <v>0</v>
      </c>
      <c r="C7" s="20">
        <v>0</v>
      </c>
      <c r="D7" s="292" t="s">
        <v>624</v>
      </c>
    </row>
    <row r="8" spans="1:4" ht="15" x14ac:dyDescent="0.25">
      <c r="A8" s="120" t="s">
        <v>175</v>
      </c>
      <c r="B8" s="20">
        <v>0</v>
      </c>
      <c r="C8" s="20">
        <v>0</v>
      </c>
      <c r="D8" s="292" t="s">
        <v>625</v>
      </c>
    </row>
    <row r="9" spans="1:4" ht="15" x14ac:dyDescent="0.25">
      <c r="A9" s="436" t="s">
        <v>126</v>
      </c>
      <c r="B9" s="18">
        <f>SUM(B7:B8)</f>
        <v>0</v>
      </c>
      <c r="C9" s="433">
        <f>SUM(C7:C8)</f>
        <v>0</v>
      </c>
      <c r="D9" s="448" t="s">
        <v>626</v>
      </c>
    </row>
  </sheetData>
  <sheetProtection formatCells="0" formatColumns="0" formatRows="0" insertColumns="0" insertRows="0" deleteColumns="0" deleteRows="0" autoFilter="0"/>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D18"/>
  <sheetViews>
    <sheetView zoomScaleNormal="100" workbookViewId="0">
      <selection activeCell="I14" sqref="I14"/>
    </sheetView>
  </sheetViews>
  <sheetFormatPr baseColWidth="10" defaultColWidth="11.42578125" defaultRowHeight="12.75" x14ac:dyDescent="0.2"/>
  <cols>
    <col min="1" max="1" width="57" style="77" customWidth="1"/>
    <col min="2" max="16384" width="11.42578125" style="77"/>
  </cols>
  <sheetData>
    <row r="1" spans="1:4" ht="15" customHeight="1" x14ac:dyDescent="0.2"/>
    <row r="2" spans="1:4" ht="15" customHeight="1" x14ac:dyDescent="0.2">
      <c r="A2" s="756" t="str">
        <f>Resultatregnskap!A3</f>
        <v>Virksomhet:</v>
      </c>
    </row>
    <row r="3" spans="1:4" ht="15" customHeight="1" x14ac:dyDescent="0.2"/>
    <row r="4" spans="1:4" ht="15" customHeight="1" x14ac:dyDescent="0.25">
      <c r="A4" s="413" t="s">
        <v>462</v>
      </c>
      <c r="B4" s="413"/>
      <c r="C4" s="414"/>
      <c r="D4" s="711"/>
    </row>
    <row r="5" spans="1:4" ht="15" x14ac:dyDescent="0.25">
      <c r="A5" s="631" t="s">
        <v>1342</v>
      </c>
      <c r="B5" s="120"/>
    </row>
    <row r="6" spans="1:4" ht="15" x14ac:dyDescent="0.25">
      <c r="A6" s="631"/>
      <c r="B6" s="632"/>
    </row>
    <row r="7" spans="1:4" ht="15" x14ac:dyDescent="0.25">
      <c r="A7" s="183" t="s">
        <v>107</v>
      </c>
      <c r="B7" s="685">
        <f>Resultatregnskap!C6</f>
        <v>42369</v>
      </c>
      <c r="C7" s="684">
        <f>'Balanse - eiendeler'!D6</f>
        <v>42004</v>
      </c>
      <c r="D7" s="688" t="s">
        <v>352</v>
      </c>
    </row>
    <row r="8" spans="1:4" ht="14.25" x14ac:dyDescent="0.2">
      <c r="A8" s="47"/>
      <c r="B8" s="48"/>
      <c r="C8" s="48"/>
      <c r="D8" s="300"/>
    </row>
    <row r="9" spans="1:4" ht="15" x14ac:dyDescent="0.25">
      <c r="A9" s="49" t="s">
        <v>109</v>
      </c>
      <c r="B9" s="363">
        <v>0</v>
      </c>
      <c r="C9" s="363">
        <v>0</v>
      </c>
      <c r="D9" s="293" t="s">
        <v>627</v>
      </c>
    </row>
    <row r="10" spans="1:4" ht="15" x14ac:dyDescent="0.25">
      <c r="A10" s="49" t="s">
        <v>124</v>
      </c>
      <c r="B10" s="363">
        <v>0</v>
      </c>
      <c r="C10" s="363">
        <v>0</v>
      </c>
      <c r="D10" s="293" t="s">
        <v>628</v>
      </c>
    </row>
    <row r="11" spans="1:4" ht="15" x14ac:dyDescent="0.25">
      <c r="A11" s="49" t="s">
        <v>110</v>
      </c>
      <c r="B11" s="363">
        <v>0</v>
      </c>
      <c r="C11" s="363">
        <v>0</v>
      </c>
      <c r="D11" s="293" t="s">
        <v>629</v>
      </c>
    </row>
    <row r="12" spans="1:4" ht="15" x14ac:dyDescent="0.25">
      <c r="A12" s="49" t="s">
        <v>111</v>
      </c>
      <c r="B12" s="363">
        <v>0</v>
      </c>
      <c r="C12" s="363">
        <v>0</v>
      </c>
      <c r="D12" s="293" t="s">
        <v>630</v>
      </c>
    </row>
    <row r="13" spans="1:4" ht="15" x14ac:dyDescent="0.25">
      <c r="A13" s="49" t="s">
        <v>1241</v>
      </c>
      <c r="B13" s="363">
        <v>0</v>
      </c>
      <c r="C13" s="363">
        <v>0</v>
      </c>
      <c r="D13" s="293" t="s">
        <v>631</v>
      </c>
    </row>
    <row r="14" spans="1:4" ht="15" x14ac:dyDescent="0.25">
      <c r="A14" s="49" t="s">
        <v>32</v>
      </c>
      <c r="B14" s="363">
        <v>0</v>
      </c>
      <c r="C14" s="363">
        <v>0</v>
      </c>
      <c r="D14" s="293" t="s">
        <v>632</v>
      </c>
    </row>
    <row r="15" spans="1:4" ht="15" x14ac:dyDescent="0.25">
      <c r="A15" s="49" t="s">
        <v>121</v>
      </c>
      <c r="B15" s="363">
        <v>0</v>
      </c>
      <c r="C15" s="363">
        <v>0</v>
      </c>
      <c r="D15" s="293" t="s">
        <v>633</v>
      </c>
    </row>
    <row r="16" spans="1:4" ht="15" x14ac:dyDescent="0.25">
      <c r="A16" s="733" t="s">
        <v>106</v>
      </c>
      <c r="B16" s="492">
        <f>SUM(B9:B15)</f>
        <v>0</v>
      </c>
      <c r="C16" s="493">
        <f>SUM(C9:C15)</f>
        <v>0</v>
      </c>
      <c r="D16" s="448" t="s">
        <v>634</v>
      </c>
    </row>
    <row r="18" spans="1:1" ht="15" x14ac:dyDescent="0.25">
      <c r="A18" s="120" t="s">
        <v>123</v>
      </c>
    </row>
  </sheetData>
  <sheetProtection formatCells="0" formatColumns="0" formatRows="0" insertColumns="0" insertRows="0" deleteColumns="0" deleteRows="0" autoFilter="0"/>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4"/>
  <dimension ref="A1:F161"/>
  <sheetViews>
    <sheetView zoomScaleNormal="100" workbookViewId="0">
      <selection activeCell="K16" sqref="K16"/>
    </sheetView>
  </sheetViews>
  <sheetFormatPr baseColWidth="10" defaultColWidth="11.42578125" defaultRowHeight="12.75" x14ac:dyDescent="0.2"/>
  <cols>
    <col min="1" max="1" width="57" style="77" customWidth="1"/>
    <col min="2" max="5" width="14.7109375" style="71" customWidth="1"/>
    <col min="6" max="16384" width="11.42578125" style="77"/>
  </cols>
  <sheetData>
    <row r="1" spans="1:6" x14ac:dyDescent="0.2">
      <c r="F1" s="335"/>
    </row>
    <row r="2" spans="1:6" x14ac:dyDescent="0.2">
      <c r="A2" s="756" t="str">
        <f>Resultatregnskap!A3</f>
        <v>Virksomhet:</v>
      </c>
      <c r="F2" s="335"/>
    </row>
    <row r="3" spans="1:6" ht="15" customHeight="1" x14ac:dyDescent="0.2">
      <c r="F3" s="335"/>
    </row>
    <row r="4" spans="1:6" ht="15" x14ac:dyDescent="0.25">
      <c r="A4" s="413" t="s">
        <v>349</v>
      </c>
      <c r="B4" s="509"/>
      <c r="C4" s="509"/>
      <c r="D4" s="482"/>
      <c r="E4" s="482"/>
      <c r="F4" s="482"/>
    </row>
    <row r="5" spans="1:6" ht="15" x14ac:dyDescent="0.25">
      <c r="A5" s="486" t="s">
        <v>1342</v>
      </c>
      <c r="B5" s="649"/>
      <c r="C5" s="649"/>
      <c r="D5" s="647"/>
      <c r="E5" s="647"/>
      <c r="F5" s="362"/>
    </row>
    <row r="6" spans="1:6" ht="15" x14ac:dyDescent="0.25">
      <c r="A6" s="43"/>
      <c r="B6" s="68"/>
      <c r="C6" s="68"/>
      <c r="D6" s="67"/>
      <c r="E6" s="67"/>
      <c r="F6" s="335"/>
    </row>
    <row r="7" spans="1:6" ht="12.75" customHeight="1" x14ac:dyDescent="0.2">
      <c r="A7" s="1132" t="s">
        <v>1045</v>
      </c>
      <c r="B7" s="1132"/>
      <c r="C7" s="1132"/>
      <c r="D7" s="1132"/>
      <c r="E7" s="1132"/>
      <c r="F7" s="1132"/>
    </row>
    <row r="8" spans="1:6" x14ac:dyDescent="0.2">
      <c r="A8" s="1132"/>
      <c r="B8" s="1132"/>
      <c r="C8" s="1132"/>
      <c r="D8" s="1132"/>
      <c r="E8" s="1132"/>
      <c r="F8" s="1132"/>
    </row>
    <row r="9" spans="1:6" ht="4.9000000000000004" customHeight="1" x14ac:dyDescent="0.2">
      <c r="A9" s="1132"/>
      <c r="B9" s="1132"/>
      <c r="C9" s="1132"/>
      <c r="D9" s="1132"/>
      <c r="E9" s="1132"/>
      <c r="F9" s="1132"/>
    </row>
    <row r="10" spans="1:6" ht="4.9000000000000004" customHeight="1" x14ac:dyDescent="0.2">
      <c r="A10" s="1132"/>
      <c r="B10" s="1132"/>
      <c r="C10" s="1132"/>
      <c r="D10" s="1132"/>
      <c r="E10" s="1132"/>
      <c r="F10" s="1132"/>
    </row>
    <row r="11" spans="1:6" ht="13.5" customHeight="1" x14ac:dyDescent="0.2">
      <c r="A11" s="1132" t="s">
        <v>325</v>
      </c>
      <c r="B11" s="1132"/>
      <c r="C11" s="1132"/>
      <c r="D11" s="1132"/>
      <c r="E11" s="1132"/>
      <c r="F11" s="1132"/>
    </row>
    <row r="12" spans="1:6" s="29" customFormat="1" ht="13.5" customHeight="1" x14ac:dyDescent="0.2">
      <c r="A12" s="1132"/>
      <c r="B12" s="1132"/>
      <c r="C12" s="1132"/>
      <c r="D12" s="1132"/>
      <c r="E12" s="1132"/>
      <c r="F12" s="1132"/>
    </row>
    <row r="13" spans="1:6" ht="15" x14ac:dyDescent="0.25">
      <c r="A13" s="120"/>
      <c r="B13" s="67"/>
      <c r="C13" s="67"/>
      <c r="D13" s="67"/>
      <c r="E13" s="67"/>
      <c r="F13" s="335"/>
    </row>
    <row r="14" spans="1:6" ht="44.25" customHeight="1" x14ac:dyDescent="0.2">
      <c r="A14" s="701" t="s">
        <v>1417</v>
      </c>
      <c r="B14" s="698" t="s">
        <v>1468</v>
      </c>
      <c r="C14" s="699" t="s">
        <v>326</v>
      </c>
      <c r="D14" s="698" t="s">
        <v>1319</v>
      </c>
      <c r="E14" s="698" t="s">
        <v>309</v>
      </c>
      <c r="F14" s="700" t="s">
        <v>352</v>
      </c>
    </row>
    <row r="15" spans="1:6" ht="15" x14ac:dyDescent="0.25">
      <c r="A15" s="510" t="s">
        <v>267</v>
      </c>
      <c r="B15" s="107"/>
      <c r="C15" s="107"/>
      <c r="D15" s="108"/>
      <c r="E15" s="108"/>
      <c r="F15" s="335"/>
    </row>
    <row r="16" spans="1:6" ht="15" x14ac:dyDescent="0.25">
      <c r="A16" s="395" t="s">
        <v>289</v>
      </c>
      <c r="B16" s="19"/>
      <c r="C16" s="19"/>
      <c r="D16" s="20"/>
      <c r="E16" s="20"/>
      <c r="F16" s="335"/>
    </row>
    <row r="17" spans="1:6" ht="15" x14ac:dyDescent="0.25">
      <c r="A17" s="102" t="s">
        <v>283</v>
      </c>
      <c r="B17" s="358">
        <v>0</v>
      </c>
      <c r="C17" s="358">
        <v>0</v>
      </c>
      <c r="D17" s="365">
        <v>0</v>
      </c>
      <c r="E17" s="20">
        <f>B17-D17</f>
        <v>0</v>
      </c>
      <c r="F17" s="292" t="s">
        <v>919</v>
      </c>
    </row>
    <row r="18" spans="1:6" ht="15" x14ac:dyDescent="0.25">
      <c r="A18" s="102" t="s">
        <v>284</v>
      </c>
      <c r="B18" s="358">
        <v>0</v>
      </c>
      <c r="C18" s="358">
        <v>0</v>
      </c>
      <c r="D18" s="365">
        <v>0</v>
      </c>
      <c r="E18" s="20">
        <f t="shared" ref="E18:E19" si="0">B18-D18</f>
        <v>0</v>
      </c>
      <c r="F18" s="292" t="s">
        <v>919</v>
      </c>
    </row>
    <row r="19" spans="1:6" ht="15" x14ac:dyDescent="0.25">
      <c r="A19" s="102" t="s">
        <v>468</v>
      </c>
      <c r="B19" s="358">
        <v>0</v>
      </c>
      <c r="C19" s="358">
        <v>0</v>
      </c>
      <c r="D19" s="365">
        <v>0</v>
      </c>
      <c r="E19" s="20">
        <f t="shared" si="0"/>
        <v>0</v>
      </c>
      <c r="F19" s="292" t="s">
        <v>919</v>
      </c>
    </row>
    <row r="20" spans="1:6" ht="15" x14ac:dyDescent="0.25">
      <c r="A20" s="102" t="s">
        <v>1032</v>
      </c>
      <c r="B20" s="20">
        <v>0</v>
      </c>
      <c r="C20" s="20">
        <v>0</v>
      </c>
      <c r="D20" s="20">
        <v>0</v>
      </c>
      <c r="E20" s="20">
        <f>B20-D20</f>
        <v>0</v>
      </c>
      <c r="F20" s="293" t="s">
        <v>918</v>
      </c>
    </row>
    <row r="21" spans="1:6" ht="15" x14ac:dyDescent="0.25">
      <c r="A21" s="511" t="s">
        <v>290</v>
      </c>
      <c r="B21" s="801">
        <f>SUBTOTAL(9,B17:B20)</f>
        <v>0</v>
      </c>
      <c r="C21" s="802">
        <f>SUBTOTAL(9,C17:C20)</f>
        <v>0</v>
      </c>
      <c r="D21" s="802">
        <f>SUBTOTAL(9,D17:D20)</f>
        <v>0</v>
      </c>
      <c r="E21" s="802">
        <f>SUBTOTAL(9,E17:E20)</f>
        <v>0</v>
      </c>
      <c r="F21" s="512" t="s">
        <v>378</v>
      </c>
    </row>
    <row r="22" spans="1:6" ht="15" x14ac:dyDescent="0.25">
      <c r="A22" s="395" t="s">
        <v>291</v>
      </c>
      <c r="B22" s="19"/>
      <c r="C22" s="20"/>
      <c r="D22" s="20"/>
      <c r="E22" s="20"/>
      <c r="F22" s="358"/>
    </row>
    <row r="23" spans="1:6" ht="15" x14ac:dyDescent="0.25">
      <c r="A23" s="102" t="s">
        <v>283</v>
      </c>
      <c r="B23" s="358">
        <v>0</v>
      </c>
      <c r="C23" s="358">
        <v>0</v>
      </c>
      <c r="D23" s="358">
        <v>0</v>
      </c>
      <c r="E23" s="20">
        <f>B23-D23</f>
        <v>0</v>
      </c>
      <c r="F23" s="292" t="s">
        <v>920</v>
      </c>
    </row>
    <row r="24" spans="1:6" ht="15" x14ac:dyDescent="0.25">
      <c r="A24" s="102" t="s">
        <v>284</v>
      </c>
      <c r="B24" s="358">
        <v>0</v>
      </c>
      <c r="C24" s="358">
        <v>0</v>
      </c>
      <c r="D24" s="358">
        <v>0</v>
      </c>
      <c r="E24" s="20">
        <f t="shared" ref="E24:E26" si="1">B24-D24</f>
        <v>0</v>
      </c>
      <c r="F24" s="292" t="s">
        <v>920</v>
      </c>
    </row>
    <row r="25" spans="1:6" ht="15" x14ac:dyDescent="0.25">
      <c r="A25" s="102" t="s">
        <v>468</v>
      </c>
      <c r="B25" s="358">
        <v>0</v>
      </c>
      <c r="C25" s="358">
        <v>0</v>
      </c>
      <c r="D25" s="358">
        <v>0</v>
      </c>
      <c r="E25" s="20">
        <f t="shared" si="1"/>
        <v>0</v>
      </c>
      <c r="F25" s="292" t="s">
        <v>920</v>
      </c>
    </row>
    <row r="26" spans="1:6" ht="15" x14ac:dyDescent="0.25">
      <c r="A26" s="102" t="s">
        <v>1032</v>
      </c>
      <c r="B26" s="20">
        <v>0</v>
      </c>
      <c r="C26" s="20">
        <v>0</v>
      </c>
      <c r="D26" s="20">
        <v>0</v>
      </c>
      <c r="E26" s="20">
        <f t="shared" si="1"/>
        <v>0</v>
      </c>
      <c r="F26" s="293" t="s">
        <v>921</v>
      </c>
    </row>
    <row r="27" spans="1:6" ht="15" x14ac:dyDescent="0.25">
      <c r="A27" s="513" t="s">
        <v>292</v>
      </c>
      <c r="B27" s="801">
        <f>SUBTOTAL(9,B23:B26)</f>
        <v>0</v>
      </c>
      <c r="C27" s="802">
        <f>SUBTOTAL(9,C23:C26)</f>
        <v>0</v>
      </c>
      <c r="D27" s="802">
        <f>SUBTOTAL(9,D23:D26)</f>
        <v>0</v>
      </c>
      <c r="E27" s="802">
        <f>SUBTOTAL(9,E23:E26)</f>
        <v>0</v>
      </c>
      <c r="F27" s="512" t="s">
        <v>379</v>
      </c>
    </row>
    <row r="28" spans="1:6" ht="15" x14ac:dyDescent="0.25">
      <c r="A28" s="188" t="s">
        <v>293</v>
      </c>
      <c r="B28" s="19"/>
      <c r="C28" s="20"/>
      <c r="D28" s="20"/>
      <c r="E28" s="20"/>
      <c r="F28" s="335"/>
    </row>
    <row r="29" spans="1:6" ht="15" x14ac:dyDescent="0.25">
      <c r="A29" s="102" t="s">
        <v>283</v>
      </c>
      <c r="B29" s="20">
        <v>0</v>
      </c>
      <c r="C29" s="20">
        <v>0</v>
      </c>
      <c r="D29" s="20">
        <v>0</v>
      </c>
      <c r="E29" s="20">
        <f>B29-D29</f>
        <v>0</v>
      </c>
      <c r="F29" s="293" t="s">
        <v>922</v>
      </c>
    </row>
    <row r="30" spans="1:6" ht="15" x14ac:dyDescent="0.25">
      <c r="A30" s="102" t="s">
        <v>284</v>
      </c>
      <c r="B30" s="20">
        <v>0</v>
      </c>
      <c r="C30" s="20">
        <v>0</v>
      </c>
      <c r="D30" s="20">
        <v>0</v>
      </c>
      <c r="E30" s="20">
        <f>B30-D30</f>
        <v>0</v>
      </c>
      <c r="F30" s="293" t="s">
        <v>922</v>
      </c>
    </row>
    <row r="31" spans="1:6" ht="15" x14ac:dyDescent="0.25">
      <c r="A31" s="102" t="s">
        <v>468</v>
      </c>
      <c r="B31" s="20">
        <v>0</v>
      </c>
      <c r="C31" s="20">
        <v>0</v>
      </c>
      <c r="D31" s="20">
        <v>0</v>
      </c>
      <c r="E31" s="20">
        <f>B31-D31</f>
        <v>0</v>
      </c>
      <c r="F31" s="293" t="s">
        <v>922</v>
      </c>
    </row>
    <row r="32" spans="1:6" ht="15" x14ac:dyDescent="0.25">
      <c r="A32" s="102" t="s">
        <v>1032</v>
      </c>
      <c r="B32" s="20">
        <v>0</v>
      </c>
      <c r="C32" s="20">
        <v>0</v>
      </c>
      <c r="D32" s="20">
        <v>0</v>
      </c>
      <c r="E32" s="20">
        <f>B32-D32</f>
        <v>0</v>
      </c>
      <c r="F32" s="293" t="s">
        <v>923</v>
      </c>
    </row>
    <row r="33" spans="1:6" ht="15" x14ac:dyDescent="0.25">
      <c r="A33" s="513" t="s">
        <v>294</v>
      </c>
      <c r="B33" s="801">
        <f>SUBTOTAL(9,B29:B32)</f>
        <v>0</v>
      </c>
      <c r="C33" s="802">
        <f>SUBTOTAL(9,C29:C32)</f>
        <v>0</v>
      </c>
      <c r="D33" s="802">
        <f>SUBTOTAL(9,D29:D32)</f>
        <v>0</v>
      </c>
      <c r="E33" s="802">
        <f>SUBTOTAL(9,E29:E32)</f>
        <v>0</v>
      </c>
      <c r="F33" s="512" t="s">
        <v>380</v>
      </c>
    </row>
    <row r="34" spans="1:6" ht="15" x14ac:dyDescent="0.25">
      <c r="A34" s="188"/>
      <c r="B34" s="19"/>
      <c r="C34" s="20"/>
      <c r="D34" s="20"/>
      <c r="E34" s="20"/>
      <c r="F34" s="311"/>
    </row>
    <row r="35" spans="1:6" ht="15" x14ac:dyDescent="0.25">
      <c r="A35" s="188" t="s">
        <v>295</v>
      </c>
      <c r="B35" s="19"/>
      <c r="C35" s="20"/>
      <c r="D35" s="20"/>
      <c r="E35" s="20"/>
      <c r="F35" s="335"/>
    </row>
    <row r="36" spans="1:6" ht="15" x14ac:dyDescent="0.25">
      <c r="A36" s="102" t="s">
        <v>296</v>
      </c>
      <c r="B36" s="358">
        <v>0</v>
      </c>
      <c r="C36" s="358">
        <v>0</v>
      </c>
      <c r="D36" s="358">
        <v>0</v>
      </c>
      <c r="E36" s="20">
        <f>B36-D36</f>
        <v>0</v>
      </c>
      <c r="F36" s="293" t="s">
        <v>924</v>
      </c>
    </row>
    <row r="37" spans="1:6" ht="15" x14ac:dyDescent="0.25">
      <c r="A37" s="102" t="s">
        <v>297</v>
      </c>
      <c r="B37" s="20">
        <v>0</v>
      </c>
      <c r="C37" s="20">
        <v>0</v>
      </c>
      <c r="D37" s="20">
        <v>0</v>
      </c>
      <c r="E37" s="20">
        <f>B37-D37</f>
        <v>0</v>
      </c>
      <c r="F37" s="293" t="s">
        <v>924</v>
      </c>
    </row>
    <row r="38" spans="1:6" ht="15" x14ac:dyDescent="0.25">
      <c r="A38" s="102" t="s">
        <v>469</v>
      </c>
      <c r="B38" s="20">
        <v>0</v>
      </c>
      <c r="C38" s="20">
        <v>0</v>
      </c>
      <c r="D38" s="20">
        <v>0</v>
      </c>
      <c r="E38" s="20">
        <f>B38-D38</f>
        <v>0</v>
      </c>
      <c r="F38" s="293" t="s">
        <v>924</v>
      </c>
    </row>
    <row r="39" spans="1:6" ht="15" x14ac:dyDescent="0.25">
      <c r="A39" s="102" t="s">
        <v>1033</v>
      </c>
      <c r="B39" s="20">
        <v>0</v>
      </c>
      <c r="C39" s="20">
        <v>0</v>
      </c>
      <c r="D39" s="20">
        <v>0</v>
      </c>
      <c r="E39" s="20">
        <f>B39-D39</f>
        <v>0</v>
      </c>
      <c r="F39" s="293" t="s">
        <v>925</v>
      </c>
    </row>
    <row r="40" spans="1:6" ht="15" x14ac:dyDescent="0.25">
      <c r="A40" s="188" t="s">
        <v>298</v>
      </c>
      <c r="B40" s="803">
        <f t="shared" ref="B40:D40" si="2">SUBTOTAL(9,B36:B39)</f>
        <v>0</v>
      </c>
      <c r="C40" s="804">
        <f t="shared" si="2"/>
        <v>0</v>
      </c>
      <c r="D40" s="804">
        <f t="shared" si="2"/>
        <v>0</v>
      </c>
      <c r="E40" s="804">
        <f>SUBTOTAL(9,E36:E39)</f>
        <v>0</v>
      </c>
      <c r="F40" s="514" t="s">
        <v>381</v>
      </c>
    </row>
    <row r="41" spans="1:6" ht="15" x14ac:dyDescent="0.25">
      <c r="A41" s="515" t="s">
        <v>268</v>
      </c>
      <c r="B41" s="189">
        <f>SUBTOTAL(9,B16:B40)</f>
        <v>0</v>
      </c>
      <c r="C41" s="516">
        <f>SUBTOTAL(9,C16:C40)</f>
        <v>0</v>
      </c>
      <c r="D41" s="516">
        <f>SUBTOTAL(9,D16:D40)</f>
        <v>0</v>
      </c>
      <c r="E41" s="516">
        <f>SUBTOTAL(9,E16:E40)</f>
        <v>0</v>
      </c>
      <c r="F41" s="517" t="s">
        <v>926</v>
      </c>
    </row>
    <row r="42" spans="1:6" ht="15" x14ac:dyDescent="0.25">
      <c r="A42" s="120"/>
      <c r="B42" s="19"/>
      <c r="C42" s="19"/>
      <c r="D42" s="20"/>
      <c r="E42" s="20"/>
      <c r="F42" s="335"/>
    </row>
    <row r="43" spans="1:6" ht="15" x14ac:dyDescent="0.25">
      <c r="A43" s="510" t="s">
        <v>676</v>
      </c>
      <c r="B43" s="19"/>
      <c r="C43" s="19"/>
      <c r="D43" s="20"/>
      <c r="E43" s="20"/>
      <c r="F43" s="335"/>
    </row>
    <row r="44" spans="1:6" ht="15" x14ac:dyDescent="0.25">
      <c r="A44" s="709" t="s">
        <v>289</v>
      </c>
      <c r="B44" s="358">
        <v>0</v>
      </c>
      <c r="C44" s="358">
        <v>0</v>
      </c>
      <c r="D44" s="358">
        <v>0</v>
      </c>
      <c r="E44" s="20">
        <f>B44-D44</f>
        <v>0</v>
      </c>
      <c r="F44" s="312" t="s">
        <v>927</v>
      </c>
    </row>
    <row r="45" spans="1:6" ht="15" x14ac:dyDescent="0.25">
      <c r="A45" s="709" t="s">
        <v>291</v>
      </c>
      <c r="B45" s="20">
        <v>0</v>
      </c>
      <c r="C45" s="20">
        <v>0</v>
      </c>
      <c r="D45" s="20">
        <v>0</v>
      </c>
      <c r="E45" s="20">
        <f t="shared" ref="E45:E47" si="3">B45-D45</f>
        <v>0</v>
      </c>
      <c r="F45" s="312" t="s">
        <v>928</v>
      </c>
    </row>
    <row r="46" spans="1:6" ht="15" x14ac:dyDescent="0.25">
      <c r="A46" s="709" t="s">
        <v>293</v>
      </c>
      <c r="B46" s="20">
        <v>0</v>
      </c>
      <c r="C46" s="20">
        <v>0</v>
      </c>
      <c r="D46" s="20">
        <v>0</v>
      </c>
      <c r="E46" s="20">
        <f t="shared" si="3"/>
        <v>0</v>
      </c>
      <c r="F46" s="312" t="s">
        <v>929</v>
      </c>
    </row>
    <row r="47" spans="1:6" ht="15" x14ac:dyDescent="0.25">
      <c r="A47" s="709" t="s">
        <v>295</v>
      </c>
      <c r="B47" s="35">
        <v>0</v>
      </c>
      <c r="C47" s="35">
        <v>0</v>
      </c>
      <c r="D47" s="35">
        <v>0</v>
      </c>
      <c r="E47" s="20">
        <f t="shared" si="3"/>
        <v>0</v>
      </c>
      <c r="F47" s="519" t="s">
        <v>930</v>
      </c>
    </row>
    <row r="48" spans="1:6" ht="15" x14ac:dyDescent="0.25">
      <c r="A48" s="120" t="s">
        <v>179</v>
      </c>
      <c r="B48" s="19">
        <f>SUBTOTAL(9,B44:B47)</f>
        <v>0</v>
      </c>
      <c r="C48" s="20">
        <f>SUBTOTAL(9,C44:C47)</f>
        <v>0</v>
      </c>
      <c r="D48" s="20">
        <f>SUBTOTAL(9,D44:D47)</f>
        <v>0</v>
      </c>
      <c r="E48" s="520">
        <f>SUBTOTAL(9,E44:E47)</f>
        <v>0</v>
      </c>
      <c r="F48" s="514" t="s">
        <v>382</v>
      </c>
    </row>
    <row r="49" spans="1:6" ht="15" x14ac:dyDescent="0.25">
      <c r="A49" s="120"/>
      <c r="B49" s="19"/>
      <c r="C49" s="20"/>
      <c r="D49" s="20"/>
      <c r="E49" s="20"/>
      <c r="F49" s="306"/>
    </row>
    <row r="50" spans="1:6" ht="15" x14ac:dyDescent="0.25">
      <c r="A50" s="521" t="s">
        <v>680</v>
      </c>
      <c r="B50" s="18">
        <f>SUBTOTAL(9,B16:B49)</f>
        <v>0</v>
      </c>
      <c r="C50" s="433">
        <f>SUBTOTAL(9,C16:C49)</f>
        <v>0</v>
      </c>
      <c r="D50" s="433">
        <f>SUBTOTAL(9,D16:D49)</f>
        <v>0</v>
      </c>
      <c r="E50" s="433">
        <f>SUBTOTAL(9,E16:E49)</f>
        <v>0</v>
      </c>
      <c r="F50" s="522" t="s">
        <v>677</v>
      </c>
    </row>
    <row r="51" spans="1:6" ht="15" x14ac:dyDescent="0.25">
      <c r="A51" s="120"/>
      <c r="B51" s="19"/>
      <c r="C51" s="19"/>
      <c r="D51" s="20"/>
      <c r="E51" s="20"/>
      <c r="F51" s="335"/>
    </row>
    <row r="52" spans="1:6" ht="15" x14ac:dyDescent="0.25">
      <c r="A52" s="28" t="s">
        <v>681</v>
      </c>
      <c r="B52" s="19"/>
      <c r="C52" s="19"/>
      <c r="D52" s="20"/>
      <c r="E52" s="20"/>
      <c r="F52" s="335"/>
    </row>
    <row r="53" spans="1:6" ht="15" x14ac:dyDescent="0.25">
      <c r="A53" s="120"/>
      <c r="B53" s="19"/>
      <c r="C53" s="19"/>
      <c r="D53" s="20"/>
      <c r="E53" s="20"/>
      <c r="F53" s="335"/>
    </row>
    <row r="54" spans="1:6" ht="15" x14ac:dyDescent="0.25">
      <c r="A54" s="510" t="s">
        <v>678</v>
      </c>
      <c r="B54" s="19"/>
      <c r="C54" s="19"/>
      <c r="D54" s="20"/>
      <c r="E54" s="20"/>
      <c r="F54" s="335"/>
    </row>
    <row r="55" spans="1:6" ht="15" x14ac:dyDescent="0.25">
      <c r="A55" s="395" t="s">
        <v>289</v>
      </c>
      <c r="B55" s="20">
        <v>0</v>
      </c>
      <c r="C55" s="20">
        <v>0</v>
      </c>
      <c r="D55" s="20">
        <v>0</v>
      </c>
      <c r="E55" s="20">
        <f>B55-D55</f>
        <v>0</v>
      </c>
      <c r="F55" s="514" t="s">
        <v>931</v>
      </c>
    </row>
    <row r="56" spans="1:6" ht="15" x14ac:dyDescent="0.25">
      <c r="A56" s="395" t="s">
        <v>291</v>
      </c>
      <c r="B56" s="20">
        <v>0</v>
      </c>
      <c r="C56" s="20">
        <v>0</v>
      </c>
      <c r="D56" s="20">
        <v>0</v>
      </c>
      <c r="E56" s="20">
        <f t="shared" ref="E56:E58" si="4">B56-D56</f>
        <v>0</v>
      </c>
      <c r="F56" s="514" t="s">
        <v>932</v>
      </c>
    </row>
    <row r="57" spans="1:6" ht="15" x14ac:dyDescent="0.25">
      <c r="A57" s="395" t="s">
        <v>293</v>
      </c>
      <c r="B57" s="20">
        <v>0</v>
      </c>
      <c r="C57" s="20">
        <v>0</v>
      </c>
      <c r="D57" s="20">
        <v>0</v>
      </c>
      <c r="E57" s="20">
        <f t="shared" si="4"/>
        <v>0</v>
      </c>
      <c r="F57" s="514" t="s">
        <v>933</v>
      </c>
    </row>
    <row r="58" spans="1:6" ht="15" x14ac:dyDescent="0.25">
      <c r="A58" s="518" t="s">
        <v>295</v>
      </c>
      <c r="B58" s="20">
        <v>0</v>
      </c>
      <c r="C58" s="20">
        <v>0</v>
      </c>
      <c r="D58" s="20">
        <v>0</v>
      </c>
      <c r="E58" s="20">
        <f t="shared" si="4"/>
        <v>0</v>
      </c>
      <c r="F58" s="514" t="s">
        <v>934</v>
      </c>
    </row>
    <row r="59" spans="1:6" ht="15" x14ac:dyDescent="0.25">
      <c r="A59" s="86" t="s">
        <v>679</v>
      </c>
      <c r="B59" s="805">
        <f>SUBTOTAL(9,B55:B58)</f>
        <v>0</v>
      </c>
      <c r="C59" s="806">
        <f>SUBTOTAL(9,C55:C58)</f>
        <v>0</v>
      </c>
      <c r="D59" s="806">
        <f>SUBTOTAL(9,D55:D58)</f>
        <v>0</v>
      </c>
      <c r="E59" s="806">
        <f t="shared" ref="E59" si="5">SUBTOTAL(9,E55:E58)</f>
        <v>0</v>
      </c>
      <c r="F59" s="523" t="s">
        <v>383</v>
      </c>
    </row>
    <row r="60" spans="1:6" ht="15" x14ac:dyDescent="0.25">
      <c r="A60" s="120"/>
      <c r="B60" s="19"/>
      <c r="C60" s="19"/>
      <c r="D60" s="20"/>
      <c r="E60" s="20"/>
      <c r="F60" s="335"/>
    </row>
    <row r="61" spans="1:6" ht="15" x14ac:dyDescent="0.25">
      <c r="A61" s="510" t="s">
        <v>253</v>
      </c>
      <c r="B61" s="19"/>
      <c r="C61" s="19"/>
      <c r="D61" s="20"/>
      <c r="E61" s="20"/>
      <c r="F61" s="335"/>
    </row>
    <row r="62" spans="1:6" ht="15" x14ac:dyDescent="0.25">
      <c r="A62" s="395" t="s">
        <v>289</v>
      </c>
      <c r="B62" s="358">
        <v>0</v>
      </c>
      <c r="C62" s="358">
        <v>0</v>
      </c>
      <c r="D62" s="365">
        <v>0</v>
      </c>
      <c r="E62" s="20">
        <f>B62-D62</f>
        <v>0</v>
      </c>
      <c r="F62" s="293" t="s">
        <v>935</v>
      </c>
    </row>
    <row r="63" spans="1:6" ht="15" x14ac:dyDescent="0.25">
      <c r="A63" s="395" t="s">
        <v>291</v>
      </c>
      <c r="B63" s="358">
        <v>0</v>
      </c>
      <c r="C63" s="358">
        <v>0</v>
      </c>
      <c r="D63" s="365">
        <v>0</v>
      </c>
      <c r="E63" s="20">
        <f>B63-D63</f>
        <v>0</v>
      </c>
      <c r="F63" s="293" t="s">
        <v>936</v>
      </c>
    </row>
    <row r="64" spans="1:6" ht="15" x14ac:dyDescent="0.25">
      <c r="A64" s="395" t="s">
        <v>293</v>
      </c>
      <c r="B64" s="20">
        <v>0</v>
      </c>
      <c r="C64" s="20">
        <v>0</v>
      </c>
      <c r="D64" s="20">
        <v>0</v>
      </c>
      <c r="E64" s="20">
        <f>B64-D64</f>
        <v>0</v>
      </c>
      <c r="F64" s="293" t="s">
        <v>937</v>
      </c>
    </row>
    <row r="65" spans="1:6" ht="15" x14ac:dyDescent="0.25">
      <c r="A65" s="518" t="s">
        <v>295</v>
      </c>
      <c r="B65" s="20">
        <v>0</v>
      </c>
      <c r="C65" s="20">
        <v>0</v>
      </c>
      <c r="D65" s="20">
        <v>0</v>
      </c>
      <c r="E65" s="20">
        <f>B65-D65</f>
        <v>0</v>
      </c>
      <c r="F65" s="293" t="s">
        <v>938</v>
      </c>
    </row>
    <row r="66" spans="1:6" ht="15" x14ac:dyDescent="0.25">
      <c r="A66" s="515" t="s">
        <v>254</v>
      </c>
      <c r="B66" s="189">
        <f>SUBTOTAL(9,B62:B65)</f>
        <v>0</v>
      </c>
      <c r="C66" s="516">
        <f>SUBTOTAL(9,C62:C65)</f>
        <v>0</v>
      </c>
      <c r="D66" s="516">
        <f>SUBTOTAL(9,D62:D65)</f>
        <v>0</v>
      </c>
      <c r="E66" s="516">
        <f>SUBTOTAL(9,E62:E65)</f>
        <v>0</v>
      </c>
      <c r="F66" s="523" t="s">
        <v>384</v>
      </c>
    </row>
    <row r="67" spans="1:6" ht="15" x14ac:dyDescent="0.25">
      <c r="A67" s="43"/>
      <c r="B67" s="9"/>
      <c r="C67" s="21"/>
      <c r="D67" s="21"/>
      <c r="E67" s="21"/>
      <c r="F67" s="313"/>
    </row>
    <row r="68" spans="1:6" ht="15" x14ac:dyDescent="0.25">
      <c r="A68" s="86" t="s">
        <v>459</v>
      </c>
      <c r="B68" s="9"/>
      <c r="C68" s="21"/>
      <c r="D68" s="21"/>
      <c r="E68" s="21"/>
      <c r="F68" s="313"/>
    </row>
    <row r="69" spans="1:6" ht="15" x14ac:dyDescent="0.25">
      <c r="A69" s="395" t="s">
        <v>289</v>
      </c>
      <c r="B69" s="358">
        <v>0</v>
      </c>
      <c r="C69" s="358">
        <v>0</v>
      </c>
      <c r="D69" s="365">
        <v>0</v>
      </c>
      <c r="E69" s="20">
        <f>B69-D69</f>
        <v>0</v>
      </c>
      <c r="F69" s="312" t="s">
        <v>939</v>
      </c>
    </row>
    <row r="70" spans="1:6" ht="15" x14ac:dyDescent="0.25">
      <c r="A70" s="395" t="s">
        <v>291</v>
      </c>
      <c r="B70" s="20">
        <v>0</v>
      </c>
      <c r="C70" s="20">
        <v>0</v>
      </c>
      <c r="D70" s="20">
        <v>0</v>
      </c>
      <c r="E70" s="20">
        <f>B70-D70</f>
        <v>0</v>
      </c>
      <c r="F70" s="312" t="s">
        <v>940</v>
      </c>
    </row>
    <row r="71" spans="1:6" ht="15" x14ac:dyDescent="0.25">
      <c r="A71" s="395" t="s">
        <v>293</v>
      </c>
      <c r="B71" s="20">
        <v>0</v>
      </c>
      <c r="C71" s="20">
        <v>0</v>
      </c>
      <c r="D71" s="20">
        <v>0</v>
      </c>
      <c r="E71" s="20">
        <f>B71-D71</f>
        <v>0</v>
      </c>
      <c r="F71" s="312" t="s">
        <v>941</v>
      </c>
    </row>
    <row r="72" spans="1:6" ht="15" x14ac:dyDescent="0.25">
      <c r="A72" s="518" t="s">
        <v>295</v>
      </c>
      <c r="B72" s="35">
        <v>0</v>
      </c>
      <c r="C72" s="35">
        <v>0</v>
      </c>
      <c r="D72" s="35">
        <v>0</v>
      </c>
      <c r="E72" s="35">
        <f>B72-D72</f>
        <v>0</v>
      </c>
      <c r="F72" s="519" t="s">
        <v>942</v>
      </c>
    </row>
    <row r="73" spans="1:6" ht="15" x14ac:dyDescent="0.25">
      <c r="A73" s="94" t="s">
        <v>460</v>
      </c>
      <c r="B73" s="19">
        <f>SUBTOTAL(9,B69:B72)</f>
        <v>0</v>
      </c>
      <c r="C73" s="20">
        <f>SUBTOTAL(9,C69:C72)</f>
        <v>0</v>
      </c>
      <c r="D73" s="20">
        <f>SUBTOTAL(9,D69:D72)</f>
        <v>0</v>
      </c>
      <c r="E73" s="20">
        <f>SUBTOTAL(9,E69:E72)</f>
        <v>0</v>
      </c>
      <c r="F73" s="311" t="s">
        <v>943</v>
      </c>
    </row>
    <row r="74" spans="1:6" ht="15" x14ac:dyDescent="0.25">
      <c r="A74" s="43"/>
      <c r="B74" s="9"/>
      <c r="C74" s="21"/>
      <c r="D74" s="21"/>
      <c r="E74" s="21"/>
      <c r="F74" s="335"/>
    </row>
    <row r="75" spans="1:6" ht="15" x14ac:dyDescent="0.25">
      <c r="A75" s="86" t="s">
        <v>308</v>
      </c>
      <c r="B75" s="9"/>
      <c r="C75" s="9"/>
      <c r="D75" s="21"/>
      <c r="E75" s="21"/>
      <c r="F75" s="335"/>
    </row>
    <row r="76" spans="1:6" ht="15" x14ac:dyDescent="0.25">
      <c r="A76" s="395" t="s">
        <v>289</v>
      </c>
      <c r="B76" s="21">
        <v>0</v>
      </c>
      <c r="C76" s="21">
        <v>0</v>
      </c>
      <c r="D76" s="21">
        <v>0</v>
      </c>
      <c r="E76" s="20">
        <f>B76-D76</f>
        <v>0</v>
      </c>
      <c r="F76" s="293" t="s">
        <v>944</v>
      </c>
    </row>
    <row r="77" spans="1:6" ht="15" x14ac:dyDescent="0.25">
      <c r="A77" s="395" t="s">
        <v>291</v>
      </c>
      <c r="B77" s="21">
        <v>0</v>
      </c>
      <c r="C77" s="21">
        <v>0</v>
      </c>
      <c r="D77" s="21">
        <v>0</v>
      </c>
      <c r="E77" s="20">
        <f>B77-D77</f>
        <v>0</v>
      </c>
      <c r="F77" s="293" t="s">
        <v>945</v>
      </c>
    </row>
    <row r="78" spans="1:6" ht="15" x14ac:dyDescent="0.25">
      <c r="A78" s="395" t="s">
        <v>293</v>
      </c>
      <c r="B78" s="21">
        <v>0</v>
      </c>
      <c r="C78" s="21">
        <v>0</v>
      </c>
      <c r="D78" s="21">
        <v>0</v>
      </c>
      <c r="E78" s="20">
        <f>B78-D78</f>
        <v>0</v>
      </c>
      <c r="F78" s="293" t="s">
        <v>946</v>
      </c>
    </row>
    <row r="79" spans="1:6" ht="15" x14ac:dyDescent="0.25">
      <c r="A79" s="518" t="s">
        <v>295</v>
      </c>
      <c r="B79" s="21">
        <v>0</v>
      </c>
      <c r="C79" s="21">
        <v>0</v>
      </c>
      <c r="D79" s="21">
        <v>0</v>
      </c>
      <c r="E79" s="20">
        <f>B79-D79</f>
        <v>0</v>
      </c>
      <c r="F79" s="293" t="s">
        <v>947</v>
      </c>
    </row>
    <row r="80" spans="1:6" ht="15" x14ac:dyDescent="0.25">
      <c r="A80" s="94" t="s">
        <v>307</v>
      </c>
      <c r="B80" s="189">
        <f>SUBTOTAL(9,B76:B79)</f>
        <v>0</v>
      </c>
      <c r="C80" s="516">
        <f>SUBTOTAL(9,C76:C79)</f>
        <v>0</v>
      </c>
      <c r="D80" s="516">
        <f>SUBTOTAL(9,D76:D79)</f>
        <v>0</v>
      </c>
      <c r="E80" s="516">
        <f>SUBTOTAL(9,E76:E79)</f>
        <v>0</v>
      </c>
      <c r="F80" s="523" t="s">
        <v>948</v>
      </c>
    </row>
    <row r="81" spans="1:6" ht="15" x14ac:dyDescent="0.25">
      <c r="A81" s="94"/>
      <c r="B81" s="9"/>
      <c r="C81" s="21"/>
      <c r="D81" s="21"/>
      <c r="E81" s="21"/>
      <c r="F81" s="306"/>
    </row>
    <row r="82" spans="1:6" ht="26.25" x14ac:dyDescent="0.25">
      <c r="A82" s="115" t="s">
        <v>1469</v>
      </c>
      <c r="B82" s="9">
        <v>0</v>
      </c>
      <c r="C82" s="524"/>
      <c r="D82" s="181">
        <v>0</v>
      </c>
      <c r="E82" s="21">
        <f>B82-D82</f>
        <v>0</v>
      </c>
      <c r="F82" s="306" t="s">
        <v>1252</v>
      </c>
    </row>
    <row r="83" spans="1:6" ht="15" x14ac:dyDescent="0.25">
      <c r="A83" s="43"/>
      <c r="B83" s="9"/>
      <c r="C83" s="21"/>
      <c r="D83" s="21"/>
      <c r="E83" s="21"/>
      <c r="F83" s="335"/>
    </row>
    <row r="84" spans="1:6" ht="15" customHeight="1" x14ac:dyDescent="0.25">
      <c r="A84" s="91"/>
      <c r="B84" s="92"/>
      <c r="C84" s="92"/>
      <c r="D84" s="93"/>
      <c r="E84" s="93"/>
      <c r="F84" s="288"/>
    </row>
    <row r="85" spans="1:6" ht="29.25" thickBot="1" x14ac:dyDescent="0.3">
      <c r="A85" s="525" t="s">
        <v>327</v>
      </c>
      <c r="B85" s="526">
        <f>SUBTOTAL(9,B16:B83)</f>
        <v>0</v>
      </c>
      <c r="C85" s="527">
        <f>SUBTOTAL(9,C16:C83)</f>
        <v>0</v>
      </c>
      <c r="D85" s="527">
        <f>SUBTOTAL(9,D16:D83)</f>
        <v>0</v>
      </c>
      <c r="E85" s="527">
        <f>SUBTOTAL(9,E16:E83)</f>
        <v>0</v>
      </c>
      <c r="F85" s="528" t="s">
        <v>949</v>
      </c>
    </row>
    <row r="86" spans="1:6" ht="13.5" thickTop="1" x14ac:dyDescent="0.2">
      <c r="F86" s="289"/>
    </row>
    <row r="87" spans="1:6" x14ac:dyDescent="0.2">
      <c r="A87" s="118" t="s">
        <v>685</v>
      </c>
      <c r="C87" s="66"/>
      <c r="D87" s="66"/>
      <c r="E87" s="66">
        <f>-E82</f>
        <v>0</v>
      </c>
      <c r="F87" s="306" t="s">
        <v>1242</v>
      </c>
    </row>
    <row r="88" spans="1:6" x14ac:dyDescent="0.2">
      <c r="F88" s="307"/>
    </row>
    <row r="89" spans="1:6" ht="12.75" customHeight="1" x14ac:dyDescent="0.25">
      <c r="A89" s="190" t="s">
        <v>470</v>
      </c>
      <c r="B89" s="105"/>
      <c r="C89" s="105"/>
      <c r="D89" s="105"/>
      <c r="E89" s="191">
        <f>-C85</f>
        <v>0</v>
      </c>
      <c r="F89" s="306" t="s">
        <v>1243</v>
      </c>
    </row>
    <row r="90" spans="1:6" ht="12.75" customHeight="1" x14ac:dyDescent="0.25">
      <c r="A90" s="190"/>
      <c r="B90" s="105"/>
      <c r="C90" s="105"/>
      <c r="D90" s="105"/>
      <c r="E90" s="191"/>
      <c r="F90" s="287"/>
    </row>
    <row r="91" spans="1:6" ht="26.25" customHeight="1" thickBot="1" x14ac:dyDescent="0.25">
      <c r="A91" s="529" t="s">
        <v>1011</v>
      </c>
      <c r="B91" s="192"/>
      <c r="C91" s="192"/>
      <c r="D91" s="192"/>
      <c r="E91" s="526">
        <f>E85+SUBTOTAL(9,E87:E89)</f>
        <v>0</v>
      </c>
      <c r="F91" s="530" t="s">
        <v>950</v>
      </c>
    </row>
    <row r="92" spans="1:6" ht="13.5" thickTop="1" x14ac:dyDescent="0.2">
      <c r="F92" s="289"/>
    </row>
    <row r="94" spans="1:6" ht="14.25" x14ac:dyDescent="0.2">
      <c r="A94" s="413" t="s">
        <v>348</v>
      </c>
      <c r="B94" s="531"/>
      <c r="C94" s="531"/>
      <c r="D94" s="531"/>
      <c r="E94" s="531"/>
      <c r="F94" s="532"/>
    </row>
    <row r="96" spans="1:6" ht="14.25" x14ac:dyDescent="0.2">
      <c r="A96" s="702" t="s">
        <v>1418</v>
      </c>
      <c r="B96" s="106"/>
      <c r="C96" s="106"/>
      <c r="D96" s="106"/>
      <c r="E96" s="106"/>
      <c r="F96" s="335"/>
    </row>
    <row r="97" spans="1:6" ht="29.25" x14ac:dyDescent="0.25">
      <c r="A97" s="120"/>
      <c r="B97" s="699" t="s">
        <v>1468</v>
      </c>
      <c r="C97" s="699"/>
      <c r="D97" s="699" t="s">
        <v>1319</v>
      </c>
      <c r="E97" s="699" t="s">
        <v>309</v>
      </c>
      <c r="F97" s="688" t="s">
        <v>352</v>
      </c>
    </row>
    <row r="98" spans="1:6" ht="15" x14ac:dyDescent="0.25">
      <c r="A98" s="510" t="s">
        <v>267</v>
      </c>
      <c r="B98" s="107"/>
      <c r="C98" s="107"/>
      <c r="D98" s="108"/>
      <c r="E98" s="108"/>
      <c r="F98" s="335"/>
    </row>
    <row r="99" spans="1:6" ht="15" x14ac:dyDescent="0.25">
      <c r="A99" s="120" t="s">
        <v>285</v>
      </c>
      <c r="B99" s="4">
        <v>0</v>
      </c>
      <c r="C99" s="107"/>
      <c r="D99" s="4">
        <v>0</v>
      </c>
      <c r="E99" s="4">
        <f>+B99-D99</f>
        <v>0</v>
      </c>
      <c r="F99" s="310" t="s">
        <v>951</v>
      </c>
    </row>
    <row r="100" spans="1:6" ht="15" x14ac:dyDescent="0.25">
      <c r="A100" s="120" t="s">
        <v>285</v>
      </c>
      <c r="B100" s="4">
        <v>0</v>
      </c>
      <c r="C100" s="107"/>
      <c r="D100" s="4">
        <v>0</v>
      </c>
      <c r="E100" s="4">
        <f>+B100-D100</f>
        <v>0</v>
      </c>
      <c r="F100" s="310" t="s">
        <v>951</v>
      </c>
    </row>
    <row r="101" spans="1:6" ht="15" x14ac:dyDescent="0.25">
      <c r="A101" s="120" t="s">
        <v>1034</v>
      </c>
      <c r="B101" s="20">
        <v>0</v>
      </c>
      <c r="C101" s="19"/>
      <c r="D101" s="20">
        <v>0</v>
      </c>
      <c r="E101" s="20">
        <f>B101-D101</f>
        <v>0</v>
      </c>
      <c r="F101" s="310" t="s">
        <v>951</v>
      </c>
    </row>
    <row r="102" spans="1:6" ht="15" x14ac:dyDescent="0.25">
      <c r="A102" s="515" t="s">
        <v>268</v>
      </c>
      <c r="B102" s="189">
        <f>SUBTOTAL(9,B99:B101)</f>
        <v>0</v>
      </c>
      <c r="C102" s="189"/>
      <c r="D102" s="189">
        <f>SUBTOTAL(9,D99:D101)</f>
        <v>0</v>
      </c>
      <c r="E102" s="189">
        <f>SUBTOTAL(9,E99:E101)</f>
        <v>0</v>
      </c>
      <c r="F102" s="530" t="s">
        <v>385</v>
      </c>
    </row>
    <row r="103" spans="1:6" ht="15" x14ac:dyDescent="0.25">
      <c r="A103" s="120"/>
      <c r="B103" s="19"/>
      <c r="C103" s="19"/>
      <c r="D103" s="20"/>
      <c r="E103" s="20"/>
      <c r="F103" s="314"/>
    </row>
    <row r="104" spans="1:6" ht="15" x14ac:dyDescent="0.25">
      <c r="A104" s="510" t="s">
        <v>178</v>
      </c>
      <c r="B104" s="19"/>
      <c r="C104" s="19"/>
      <c r="D104" s="20"/>
      <c r="E104" s="20"/>
      <c r="F104" s="312"/>
    </row>
    <row r="105" spans="1:6" ht="15" x14ac:dyDescent="0.25">
      <c r="A105" s="120" t="s">
        <v>285</v>
      </c>
      <c r="B105" s="20">
        <v>0</v>
      </c>
      <c r="C105" s="19"/>
      <c r="D105" s="20">
        <v>0</v>
      </c>
      <c r="E105" s="20">
        <f>+B105-D105</f>
        <v>0</v>
      </c>
      <c r="F105" s="310" t="s">
        <v>952</v>
      </c>
    </row>
    <row r="106" spans="1:6" ht="15" x14ac:dyDescent="0.25">
      <c r="A106" s="120" t="s">
        <v>285</v>
      </c>
      <c r="B106" s="20">
        <v>0</v>
      </c>
      <c r="C106" s="19"/>
      <c r="D106" s="20">
        <v>0</v>
      </c>
      <c r="E106" s="20">
        <f>+B106-D106</f>
        <v>0</v>
      </c>
      <c r="F106" s="310" t="s">
        <v>952</v>
      </c>
    </row>
    <row r="107" spans="1:6" s="30" customFormat="1" ht="15" customHeight="1" x14ac:dyDescent="0.25">
      <c r="A107" s="120" t="s">
        <v>1034</v>
      </c>
      <c r="B107" s="20">
        <v>0</v>
      </c>
      <c r="C107" s="19"/>
      <c r="D107" s="20">
        <v>0</v>
      </c>
      <c r="E107" s="20">
        <f>B107-D107</f>
        <v>0</v>
      </c>
      <c r="F107" s="310" t="s">
        <v>952</v>
      </c>
    </row>
    <row r="108" spans="1:6" ht="15" x14ac:dyDescent="0.25">
      <c r="A108" s="515" t="s">
        <v>179</v>
      </c>
      <c r="B108" s="189">
        <f>SUBTOTAL(9,B105:B107)</f>
        <v>0</v>
      </c>
      <c r="C108" s="189"/>
      <c r="D108" s="516">
        <f>SUBTOTAL(9,D105:D107)</f>
        <v>0</v>
      </c>
      <c r="E108" s="516">
        <f>SUBTOTAL(9,E105:E107)</f>
        <v>0</v>
      </c>
      <c r="F108" s="530" t="s">
        <v>386</v>
      </c>
    </row>
    <row r="109" spans="1:6" ht="15" x14ac:dyDescent="0.25">
      <c r="A109" s="120"/>
      <c r="B109" s="19"/>
      <c r="C109" s="19"/>
      <c r="D109" s="20"/>
      <c r="E109" s="20"/>
      <c r="F109" s="300"/>
    </row>
    <row r="110" spans="1:6" ht="15" x14ac:dyDescent="0.25">
      <c r="A110" s="510" t="s">
        <v>1169</v>
      </c>
      <c r="B110" s="19"/>
      <c r="C110" s="19"/>
      <c r="D110" s="20"/>
      <c r="E110" s="20"/>
      <c r="F110" s="300"/>
    </row>
    <row r="111" spans="1:6" ht="15" x14ac:dyDescent="0.25">
      <c r="A111" s="120" t="s">
        <v>285</v>
      </c>
      <c r="B111" s="20">
        <v>0</v>
      </c>
      <c r="C111" s="19"/>
      <c r="D111" s="20">
        <v>0</v>
      </c>
      <c r="E111" s="20">
        <f t="shared" ref="E111:E113" si="6">B111-D111</f>
        <v>0</v>
      </c>
      <c r="F111" s="314" t="s">
        <v>1170</v>
      </c>
    </row>
    <row r="112" spans="1:6" ht="15" x14ac:dyDescent="0.25">
      <c r="A112" s="120" t="s">
        <v>285</v>
      </c>
      <c r="B112" s="20">
        <v>0</v>
      </c>
      <c r="C112" s="19"/>
      <c r="D112" s="20">
        <v>0</v>
      </c>
      <c r="E112" s="20">
        <f t="shared" si="6"/>
        <v>0</v>
      </c>
      <c r="F112" s="314" t="s">
        <v>1170</v>
      </c>
    </row>
    <row r="113" spans="1:6" ht="15" x14ac:dyDescent="0.25">
      <c r="A113" s="120" t="s">
        <v>1034</v>
      </c>
      <c r="B113" s="20">
        <v>0</v>
      </c>
      <c r="C113" s="19"/>
      <c r="D113" s="20">
        <v>0</v>
      </c>
      <c r="E113" s="20">
        <f t="shared" si="6"/>
        <v>0</v>
      </c>
      <c r="F113" s="314" t="s">
        <v>1170</v>
      </c>
    </row>
    <row r="114" spans="1:6" ht="15" x14ac:dyDescent="0.25">
      <c r="A114" s="533" t="s">
        <v>679</v>
      </c>
      <c r="B114" s="104">
        <f>SUBTOTAL(9,B111:B113)</f>
        <v>0</v>
      </c>
      <c r="C114" s="104"/>
      <c r="D114" s="520">
        <f>SUBTOTAL(9,D111:D113)</f>
        <v>0</v>
      </c>
      <c r="E114" s="516">
        <f>SUBTOTAL(9,E111:E113)</f>
        <v>0</v>
      </c>
      <c r="F114" s="534" t="s">
        <v>957</v>
      </c>
    </row>
    <row r="115" spans="1:6" ht="15" x14ac:dyDescent="0.25">
      <c r="A115" s="120"/>
      <c r="B115" s="19"/>
      <c r="C115" s="19"/>
      <c r="D115" s="20"/>
      <c r="E115" s="20"/>
      <c r="F115" s="300"/>
    </row>
    <row r="116" spans="1:6" ht="15" x14ac:dyDescent="0.25">
      <c r="A116" s="510" t="s">
        <v>253</v>
      </c>
      <c r="B116" s="19"/>
      <c r="C116" s="19"/>
      <c r="D116" s="20"/>
      <c r="E116" s="20"/>
      <c r="F116" s="312"/>
    </row>
    <row r="117" spans="1:6" ht="15" x14ac:dyDescent="0.25">
      <c r="A117" s="120" t="s">
        <v>285</v>
      </c>
      <c r="B117" s="20">
        <v>0</v>
      </c>
      <c r="C117" s="19"/>
      <c r="D117" s="20">
        <v>0</v>
      </c>
      <c r="E117" s="20">
        <f>+B117-D117</f>
        <v>0</v>
      </c>
      <c r="F117" s="312" t="s">
        <v>954</v>
      </c>
    </row>
    <row r="118" spans="1:6" ht="15" x14ac:dyDescent="0.25">
      <c r="A118" s="120" t="s">
        <v>285</v>
      </c>
      <c r="B118" s="20">
        <v>0</v>
      </c>
      <c r="C118" s="19"/>
      <c r="D118" s="20">
        <v>0</v>
      </c>
      <c r="E118" s="20">
        <f>+B118-D118</f>
        <v>0</v>
      </c>
      <c r="F118" s="312" t="s">
        <v>954</v>
      </c>
    </row>
    <row r="119" spans="1:6" ht="15" x14ac:dyDescent="0.25">
      <c r="A119" s="120" t="s">
        <v>1034</v>
      </c>
      <c r="B119" s="20">
        <v>0</v>
      </c>
      <c r="C119" s="19"/>
      <c r="D119" s="20">
        <v>0</v>
      </c>
      <c r="E119" s="20">
        <f>B119-D119</f>
        <v>0</v>
      </c>
      <c r="F119" s="312" t="s">
        <v>954</v>
      </c>
    </row>
    <row r="120" spans="1:6" ht="15" x14ac:dyDescent="0.25">
      <c r="A120" s="515" t="s">
        <v>254</v>
      </c>
      <c r="B120" s="189">
        <f>SUBTOTAL(9,B117:B119)</f>
        <v>0</v>
      </c>
      <c r="C120" s="189"/>
      <c r="D120" s="516">
        <f>SUBTOTAL(9,D117:D119)</f>
        <v>0</v>
      </c>
      <c r="E120" s="516">
        <f>SUBTOTAL(9,E117:E119)</f>
        <v>0</v>
      </c>
      <c r="F120" s="530" t="s">
        <v>387</v>
      </c>
    </row>
    <row r="121" spans="1:6" ht="15" x14ac:dyDescent="0.25">
      <c r="A121" s="43"/>
      <c r="B121" s="9"/>
      <c r="C121" s="9"/>
      <c r="D121" s="21"/>
      <c r="E121" s="21"/>
      <c r="F121" s="310"/>
    </row>
    <row r="122" spans="1:6" ht="15" x14ac:dyDescent="0.25">
      <c r="A122" s="86" t="s">
        <v>459</v>
      </c>
      <c r="B122" s="9"/>
      <c r="C122" s="9"/>
      <c r="D122" s="21"/>
      <c r="E122" s="21"/>
      <c r="F122" s="312"/>
    </row>
    <row r="123" spans="1:6" ht="15" x14ac:dyDescent="0.25">
      <c r="A123" s="120" t="s">
        <v>285</v>
      </c>
      <c r="B123" s="21">
        <v>0</v>
      </c>
      <c r="C123" s="9"/>
      <c r="D123" s="21">
        <v>0</v>
      </c>
      <c r="E123" s="21">
        <f>+B123-D123</f>
        <v>0</v>
      </c>
      <c r="F123" s="312" t="s">
        <v>955</v>
      </c>
    </row>
    <row r="124" spans="1:6" ht="15" x14ac:dyDescent="0.25">
      <c r="A124" s="120" t="s">
        <v>285</v>
      </c>
      <c r="B124" s="21">
        <v>0</v>
      </c>
      <c r="C124" s="9"/>
      <c r="D124" s="21">
        <v>0</v>
      </c>
      <c r="E124" s="21">
        <f>+B124-D124</f>
        <v>0</v>
      </c>
      <c r="F124" s="312" t="s">
        <v>955</v>
      </c>
    </row>
    <row r="125" spans="1:6" ht="15" x14ac:dyDescent="0.25">
      <c r="A125" s="33" t="s">
        <v>1034</v>
      </c>
      <c r="B125" s="35">
        <v>0</v>
      </c>
      <c r="C125" s="34"/>
      <c r="D125" s="35">
        <v>0</v>
      </c>
      <c r="E125" s="35">
        <f>B125-D125</f>
        <v>0</v>
      </c>
      <c r="F125" s="312" t="s">
        <v>955</v>
      </c>
    </row>
    <row r="126" spans="1:6" ht="15" x14ac:dyDescent="0.25">
      <c r="A126" s="43" t="s">
        <v>460</v>
      </c>
      <c r="B126" s="9">
        <f>SUBTOTAL(9,B123:B125)</f>
        <v>0</v>
      </c>
      <c r="C126" s="21"/>
      <c r="D126" s="21">
        <f>SUBTOTAL(9,D123:D125)</f>
        <v>0</v>
      </c>
      <c r="E126" s="21">
        <f>SUBTOTAL(9,E123:E125)</f>
        <v>0</v>
      </c>
      <c r="F126" s="530" t="s">
        <v>388</v>
      </c>
    </row>
    <row r="127" spans="1:6" ht="15" x14ac:dyDescent="0.25">
      <c r="A127" s="43"/>
      <c r="B127" s="9"/>
      <c r="C127" s="9"/>
      <c r="D127" s="21"/>
      <c r="E127" s="21"/>
      <c r="F127" s="300"/>
    </row>
    <row r="128" spans="1:6" ht="15" x14ac:dyDescent="0.25">
      <c r="A128" s="86" t="s">
        <v>306</v>
      </c>
      <c r="B128" s="9"/>
      <c r="C128" s="9"/>
      <c r="D128" s="21"/>
      <c r="E128" s="21"/>
      <c r="F128" s="312"/>
    </row>
    <row r="129" spans="1:6" ht="15" x14ac:dyDescent="0.25">
      <c r="A129" s="120" t="s">
        <v>285</v>
      </c>
      <c r="B129" s="21">
        <v>0</v>
      </c>
      <c r="C129" s="9"/>
      <c r="D129" s="21">
        <v>0</v>
      </c>
      <c r="E129" s="21">
        <f>+B129-D129</f>
        <v>0</v>
      </c>
      <c r="F129" s="312" t="s">
        <v>956</v>
      </c>
    </row>
    <row r="130" spans="1:6" ht="15" x14ac:dyDescent="0.25">
      <c r="A130" s="120" t="s">
        <v>285</v>
      </c>
      <c r="B130" s="21">
        <v>0</v>
      </c>
      <c r="C130" s="9"/>
      <c r="D130" s="21">
        <v>0</v>
      </c>
      <c r="E130" s="21">
        <f>+B130-D130</f>
        <v>0</v>
      </c>
      <c r="F130" s="312" t="s">
        <v>956</v>
      </c>
    </row>
    <row r="131" spans="1:6" ht="15" x14ac:dyDescent="0.25">
      <c r="A131" s="120" t="s">
        <v>1034</v>
      </c>
      <c r="B131" s="20">
        <v>0</v>
      </c>
      <c r="C131" s="19"/>
      <c r="D131" s="20">
        <v>0</v>
      </c>
      <c r="E131" s="20">
        <f>B131-D131</f>
        <v>0</v>
      </c>
      <c r="F131" s="312" t="s">
        <v>956</v>
      </c>
    </row>
    <row r="132" spans="1:6" ht="15" x14ac:dyDescent="0.25">
      <c r="A132" s="515" t="s">
        <v>307</v>
      </c>
      <c r="B132" s="189">
        <f>SUBTOTAL(9,B129:B131)</f>
        <v>0</v>
      </c>
      <c r="C132" s="189"/>
      <c r="D132" s="189">
        <f>SUBTOTAL(9,D129:D131)</f>
        <v>0</v>
      </c>
      <c r="E132" s="189">
        <f>SUBTOTAL(9,E129:E131)</f>
        <v>0</v>
      </c>
      <c r="F132" s="530" t="s">
        <v>389</v>
      </c>
    </row>
    <row r="133" spans="1:6" ht="15" x14ac:dyDescent="0.25">
      <c r="A133" s="43"/>
      <c r="B133" s="9"/>
      <c r="C133" s="9"/>
      <c r="D133" s="21"/>
      <c r="E133" s="21"/>
      <c r="F133" s="300"/>
    </row>
    <row r="134" spans="1:6" ht="15" x14ac:dyDescent="0.25">
      <c r="A134" s="436" t="s">
        <v>342</v>
      </c>
      <c r="B134" s="18">
        <f>SUBTOTAL(9,B98:B133)</f>
        <v>0</v>
      </c>
      <c r="C134" s="18"/>
      <c r="D134" s="433">
        <f>SUBTOTAL(9,D98:D133)</f>
        <v>0</v>
      </c>
      <c r="E134" s="433">
        <f>SUBTOTAL(9,E98:E133)</f>
        <v>0</v>
      </c>
      <c r="F134" s="535" t="s">
        <v>1167</v>
      </c>
    </row>
    <row r="135" spans="1:6" ht="15" x14ac:dyDescent="0.25">
      <c r="A135" s="43"/>
      <c r="B135" s="9"/>
      <c r="C135" s="9"/>
      <c r="D135" s="21"/>
      <c r="E135" s="21"/>
      <c r="F135" s="300"/>
    </row>
    <row r="136" spans="1:6" ht="15" x14ac:dyDescent="0.25">
      <c r="A136" s="94" t="s">
        <v>328</v>
      </c>
      <c r="B136" s="9"/>
      <c r="C136" s="9"/>
      <c r="D136" s="21"/>
      <c r="E136" s="21"/>
      <c r="F136" s="312"/>
    </row>
    <row r="137" spans="1:6" ht="15" x14ac:dyDescent="0.25">
      <c r="A137" s="120" t="s">
        <v>329</v>
      </c>
      <c r="B137" s="21">
        <v>0</v>
      </c>
      <c r="C137" s="9"/>
      <c r="D137" s="21">
        <v>0</v>
      </c>
      <c r="E137" s="21">
        <f>+B137-D137</f>
        <v>0</v>
      </c>
      <c r="F137" s="312" t="s">
        <v>958</v>
      </c>
    </row>
    <row r="138" spans="1:6" ht="15" x14ac:dyDescent="0.25">
      <c r="A138" s="120" t="s">
        <v>329</v>
      </c>
      <c r="B138" s="21">
        <v>0</v>
      </c>
      <c r="C138" s="9"/>
      <c r="D138" s="21">
        <v>0</v>
      </c>
      <c r="E138" s="21">
        <f>+B138-D138</f>
        <v>0</v>
      </c>
      <c r="F138" s="312" t="s">
        <v>958</v>
      </c>
    </row>
    <row r="139" spans="1:6" ht="15" x14ac:dyDescent="0.25">
      <c r="A139" s="120" t="s">
        <v>1035</v>
      </c>
      <c r="B139" s="35">
        <v>0</v>
      </c>
      <c r="C139" s="34"/>
      <c r="D139" s="35">
        <v>0</v>
      </c>
      <c r="E139" s="35">
        <f>B139-D139</f>
        <v>0</v>
      </c>
      <c r="F139" s="519" t="s">
        <v>958</v>
      </c>
    </row>
    <row r="140" spans="1:6" ht="15" x14ac:dyDescent="0.25">
      <c r="A140" s="436" t="s">
        <v>330</v>
      </c>
      <c r="B140" s="18">
        <f>SUBTOTAL(9,B137:B139)</f>
        <v>0</v>
      </c>
      <c r="C140" s="18"/>
      <c r="D140" s="433">
        <f>SUBTOTAL(9,D137:D139)</f>
        <v>0</v>
      </c>
      <c r="E140" s="433">
        <f>SUBTOTAL(9,E137:E139)</f>
        <v>0</v>
      </c>
      <c r="F140" s="497" t="s">
        <v>959</v>
      </c>
    </row>
    <row r="141" spans="1:6" ht="15" x14ac:dyDescent="0.25">
      <c r="A141" s="120"/>
      <c r="B141" s="19"/>
      <c r="C141" s="19"/>
      <c r="D141" s="20"/>
      <c r="E141" s="20"/>
      <c r="F141" s="300"/>
    </row>
    <row r="142" spans="1:6" ht="15" x14ac:dyDescent="0.25">
      <c r="A142" s="436" t="s">
        <v>1166</v>
      </c>
      <c r="B142" s="18">
        <f>SUBTOTAL(9,B98:B141)</f>
        <v>0</v>
      </c>
      <c r="C142" s="18"/>
      <c r="D142" s="433">
        <f>SUBTOTAL(9,D98:D141)</f>
        <v>0</v>
      </c>
      <c r="E142" s="433">
        <f>SUBTOTAL(9,E98:E141)</f>
        <v>0</v>
      </c>
      <c r="F142" s="535" t="s">
        <v>1168</v>
      </c>
    </row>
    <row r="144" spans="1:6" x14ac:dyDescent="0.2">
      <c r="A144" s="1130" t="s">
        <v>1036</v>
      </c>
      <c r="B144" s="1131"/>
      <c r="C144" s="1131"/>
      <c r="D144" s="1131"/>
      <c r="E144" s="1131"/>
    </row>
    <row r="145" spans="1:6" x14ac:dyDescent="0.2">
      <c r="A145" s="1131"/>
      <c r="B145" s="1131"/>
      <c r="C145" s="1131"/>
      <c r="D145" s="1131"/>
      <c r="E145" s="1131"/>
    </row>
    <row r="147" spans="1:6" ht="12.75" customHeight="1" x14ac:dyDescent="0.2">
      <c r="A147" s="1133" t="s">
        <v>331</v>
      </c>
      <c r="B147" s="1133"/>
      <c r="C147" s="1133"/>
      <c r="D147" s="1133"/>
      <c r="E147" s="1133"/>
      <c r="F147" s="1133"/>
    </row>
    <row r="148" spans="1:6" x14ac:dyDescent="0.2">
      <c r="A148" s="1133"/>
      <c r="B148" s="1133"/>
      <c r="C148" s="1133"/>
      <c r="D148" s="1133"/>
      <c r="E148" s="1133"/>
      <c r="F148" s="1133"/>
    </row>
    <row r="149" spans="1:6" x14ac:dyDescent="0.2">
      <c r="A149" s="1133"/>
      <c r="B149" s="1133"/>
      <c r="C149" s="1133"/>
      <c r="D149" s="1133"/>
      <c r="E149" s="1133"/>
      <c r="F149" s="1133"/>
    </row>
    <row r="151" spans="1:6" ht="12.75" customHeight="1" x14ac:dyDescent="0.2">
      <c r="A151" s="1128" t="s">
        <v>1456</v>
      </c>
      <c r="B151" s="1133"/>
      <c r="C151" s="1133"/>
      <c r="D151" s="1133"/>
      <c r="E151" s="1133"/>
      <c r="F151" s="1133"/>
    </row>
    <row r="152" spans="1:6" x14ac:dyDescent="0.2">
      <c r="A152" s="1133"/>
      <c r="B152" s="1133"/>
      <c r="C152" s="1133"/>
      <c r="D152" s="1133"/>
      <c r="E152" s="1133"/>
      <c r="F152" s="1133"/>
    </row>
    <row r="153" spans="1:6" x14ac:dyDescent="0.2">
      <c r="A153" s="1133"/>
      <c r="B153" s="1133"/>
      <c r="C153" s="1133"/>
      <c r="D153" s="1133"/>
      <c r="E153" s="1133"/>
      <c r="F153" s="1133"/>
    </row>
    <row r="154" spans="1:6" x14ac:dyDescent="0.2">
      <c r="A154" s="1133"/>
      <c r="B154" s="1133"/>
      <c r="C154" s="1133"/>
      <c r="D154" s="1133"/>
      <c r="E154" s="1133"/>
      <c r="F154" s="1133"/>
    </row>
    <row r="155" spans="1:6" x14ac:dyDescent="0.2">
      <c r="A155" s="1133"/>
      <c r="B155" s="1133"/>
      <c r="C155" s="1133"/>
      <c r="D155" s="1133"/>
      <c r="E155" s="1133"/>
      <c r="F155" s="1133"/>
    </row>
    <row r="156" spans="1:6" x14ac:dyDescent="0.2">
      <c r="A156" s="1133"/>
      <c r="B156" s="1133"/>
      <c r="C156" s="1133"/>
      <c r="D156" s="1133"/>
      <c r="E156" s="1133"/>
      <c r="F156" s="1133"/>
    </row>
    <row r="157" spans="1:6" x14ac:dyDescent="0.2">
      <c r="A157" s="1133"/>
      <c r="B157" s="1133"/>
      <c r="C157" s="1133"/>
      <c r="D157" s="1133"/>
      <c r="E157" s="1133"/>
      <c r="F157" s="1133"/>
    </row>
    <row r="158" spans="1:6" x14ac:dyDescent="0.2">
      <c r="A158" s="1133"/>
      <c r="B158" s="1133"/>
      <c r="C158" s="1133"/>
      <c r="D158" s="1133"/>
      <c r="E158" s="1133"/>
      <c r="F158" s="1133"/>
    </row>
    <row r="159" spans="1:6" ht="4.1500000000000004" customHeight="1" x14ac:dyDescent="0.2">
      <c r="A159" s="1133"/>
      <c r="B159" s="1133"/>
      <c r="C159" s="1133"/>
      <c r="D159" s="1133"/>
      <c r="E159" s="1133"/>
      <c r="F159" s="1133"/>
    </row>
    <row r="160" spans="1:6" ht="12.75" customHeight="1" x14ac:dyDescent="0.2">
      <c r="A160" s="1128" t="s">
        <v>1455</v>
      </c>
      <c r="B160" s="1129"/>
      <c r="C160" s="1129"/>
      <c r="D160" s="1129"/>
      <c r="E160" s="1129"/>
      <c r="F160" s="1129"/>
    </row>
    <row r="161" spans="1:6" x14ac:dyDescent="0.2">
      <c r="A161" s="1129"/>
      <c r="B161" s="1129"/>
      <c r="C161" s="1129"/>
      <c r="D161" s="1129"/>
      <c r="E161" s="1129"/>
      <c r="F161" s="1129"/>
    </row>
  </sheetData>
  <sheetProtection formatCells="0" formatColumns="0" formatRows="0" insertColumns="0" insertRows="0" deleteColumns="0" deleteRows="0" autoFilter="0"/>
  <mergeCells count="6">
    <mergeCell ref="A160:F161"/>
    <mergeCell ref="A144:E145"/>
    <mergeCell ref="A7:F10"/>
    <mergeCell ref="A11:F12"/>
    <mergeCell ref="A147:F149"/>
    <mergeCell ref="A151:F159"/>
  </mergeCells>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rowBreaks count="1" manualBreakCount="1">
    <brk id="92" max="16383" man="1"/>
  </rowBreaks>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dimension ref="A2:D31"/>
  <sheetViews>
    <sheetView zoomScaleNormal="100" workbookViewId="0">
      <selection activeCell="D24" sqref="D24"/>
    </sheetView>
  </sheetViews>
  <sheetFormatPr baseColWidth="10" defaultColWidth="11.42578125" defaultRowHeight="12.75" x14ac:dyDescent="0.2"/>
  <cols>
    <col min="1" max="1" width="68.85546875" style="77" customWidth="1"/>
    <col min="2" max="16384" width="11.42578125" style="77"/>
  </cols>
  <sheetData>
    <row r="2" spans="1:4" x14ac:dyDescent="0.2">
      <c r="A2" s="756" t="str">
        <f>Resultatregnskap!A3</f>
        <v>Virksomhet:</v>
      </c>
    </row>
    <row r="3" spans="1:4" ht="15" customHeight="1" x14ac:dyDescent="0.2"/>
    <row r="4" spans="1:4" ht="14.25" x14ac:dyDescent="0.2">
      <c r="A4" s="413" t="s">
        <v>1470</v>
      </c>
      <c r="B4" s="413"/>
      <c r="C4" s="413"/>
      <c r="D4" s="413"/>
    </row>
    <row r="5" spans="1:4" ht="15" x14ac:dyDescent="0.25">
      <c r="A5" s="631" t="s">
        <v>1342</v>
      </c>
      <c r="B5" s="28"/>
      <c r="C5" s="120"/>
    </row>
    <row r="6" spans="1:4" ht="15" x14ac:dyDescent="0.25">
      <c r="A6" s="120"/>
      <c r="B6" s="28"/>
      <c r="C6" s="120"/>
    </row>
    <row r="7" spans="1:4" ht="15" x14ac:dyDescent="0.25">
      <c r="A7" s="28" t="s">
        <v>108</v>
      </c>
      <c r="B7" s="685">
        <f>Resultatregnskap!C6</f>
        <v>42369</v>
      </c>
      <c r="C7" s="684">
        <f>'Balanse - eiendeler'!D6</f>
        <v>42004</v>
      </c>
      <c r="D7" s="687" t="s">
        <v>352</v>
      </c>
    </row>
    <row r="8" spans="1:4" ht="15" x14ac:dyDescent="0.25">
      <c r="A8" s="120"/>
      <c r="B8" s="28"/>
      <c r="C8" s="120"/>
      <c r="D8" s="300"/>
    </row>
    <row r="9" spans="1:4" ht="15" x14ac:dyDescent="0.25">
      <c r="A9" s="120" t="s">
        <v>1038</v>
      </c>
      <c r="B9" s="20">
        <v>0</v>
      </c>
      <c r="C9" s="20">
        <v>0</v>
      </c>
      <c r="D9" s="292" t="s">
        <v>917</v>
      </c>
    </row>
    <row r="10" spans="1:4" ht="15" x14ac:dyDescent="0.25">
      <c r="A10" s="120" t="s">
        <v>1037</v>
      </c>
      <c r="B10" s="20">
        <v>0</v>
      </c>
      <c r="C10" s="20">
        <v>0</v>
      </c>
      <c r="D10" s="292" t="s">
        <v>965</v>
      </c>
    </row>
    <row r="11" spans="1:4" ht="15" x14ac:dyDescent="0.25">
      <c r="A11" s="178" t="s">
        <v>81</v>
      </c>
      <c r="B11" s="18">
        <f>SUM(B9:B10)</f>
        <v>0</v>
      </c>
      <c r="C11" s="433">
        <f>SUM(C9:C10)</f>
        <v>0</v>
      </c>
      <c r="D11" s="448" t="s">
        <v>635</v>
      </c>
    </row>
    <row r="12" spans="1:4" ht="15" x14ac:dyDescent="0.25">
      <c r="A12" s="120"/>
      <c r="B12" s="28"/>
      <c r="C12" s="120"/>
      <c r="D12" s="292"/>
    </row>
    <row r="13" spans="1:4" ht="15" x14ac:dyDescent="0.25">
      <c r="A13" s="28" t="s">
        <v>183</v>
      </c>
      <c r="B13" s="685">
        <f>B7</f>
        <v>42369</v>
      </c>
      <c r="C13" s="684">
        <f>C7</f>
        <v>42004</v>
      </c>
      <c r="D13" s="687" t="s">
        <v>352</v>
      </c>
    </row>
    <row r="14" spans="1:4" ht="15" x14ac:dyDescent="0.25">
      <c r="A14" s="120"/>
      <c r="B14" s="28"/>
      <c r="C14" s="120"/>
      <c r="D14" s="292"/>
    </row>
    <row r="15" spans="1:4" ht="15" x14ac:dyDescent="0.25">
      <c r="A15" s="120" t="s">
        <v>1038</v>
      </c>
      <c r="B15" s="20">
        <v>0</v>
      </c>
      <c r="C15" s="20">
        <v>0</v>
      </c>
      <c r="D15" s="292" t="s">
        <v>966</v>
      </c>
    </row>
    <row r="16" spans="1:4" ht="15" x14ac:dyDescent="0.25">
      <c r="A16" s="120" t="s">
        <v>1037</v>
      </c>
      <c r="B16" s="20">
        <v>0</v>
      </c>
      <c r="C16" s="20">
        <v>0</v>
      </c>
      <c r="D16" s="292" t="s">
        <v>967</v>
      </c>
    </row>
    <row r="17" spans="1:4" ht="15" x14ac:dyDescent="0.25">
      <c r="A17" s="178" t="s">
        <v>103</v>
      </c>
      <c r="B17" s="18">
        <f>SUM(B15:B16)</f>
        <v>0</v>
      </c>
      <c r="C17" s="433">
        <f>SUM(C15:C16)</f>
        <v>0</v>
      </c>
      <c r="D17" s="448" t="s">
        <v>636</v>
      </c>
    </row>
    <row r="18" spans="1:4" ht="15" x14ac:dyDescent="0.25">
      <c r="A18" s="120"/>
      <c r="B18" s="28"/>
      <c r="C18" s="120"/>
    </row>
    <row r="19" spans="1:4" ht="15" x14ac:dyDescent="0.25">
      <c r="A19" s="395" t="s">
        <v>184</v>
      </c>
      <c r="B19" s="28"/>
      <c r="C19" s="120"/>
    </row>
    <row r="20" spans="1:4" ht="15" x14ac:dyDescent="0.25">
      <c r="A20" s="395"/>
      <c r="B20" s="28"/>
      <c r="C20" s="120"/>
    </row>
    <row r="21" spans="1:4" ht="15" x14ac:dyDescent="0.25">
      <c r="A21" s="395" t="s">
        <v>1036</v>
      </c>
      <c r="B21" s="28"/>
      <c r="C21" s="120"/>
    </row>
    <row r="22" spans="1:4" ht="15" x14ac:dyDescent="0.25">
      <c r="A22" s="120"/>
      <c r="B22" s="28"/>
      <c r="C22" s="120"/>
    </row>
    <row r="23" spans="1:4" ht="15" x14ac:dyDescent="0.25">
      <c r="A23" s="120"/>
      <c r="B23" s="28"/>
      <c r="C23" s="120"/>
    </row>
    <row r="24" spans="1:4" ht="15" x14ac:dyDescent="0.25">
      <c r="A24" s="120"/>
      <c r="B24" s="28"/>
      <c r="C24" s="120"/>
    </row>
    <row r="25" spans="1:4" ht="15" x14ac:dyDescent="0.25">
      <c r="A25" s="395"/>
      <c r="B25" s="28"/>
      <c r="C25" s="120"/>
    </row>
    <row r="26" spans="1:4" ht="15" x14ac:dyDescent="0.25">
      <c r="A26" s="120"/>
      <c r="B26" s="28"/>
      <c r="C26" s="120"/>
    </row>
    <row r="27" spans="1:4" ht="15" x14ac:dyDescent="0.25">
      <c r="A27" s="120"/>
      <c r="B27" s="28"/>
      <c r="C27" s="120"/>
    </row>
    <row r="28" spans="1:4" ht="15" x14ac:dyDescent="0.25">
      <c r="A28" s="120"/>
      <c r="B28" s="28"/>
      <c r="C28" s="120"/>
    </row>
    <row r="29" spans="1:4" ht="14.25" x14ac:dyDescent="0.2">
      <c r="A29" s="28"/>
    </row>
    <row r="31" spans="1:4" x14ac:dyDescent="0.2">
      <c r="A31" s="40"/>
    </row>
  </sheetData>
  <sheetProtection formatCells="0" formatColumns="0" formatRows="0" insertColumns="0" insertRows="0" deleteColumns="0" deleteRows="0" autoFilter="0"/>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dimension ref="A1:D13"/>
  <sheetViews>
    <sheetView zoomScaleNormal="100" workbookViewId="0">
      <selection activeCell="I16" sqref="I16"/>
    </sheetView>
  </sheetViews>
  <sheetFormatPr baseColWidth="10" defaultColWidth="11.42578125" defaultRowHeight="12.75" x14ac:dyDescent="0.2"/>
  <cols>
    <col min="1" max="1" width="68.7109375" style="77" customWidth="1"/>
    <col min="2" max="16384" width="11.42578125" style="77"/>
  </cols>
  <sheetData>
    <row r="1" spans="1:4" ht="15" customHeight="1" x14ac:dyDescent="0.2"/>
    <row r="2" spans="1:4" ht="15" customHeight="1" x14ac:dyDescent="0.2">
      <c r="A2" s="756" t="str">
        <f>Resultatregnskap!A3</f>
        <v>Virksomhet:</v>
      </c>
    </row>
    <row r="3" spans="1:4" ht="15" customHeight="1" x14ac:dyDescent="0.2"/>
    <row r="4" spans="1:4" ht="15" x14ac:dyDescent="0.25">
      <c r="A4" s="536" t="s">
        <v>463</v>
      </c>
      <c r="B4" s="413"/>
      <c r="C4" s="414"/>
      <c r="D4" s="711"/>
    </row>
    <row r="5" spans="1:4" ht="15" x14ac:dyDescent="0.25">
      <c r="A5" s="632" t="s">
        <v>1342</v>
      </c>
      <c r="B5" s="28"/>
      <c r="C5" s="120"/>
    </row>
    <row r="6" spans="1:4" ht="15" x14ac:dyDescent="0.25">
      <c r="A6" s="120"/>
      <c r="B6" s="685">
        <f>Resultatregnskap!C6</f>
        <v>42369</v>
      </c>
      <c r="C6" s="684">
        <f>'Balanse - eiendeler'!D6</f>
        <v>42004</v>
      </c>
      <c r="D6" s="519" t="s">
        <v>352</v>
      </c>
    </row>
    <row r="7" spans="1:4" ht="15" x14ac:dyDescent="0.25">
      <c r="A7" s="12" t="s">
        <v>113</v>
      </c>
      <c r="B7" s="358">
        <v>0</v>
      </c>
      <c r="C7" s="358">
        <v>0</v>
      </c>
      <c r="D7" s="293" t="s">
        <v>637</v>
      </c>
    </row>
    <row r="8" spans="1:4" ht="15" x14ac:dyDescent="0.25">
      <c r="A8" s="12" t="s">
        <v>1280</v>
      </c>
      <c r="B8" s="358">
        <v>0</v>
      </c>
      <c r="C8" s="358">
        <v>0</v>
      </c>
      <c r="D8" s="293" t="s">
        <v>1278</v>
      </c>
    </row>
    <row r="9" spans="1:4" ht="15" x14ac:dyDescent="0.25">
      <c r="A9" s="12" t="s">
        <v>1281</v>
      </c>
      <c r="B9" s="358">
        <v>0</v>
      </c>
      <c r="C9" s="358">
        <v>0</v>
      </c>
      <c r="D9" s="293" t="s">
        <v>1279</v>
      </c>
    </row>
    <row r="10" spans="1:4" ht="15" x14ac:dyDescent="0.25">
      <c r="A10" s="120" t="s">
        <v>716</v>
      </c>
      <c r="B10" s="358">
        <v>0</v>
      </c>
      <c r="C10" s="358">
        <v>0</v>
      </c>
      <c r="D10" s="293" t="s">
        <v>638</v>
      </c>
    </row>
    <row r="11" spans="1:4" ht="15" x14ac:dyDescent="0.25">
      <c r="A11" s="436" t="s">
        <v>112</v>
      </c>
      <c r="B11" s="18">
        <f>SUM(B7:B10)</f>
        <v>0</v>
      </c>
      <c r="C11" s="433">
        <f>SUM(C7:C10)</f>
        <v>0</v>
      </c>
      <c r="D11" s="448" t="s">
        <v>639</v>
      </c>
    </row>
    <row r="13" spans="1:4" x14ac:dyDescent="0.2">
      <c r="A13" s="70" t="s">
        <v>1039</v>
      </c>
    </row>
  </sheetData>
  <sheetProtection formatCells="0" formatColumns="0" formatRows="0" insertColumns="0" insertRows="0" deleteColumns="0" deleteRows="0" autoFilter="0"/>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7"/>
  <dimension ref="A2:D23"/>
  <sheetViews>
    <sheetView zoomScaleNormal="100" workbookViewId="0">
      <selection activeCell="I36" sqref="I36"/>
    </sheetView>
  </sheetViews>
  <sheetFormatPr baseColWidth="10" defaultColWidth="11.42578125" defaultRowHeight="12.75" x14ac:dyDescent="0.2"/>
  <cols>
    <col min="1" max="1" width="45.5703125" style="77" customWidth="1"/>
    <col min="2" max="16384" width="11.42578125" style="77"/>
  </cols>
  <sheetData>
    <row r="2" spans="1:4" x14ac:dyDescent="0.2">
      <c r="A2" s="756" t="str">
        <f>Resultatregnskap!A3</f>
        <v>Virksomhet:</v>
      </c>
    </row>
    <row r="3" spans="1:4" ht="15" customHeight="1" x14ac:dyDescent="0.2"/>
    <row r="4" spans="1:4" ht="15" x14ac:dyDescent="0.25">
      <c r="A4" s="413" t="s">
        <v>1244</v>
      </c>
      <c r="B4" s="414"/>
      <c r="C4" s="414"/>
      <c r="D4" s="711"/>
    </row>
    <row r="5" spans="1:4" ht="15" x14ac:dyDescent="0.25">
      <c r="A5" s="631" t="s">
        <v>1342</v>
      </c>
      <c r="B5" s="120"/>
    </row>
    <row r="6" spans="1:4" ht="15" x14ac:dyDescent="0.25">
      <c r="A6" s="631"/>
      <c r="B6" s="632"/>
    </row>
    <row r="7" spans="1:4" ht="15" x14ac:dyDescent="0.25">
      <c r="A7" s="183" t="s">
        <v>115</v>
      </c>
      <c r="B7" s="685">
        <f>Resultatregnskap!C6</f>
        <v>42369</v>
      </c>
      <c r="C7" s="684">
        <f>'Balanse - eiendeler'!D6</f>
        <v>42004</v>
      </c>
      <c r="D7" s="519" t="s">
        <v>352</v>
      </c>
    </row>
    <row r="8" spans="1:4" ht="14.25" x14ac:dyDescent="0.2">
      <c r="A8" s="47"/>
      <c r="B8" s="48"/>
      <c r="C8" s="48"/>
      <c r="D8" s="300"/>
    </row>
    <row r="9" spans="1:4" ht="15" x14ac:dyDescent="0.25">
      <c r="A9" s="49" t="s">
        <v>116</v>
      </c>
      <c r="B9" s="363">
        <v>0</v>
      </c>
      <c r="C9" s="363">
        <v>0</v>
      </c>
      <c r="D9" s="293" t="s">
        <v>640</v>
      </c>
    </row>
    <row r="10" spans="1:4" ht="15" x14ac:dyDescent="0.25">
      <c r="A10" s="49" t="s">
        <v>117</v>
      </c>
      <c r="B10" s="363">
        <v>0</v>
      </c>
      <c r="C10" s="363">
        <v>0</v>
      </c>
      <c r="D10" s="293" t="s">
        <v>641</v>
      </c>
    </row>
    <row r="11" spans="1:4" ht="15" x14ac:dyDescent="0.25">
      <c r="A11" s="49" t="s">
        <v>118</v>
      </c>
      <c r="B11" s="363">
        <v>0</v>
      </c>
      <c r="C11" s="363">
        <v>0</v>
      </c>
      <c r="D11" s="293" t="s">
        <v>642</v>
      </c>
    </row>
    <row r="12" spans="1:4" ht="15" x14ac:dyDescent="0.25">
      <c r="A12" s="49" t="s">
        <v>231</v>
      </c>
      <c r="B12" s="363">
        <v>0</v>
      </c>
      <c r="C12" s="363">
        <v>0</v>
      </c>
      <c r="D12" s="293" t="s">
        <v>643</v>
      </c>
    </row>
    <row r="13" spans="1:4" ht="15" x14ac:dyDescent="0.25">
      <c r="A13" s="49" t="s">
        <v>1371</v>
      </c>
      <c r="B13" s="363">
        <v>0</v>
      </c>
      <c r="C13" s="363">
        <v>0</v>
      </c>
      <c r="D13" s="293" t="s">
        <v>1370</v>
      </c>
    </row>
    <row r="14" spans="1:4" ht="15" x14ac:dyDescent="0.25">
      <c r="A14" s="49" t="s">
        <v>31</v>
      </c>
      <c r="B14" s="363">
        <v>0</v>
      </c>
      <c r="C14" s="363">
        <v>0</v>
      </c>
      <c r="D14" s="293" t="s">
        <v>644</v>
      </c>
    </row>
    <row r="15" spans="1:4" ht="15" x14ac:dyDescent="0.25">
      <c r="A15" s="49" t="s">
        <v>122</v>
      </c>
      <c r="B15" s="363">
        <v>-0.4</v>
      </c>
      <c r="C15" s="363">
        <v>0</v>
      </c>
      <c r="D15" s="293" t="s">
        <v>645</v>
      </c>
    </row>
    <row r="16" spans="1:4" ht="15" x14ac:dyDescent="0.25">
      <c r="A16" s="491" t="s">
        <v>106</v>
      </c>
      <c r="B16" s="492">
        <f>SUM(B9:B15)</f>
        <v>-0.4</v>
      </c>
      <c r="C16" s="493">
        <f>SUM(C9:C15)</f>
        <v>0</v>
      </c>
      <c r="D16" s="448" t="s">
        <v>646</v>
      </c>
    </row>
    <row r="18" spans="1:4" ht="13.9" customHeight="1" x14ac:dyDescent="0.25">
      <c r="A18" s="1111" t="s">
        <v>282</v>
      </c>
      <c r="B18" s="1111"/>
      <c r="C18" s="1111"/>
    </row>
    <row r="19" spans="1:4" ht="13.9" customHeight="1" x14ac:dyDescent="0.25">
      <c r="A19" s="1135" t="s">
        <v>1040</v>
      </c>
      <c r="B19" s="1135"/>
      <c r="C19" s="1135"/>
      <c r="D19" s="1135"/>
    </row>
    <row r="20" spans="1:4" ht="13.9" customHeight="1" x14ac:dyDescent="0.2"/>
    <row r="21" spans="1:4" ht="13.9" customHeight="1" x14ac:dyDescent="0.2">
      <c r="A21" s="1134" t="s">
        <v>1372</v>
      </c>
      <c r="B21" s="1134"/>
      <c r="C21" s="1134"/>
      <c r="D21" s="1134"/>
    </row>
    <row r="22" spans="1:4" ht="13.9" customHeight="1" x14ac:dyDescent="0.2">
      <c r="A22" s="1134" t="s">
        <v>1396</v>
      </c>
      <c r="B22" s="1134"/>
      <c r="C22" s="1134"/>
      <c r="D22" s="1134"/>
    </row>
    <row r="23" spans="1:4" ht="13.9" customHeight="1" x14ac:dyDescent="0.2">
      <c r="A23" s="1134"/>
      <c r="B23" s="1134"/>
      <c r="C23" s="1134"/>
      <c r="D23" s="1134"/>
    </row>
  </sheetData>
  <sheetProtection formatCells="0" formatColumns="0" formatRows="0" insertColumns="0" insertRows="0" deleteColumns="0" deleteRows="0" autoFilter="0"/>
  <mergeCells count="4">
    <mergeCell ref="A18:C18"/>
    <mergeCell ref="A21:D21"/>
    <mergeCell ref="A22:D23"/>
    <mergeCell ref="A19:D19"/>
  </mergeCells>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0"/>
  <sheetViews>
    <sheetView zoomScaleNormal="100" workbookViewId="0">
      <selection activeCell="A33" sqref="A33"/>
    </sheetView>
  </sheetViews>
  <sheetFormatPr baseColWidth="10" defaultColWidth="11.42578125" defaultRowHeight="15" customHeight="1" x14ac:dyDescent="0.2"/>
  <cols>
    <col min="1" max="1" width="71.28515625" style="77" customWidth="1"/>
    <col min="2" max="2" width="10.7109375" style="50" customWidth="1"/>
    <col min="3" max="4" width="15.7109375" style="24" customWidth="1"/>
    <col min="5" max="5" width="15.7109375" style="77" customWidth="1"/>
    <col min="6" max="16384" width="11.42578125" style="77"/>
  </cols>
  <sheetData>
    <row r="1" spans="1:4" ht="15" customHeight="1" x14ac:dyDescent="0.2">
      <c r="A1" s="1137" t="s">
        <v>1433</v>
      </c>
      <c r="B1" s="1137"/>
      <c r="C1" s="1137"/>
      <c r="D1" s="720"/>
    </row>
    <row r="2" spans="1:4" ht="15" customHeight="1" x14ac:dyDescent="0.2">
      <c r="D2" s="77"/>
    </row>
    <row r="3" spans="1:4" ht="15" customHeight="1" x14ac:dyDescent="0.25">
      <c r="A3" s="1069" t="s">
        <v>1323</v>
      </c>
      <c r="B3" s="1069"/>
      <c r="C3" s="1069"/>
      <c r="D3"/>
    </row>
    <row r="4" spans="1:4" ht="15" customHeight="1" x14ac:dyDescent="0.2">
      <c r="A4" s="118"/>
      <c r="D4"/>
    </row>
    <row r="5" spans="1:4" ht="15" customHeight="1" x14ac:dyDescent="0.25">
      <c r="A5" s="631" t="s">
        <v>1342</v>
      </c>
      <c r="D5"/>
    </row>
    <row r="6" spans="1:4" ht="15" customHeight="1" x14ac:dyDescent="0.25">
      <c r="A6" s="763"/>
      <c r="B6" s="764" t="s">
        <v>33</v>
      </c>
      <c r="C6" s="765">
        <f>Resultatregnskap!C6</f>
        <v>42369</v>
      </c>
      <c r="D6" s="766">
        <f>Resultatregnskap!D6</f>
        <v>42004</v>
      </c>
    </row>
    <row r="7" spans="1:4" ht="15" customHeight="1" x14ac:dyDescent="0.2">
      <c r="A7" s="851" t="s">
        <v>34</v>
      </c>
      <c r="B7" s="852"/>
      <c r="C7" s="853"/>
      <c r="D7" s="854"/>
    </row>
    <row r="8" spans="1:4" s="51" customFormat="1" ht="15" customHeight="1" x14ac:dyDescent="0.2">
      <c r="A8" s="855" t="s">
        <v>171</v>
      </c>
      <c r="B8" s="856" t="s">
        <v>1324</v>
      </c>
      <c r="C8" s="857"/>
      <c r="D8" s="854"/>
    </row>
    <row r="9" spans="1:4" s="51" customFormat="1" ht="15" customHeight="1" x14ac:dyDescent="0.2">
      <c r="A9" s="855" t="s">
        <v>1223</v>
      </c>
      <c r="B9" s="856" t="s">
        <v>1324</v>
      </c>
      <c r="C9" s="857"/>
      <c r="D9" s="854"/>
    </row>
    <row r="10" spans="1:4" s="51" customFormat="1" ht="15" customHeight="1" x14ac:dyDescent="0.2">
      <c r="A10" s="855" t="s">
        <v>4</v>
      </c>
      <c r="B10" s="856" t="s">
        <v>1324</v>
      </c>
      <c r="C10" s="857"/>
      <c r="D10" s="854"/>
    </row>
    <row r="11" spans="1:4" s="51" customFormat="1" ht="15" customHeight="1" x14ac:dyDescent="0.2">
      <c r="A11" s="855" t="s">
        <v>36</v>
      </c>
      <c r="B11" s="856" t="s">
        <v>1324</v>
      </c>
      <c r="C11" s="857"/>
      <c r="D11" s="854"/>
    </row>
    <row r="12" spans="1:4" ht="15" customHeight="1" x14ac:dyDescent="0.2">
      <c r="A12" s="858" t="s">
        <v>5</v>
      </c>
      <c r="B12" s="856"/>
      <c r="C12" s="859">
        <f>SUBTOTAL(9,C8:C11)</f>
        <v>0</v>
      </c>
      <c r="D12" s="860">
        <f>SUBTOTAL(9,D8:D11)</f>
        <v>0</v>
      </c>
    </row>
    <row r="13" spans="1:4" ht="15" customHeight="1" x14ac:dyDescent="0.2">
      <c r="A13" s="861"/>
      <c r="B13" s="856"/>
      <c r="C13" s="862"/>
      <c r="D13" s="854"/>
    </row>
    <row r="14" spans="1:4" ht="15" customHeight="1" x14ac:dyDescent="0.2">
      <c r="A14" s="851" t="s">
        <v>37</v>
      </c>
      <c r="B14" s="852"/>
      <c r="C14" s="853"/>
      <c r="D14" s="854"/>
    </row>
    <row r="15" spans="1:4" ht="15" customHeight="1" x14ac:dyDescent="0.2">
      <c r="A15" s="855" t="s">
        <v>256</v>
      </c>
      <c r="B15" s="856" t="s">
        <v>1326</v>
      </c>
      <c r="C15" s="857"/>
      <c r="D15" s="854"/>
    </row>
    <row r="16" spans="1:4" ht="15" customHeight="1" x14ac:dyDescent="0.2">
      <c r="A16" s="855" t="s">
        <v>38</v>
      </c>
      <c r="B16" s="856" t="s">
        <v>1327</v>
      </c>
      <c r="C16" s="857"/>
      <c r="D16" s="854"/>
    </row>
    <row r="17" spans="1:5" ht="15" customHeight="1" x14ac:dyDescent="0.2">
      <c r="A17" s="855" t="s">
        <v>39</v>
      </c>
      <c r="B17" s="856" t="s">
        <v>1327</v>
      </c>
      <c r="C17" s="857"/>
      <c r="D17" s="854"/>
    </row>
    <row r="18" spans="1:5" s="117" customFormat="1" ht="15" customHeight="1" x14ac:dyDescent="0.2">
      <c r="A18" s="855" t="s">
        <v>1325</v>
      </c>
      <c r="B18" s="856" t="s">
        <v>1327</v>
      </c>
      <c r="C18" s="857"/>
      <c r="D18" s="854"/>
    </row>
    <row r="19" spans="1:5" ht="15" customHeight="1" x14ac:dyDescent="0.2">
      <c r="A19" s="858" t="s">
        <v>42</v>
      </c>
      <c r="B19" s="863"/>
      <c r="C19" s="859">
        <f>SUBTOTAL(9,C15:C18)</f>
        <v>0</v>
      </c>
      <c r="D19" s="860">
        <f>SUBTOTAL(9,D15:D18)</f>
        <v>0</v>
      </c>
    </row>
    <row r="20" spans="1:5" ht="15" customHeight="1" x14ac:dyDescent="0.2">
      <c r="A20" s="858"/>
      <c r="B20" s="863"/>
      <c r="C20" s="853"/>
      <c r="D20" s="854"/>
    </row>
    <row r="21" spans="1:5" ht="15" customHeight="1" x14ac:dyDescent="0.2">
      <c r="A21" s="851" t="s">
        <v>1349</v>
      </c>
      <c r="B21" s="863"/>
      <c r="C21" s="853"/>
      <c r="D21" s="854"/>
    </row>
    <row r="22" spans="1:5" ht="15" customHeight="1" x14ac:dyDescent="0.2">
      <c r="A22" s="855" t="s">
        <v>1364</v>
      </c>
      <c r="B22" s="856" t="s">
        <v>1329</v>
      </c>
      <c r="C22" s="853"/>
      <c r="D22" s="854"/>
    </row>
    <row r="23" spans="1:5" ht="15" customHeight="1" x14ac:dyDescent="0.2">
      <c r="A23" s="858" t="s">
        <v>1365</v>
      </c>
      <c r="B23" s="863"/>
      <c r="C23" s="859">
        <f>SUBTOTAL(9,C22)</f>
        <v>0</v>
      </c>
      <c r="D23" s="860">
        <f>SUBTOTAL(9,D22)</f>
        <v>0</v>
      </c>
    </row>
    <row r="24" spans="1:5" ht="15" customHeight="1" x14ac:dyDescent="0.2">
      <c r="A24" s="861"/>
      <c r="B24" s="856"/>
      <c r="C24" s="862"/>
      <c r="D24" s="854"/>
    </row>
    <row r="25" spans="1:5" ht="15" customHeight="1" x14ac:dyDescent="0.2">
      <c r="A25" s="851" t="s">
        <v>43</v>
      </c>
      <c r="B25" s="852"/>
      <c r="C25" s="853">
        <f>C12-C19-C23</f>
        <v>0</v>
      </c>
      <c r="D25" s="862">
        <f>D12-D19</f>
        <v>0</v>
      </c>
    </row>
    <row r="26" spans="1:5" ht="15" customHeight="1" x14ac:dyDescent="0.2">
      <c r="A26" s="861"/>
      <c r="B26" s="856"/>
      <c r="C26" s="862"/>
      <c r="D26" s="854"/>
    </row>
    <row r="27" spans="1:5" ht="15" customHeight="1" x14ac:dyDescent="0.2">
      <c r="A27" s="851" t="s">
        <v>51</v>
      </c>
      <c r="B27" s="852"/>
      <c r="C27" s="853"/>
      <c r="D27" s="854"/>
      <c r="E27" s="26"/>
    </row>
    <row r="28" spans="1:5" s="52" customFormat="1" ht="15" customHeight="1" x14ac:dyDescent="0.2">
      <c r="A28" s="855" t="s">
        <v>1328</v>
      </c>
      <c r="B28" s="856" t="s">
        <v>1348</v>
      </c>
      <c r="C28" s="864"/>
      <c r="D28" s="854"/>
    </row>
    <row r="29" spans="1:5" ht="15" customHeight="1" x14ac:dyDescent="0.2">
      <c r="A29" s="858" t="s">
        <v>52</v>
      </c>
      <c r="B29" s="856"/>
      <c r="C29" s="859">
        <f>SUBTOTAL(9,C28:C28)</f>
        <v>0</v>
      </c>
      <c r="D29" s="860">
        <f>SUBTOTAL(9,D28:D28)</f>
        <v>0</v>
      </c>
    </row>
    <row r="30" spans="1:5" ht="15" customHeight="1" x14ac:dyDescent="0.2">
      <c r="A30" s="858"/>
      <c r="B30" s="856"/>
      <c r="C30" s="862"/>
      <c r="D30" s="854"/>
    </row>
    <row r="31" spans="1:5" ht="15" customHeight="1" x14ac:dyDescent="0.2">
      <c r="A31" s="851" t="s">
        <v>58</v>
      </c>
      <c r="B31" s="856"/>
      <c r="C31" s="853">
        <f>C25+C29</f>
        <v>0</v>
      </c>
      <c r="D31" s="862">
        <f>D25+D29</f>
        <v>0</v>
      </c>
    </row>
    <row r="32" spans="1:5" ht="15" customHeight="1" x14ac:dyDescent="0.2">
      <c r="D32" s="77"/>
      <c r="E32" s="138"/>
    </row>
    <row r="33" spans="1:5" ht="15" customHeight="1" x14ac:dyDescent="0.25">
      <c r="A33" s="40" t="s">
        <v>1330</v>
      </c>
      <c r="B33" s="850"/>
      <c r="C33" s="703">
        <f>Resultatregnskap!C6</f>
        <v>42369</v>
      </c>
      <c r="D33" s="740">
        <f>Resultatregnskap!D6</f>
        <v>42004</v>
      </c>
    </row>
    <row r="34" spans="1:5" ht="15" customHeight="1" x14ac:dyDescent="0.25">
      <c r="A34" s="40"/>
      <c r="C34" s="634"/>
      <c r="D34" s="77"/>
    </row>
    <row r="35" spans="1:5" ht="15" customHeight="1" x14ac:dyDescent="0.2">
      <c r="A35" s="70" t="s">
        <v>258</v>
      </c>
      <c r="D35" s="77"/>
    </row>
    <row r="36" spans="1:5" ht="15" customHeight="1" x14ac:dyDescent="0.2">
      <c r="A36" s="118" t="s">
        <v>1236</v>
      </c>
      <c r="C36" s="638">
        <v>0</v>
      </c>
      <c r="D36" s="77">
        <v>0</v>
      </c>
    </row>
    <row r="37" spans="1:5" ht="15" customHeight="1" x14ac:dyDescent="0.2">
      <c r="A37" s="633" t="s">
        <v>1334</v>
      </c>
      <c r="C37" s="24">
        <v>0</v>
      </c>
      <c r="D37" s="77">
        <v>0</v>
      </c>
    </row>
    <row r="38" spans="1:5" ht="15" customHeight="1" x14ac:dyDescent="0.2">
      <c r="A38" s="118" t="s">
        <v>1331</v>
      </c>
      <c r="D38" s="77"/>
    </row>
    <row r="39" spans="1:5" ht="15" customHeight="1" x14ac:dyDescent="0.2">
      <c r="D39" s="77"/>
    </row>
    <row r="40" spans="1:5" ht="15" customHeight="1" x14ac:dyDescent="0.2">
      <c r="A40" s="635" t="s">
        <v>266</v>
      </c>
      <c r="B40" s="636"/>
      <c r="C40" s="821">
        <f>SUBTOTAL(9,C36:C39)</f>
        <v>0</v>
      </c>
      <c r="D40" s="822">
        <f>SUBTOTAL(9,D36:D39)</f>
        <v>0</v>
      </c>
    </row>
    <row r="41" spans="1:5" ht="15" customHeight="1" x14ac:dyDescent="0.2">
      <c r="A41" s="168" t="s">
        <v>1013</v>
      </c>
      <c r="B41" s="637"/>
      <c r="C41" s="638"/>
      <c r="D41" s="638"/>
    </row>
    <row r="42" spans="1:5" ht="15" customHeight="1" x14ac:dyDescent="0.2">
      <c r="A42" s="168"/>
      <c r="B42" s="637"/>
      <c r="C42" s="638"/>
      <c r="D42" s="638"/>
    </row>
    <row r="43" spans="1:5" ht="15" customHeight="1" x14ac:dyDescent="0.2">
      <c r="A43" s="1106" t="s">
        <v>1363</v>
      </c>
      <c r="B43" s="1106"/>
      <c r="C43" s="1106"/>
      <c r="D43" s="1106"/>
      <c r="E43" s="1106"/>
    </row>
    <row r="45" spans="1:5" ht="15" customHeight="1" x14ac:dyDescent="0.2">
      <c r="A45" s="773" t="s">
        <v>257</v>
      </c>
    </row>
    <row r="46" spans="1:5" ht="15" customHeight="1" x14ac:dyDescent="0.2">
      <c r="A46" s="388" t="s">
        <v>1322</v>
      </c>
      <c r="B46" s="109"/>
      <c r="C46" s="89">
        <v>0</v>
      </c>
      <c r="D46" s="118">
        <v>0</v>
      </c>
    </row>
    <row r="47" spans="1:5" ht="15" customHeight="1" x14ac:dyDescent="0.2">
      <c r="A47" s="823" t="s">
        <v>259</v>
      </c>
      <c r="B47" s="109"/>
      <c r="C47" s="89">
        <v>0</v>
      </c>
      <c r="D47" s="118">
        <v>0</v>
      </c>
    </row>
    <row r="48" spans="1:5" ht="15" customHeight="1" x14ac:dyDescent="0.25">
      <c r="A48" s="629"/>
      <c r="D48" s="77"/>
    </row>
    <row r="49" spans="1:4" ht="15" customHeight="1" x14ac:dyDescent="0.2">
      <c r="A49" s="635" t="s">
        <v>260</v>
      </c>
      <c r="B49" s="460"/>
      <c r="C49" s="821">
        <f>SUBTOTAL(9,C46:C48)</f>
        <v>0</v>
      </c>
      <c r="D49" s="822">
        <f>SUBTOTAL(9,D46:D48)</f>
        <v>0</v>
      </c>
    </row>
    <row r="50" spans="1:4" ht="15" customHeight="1" x14ac:dyDescent="0.2">
      <c r="A50" s="168" t="s">
        <v>1013</v>
      </c>
      <c r="D50" s="77"/>
    </row>
    <row r="51" spans="1:4" ht="15" customHeight="1" x14ac:dyDescent="0.2">
      <c r="D51" s="77"/>
    </row>
    <row r="52" spans="1:4" ht="15" customHeight="1" x14ac:dyDescent="0.2">
      <c r="A52" s="773" t="s">
        <v>666</v>
      </c>
      <c r="B52" s="109"/>
      <c r="C52" s="89"/>
      <c r="D52" s="118"/>
    </row>
    <row r="53" spans="1:4" ht="15" customHeight="1" x14ac:dyDescent="0.2">
      <c r="A53" s="727" t="s">
        <v>261</v>
      </c>
      <c r="B53" s="109"/>
      <c r="C53" s="89">
        <v>0</v>
      </c>
      <c r="D53" s="118">
        <v>0</v>
      </c>
    </row>
    <row r="54" spans="1:4" ht="15" customHeight="1" x14ac:dyDescent="0.2">
      <c r="A54" s="727" t="s">
        <v>262</v>
      </c>
      <c r="B54" s="109"/>
      <c r="C54" s="89">
        <v>0</v>
      </c>
      <c r="D54" s="118">
        <v>0</v>
      </c>
    </row>
    <row r="55" spans="1:4" ht="15" customHeight="1" x14ac:dyDescent="0.2">
      <c r="A55" s="727" t="s">
        <v>1022</v>
      </c>
      <c r="B55" s="109"/>
      <c r="C55" s="89">
        <v>0</v>
      </c>
      <c r="D55" s="118">
        <v>0</v>
      </c>
    </row>
    <row r="56" spans="1:4" ht="15" customHeight="1" x14ac:dyDescent="0.2">
      <c r="A56" s="1138" t="s">
        <v>674</v>
      </c>
      <c r="B56" s="109"/>
      <c r="C56" s="89">
        <v>0</v>
      </c>
      <c r="D56" s="118">
        <v>0</v>
      </c>
    </row>
    <row r="57" spans="1:4" ht="15" customHeight="1" x14ac:dyDescent="0.2">
      <c r="A57" s="1138"/>
      <c r="B57" s="109"/>
      <c r="C57" s="89"/>
      <c r="D57" s="118"/>
    </row>
    <row r="58" spans="1:4" ht="15" customHeight="1" x14ac:dyDescent="0.2">
      <c r="A58" s="727"/>
      <c r="B58" s="109"/>
      <c r="C58" s="89"/>
      <c r="D58" s="118"/>
    </row>
    <row r="59" spans="1:4" ht="15" customHeight="1" x14ac:dyDescent="0.2">
      <c r="A59" s="635" t="s">
        <v>320</v>
      </c>
      <c r="B59" s="460"/>
      <c r="C59" s="639">
        <f>SUBTOTAL(9,C53:C58)</f>
        <v>0</v>
      </c>
      <c r="D59" s="824">
        <f>SUBTOTAL(9,D53:D58)</f>
        <v>0</v>
      </c>
    </row>
    <row r="60" spans="1:4" ht="15" customHeight="1" x14ac:dyDescent="0.25">
      <c r="A60" s="86"/>
      <c r="D60" s="77"/>
    </row>
    <row r="61" spans="1:4" ht="15" customHeight="1" x14ac:dyDescent="0.2">
      <c r="A61" s="1106" t="s">
        <v>1333</v>
      </c>
      <c r="B61" s="1106"/>
      <c r="C61" s="1106"/>
      <c r="D61" s="1106"/>
    </row>
    <row r="62" spans="1:4" ht="15" customHeight="1" x14ac:dyDescent="0.2">
      <c r="A62" s="1106"/>
      <c r="B62" s="1106"/>
      <c r="C62" s="1106"/>
      <c r="D62" s="1106"/>
    </row>
    <row r="63" spans="1:4" ht="15" customHeight="1" x14ac:dyDescent="0.2">
      <c r="A63" s="168"/>
      <c r="D63" s="77"/>
    </row>
    <row r="64" spans="1:4" ht="15" customHeight="1" x14ac:dyDescent="0.2">
      <c r="A64" s="773" t="s">
        <v>1332</v>
      </c>
      <c r="B64" s="109"/>
      <c r="C64" s="89"/>
      <c r="D64" s="118"/>
    </row>
    <row r="65" spans="1:4" ht="15" customHeight="1" x14ac:dyDescent="0.2">
      <c r="A65" s="118" t="s">
        <v>670</v>
      </c>
      <c r="B65" s="109"/>
      <c r="C65" s="89">
        <v>0</v>
      </c>
      <c r="D65" s="118">
        <v>0</v>
      </c>
    </row>
    <row r="66" spans="1:4" ht="15" customHeight="1" x14ac:dyDescent="0.2">
      <c r="A66" s="118" t="s">
        <v>1046</v>
      </c>
      <c r="B66" s="109"/>
      <c r="C66" s="89">
        <v>0</v>
      </c>
      <c r="D66" s="118">
        <v>0</v>
      </c>
    </row>
    <row r="67" spans="1:4" ht="15" customHeight="1" x14ac:dyDescent="0.2">
      <c r="A67" s="118" t="s">
        <v>671</v>
      </c>
      <c r="B67" s="109"/>
      <c r="C67" s="89">
        <v>0</v>
      </c>
      <c r="D67" s="118">
        <v>0</v>
      </c>
    </row>
    <row r="68" spans="1:4" ht="15" customHeight="1" x14ac:dyDescent="0.2">
      <c r="A68" s="118" t="s">
        <v>673</v>
      </c>
      <c r="B68" s="109"/>
      <c r="C68" s="89">
        <v>0</v>
      </c>
      <c r="D68" s="118">
        <v>0</v>
      </c>
    </row>
    <row r="69" spans="1:4" ht="15" customHeight="1" x14ac:dyDescent="0.2">
      <c r="A69" s="727"/>
      <c r="B69" s="109"/>
      <c r="C69" s="89"/>
      <c r="D69" s="118"/>
    </row>
    <row r="70" spans="1:4" ht="15" customHeight="1" x14ac:dyDescent="0.2">
      <c r="A70" s="635" t="s">
        <v>323</v>
      </c>
      <c r="B70" s="460"/>
      <c r="C70" s="639">
        <f>SUBTOTAL(9,C65:C69)</f>
        <v>0</v>
      </c>
      <c r="D70" s="824">
        <f>SUBTOTAL(9,D65:D69)</f>
        <v>0</v>
      </c>
    </row>
    <row r="71" spans="1:4" ht="15" customHeight="1" x14ac:dyDescent="0.25">
      <c r="A71" s="94"/>
      <c r="D71" s="77"/>
    </row>
    <row r="72" spans="1:4" ht="15" customHeight="1" x14ac:dyDescent="0.2">
      <c r="A72" s="1106" t="s">
        <v>1333</v>
      </c>
      <c r="B72" s="1106"/>
      <c r="C72" s="1106"/>
      <c r="D72" s="1106"/>
    </row>
    <row r="73" spans="1:4" ht="15" customHeight="1" x14ac:dyDescent="0.2">
      <c r="A73" s="1106"/>
      <c r="B73" s="1106"/>
      <c r="C73" s="1106"/>
      <c r="D73" s="1106"/>
    </row>
    <row r="74" spans="1:4" ht="15" customHeight="1" x14ac:dyDescent="0.2">
      <c r="D74" s="77"/>
    </row>
    <row r="75" spans="1:4" ht="15" customHeight="1" x14ac:dyDescent="0.2">
      <c r="A75" s="773" t="s">
        <v>4</v>
      </c>
      <c r="B75" s="109"/>
      <c r="C75" s="89"/>
      <c r="D75" s="118"/>
    </row>
    <row r="76" spans="1:4" ht="15" customHeight="1" x14ac:dyDescent="0.2">
      <c r="A76" s="727" t="s">
        <v>1335</v>
      </c>
      <c r="B76" s="109"/>
      <c r="C76" s="89">
        <v>0</v>
      </c>
      <c r="D76" s="118">
        <v>0</v>
      </c>
    </row>
    <row r="77" spans="1:4" ht="15" customHeight="1" x14ac:dyDescent="0.2">
      <c r="A77" s="727" t="s">
        <v>1336</v>
      </c>
      <c r="B77" s="109"/>
      <c r="C77" s="89">
        <v>0</v>
      </c>
      <c r="D77" s="118">
        <v>0</v>
      </c>
    </row>
    <row r="78" spans="1:4" ht="15" customHeight="1" x14ac:dyDescent="0.2">
      <c r="A78" s="727" t="s">
        <v>1020</v>
      </c>
      <c r="B78" s="109"/>
      <c r="C78" s="89">
        <v>0</v>
      </c>
      <c r="D78" s="118">
        <v>0</v>
      </c>
    </row>
    <row r="79" spans="1:4" ht="15" customHeight="1" x14ac:dyDescent="0.2">
      <c r="A79" s="118"/>
      <c r="B79" s="109"/>
      <c r="C79" s="89"/>
      <c r="D79" s="118"/>
    </row>
    <row r="80" spans="1:4" ht="15" customHeight="1" x14ac:dyDescent="0.2">
      <c r="A80" s="635" t="s">
        <v>335</v>
      </c>
      <c r="B80" s="460"/>
      <c r="C80" s="824">
        <f>SUBTOTAL(9,C76:C79)</f>
        <v>0</v>
      </c>
      <c r="D80" s="824">
        <f>SUBTOTAL(9,D76:D79)</f>
        <v>0</v>
      </c>
    </row>
    <row r="81" spans="1:4" ht="15" customHeight="1" x14ac:dyDescent="0.25">
      <c r="A81" s="86"/>
      <c r="D81" s="77"/>
    </row>
    <row r="82" spans="1:4" ht="15" customHeight="1" x14ac:dyDescent="0.2">
      <c r="A82" s="773" t="s">
        <v>36</v>
      </c>
      <c r="B82" s="109"/>
      <c r="C82" s="89"/>
      <c r="D82" s="118"/>
    </row>
    <row r="83" spans="1:4" ht="15" customHeight="1" x14ac:dyDescent="0.2">
      <c r="A83" s="727" t="s">
        <v>264</v>
      </c>
      <c r="B83" s="109"/>
      <c r="C83" s="89">
        <v>0</v>
      </c>
      <c r="D83" s="118">
        <v>0</v>
      </c>
    </row>
    <row r="84" spans="1:4" ht="15" customHeight="1" x14ac:dyDescent="0.2">
      <c r="A84" s="727" t="s">
        <v>265</v>
      </c>
      <c r="B84" s="109"/>
      <c r="C84" s="89">
        <v>0</v>
      </c>
      <c r="D84" s="118">
        <v>0</v>
      </c>
    </row>
    <row r="85" spans="1:4" ht="15" customHeight="1" x14ac:dyDescent="0.2">
      <c r="A85" s="727" t="s">
        <v>1021</v>
      </c>
      <c r="B85" s="109"/>
      <c r="C85" s="89">
        <v>0</v>
      </c>
      <c r="D85" s="118">
        <v>0</v>
      </c>
    </row>
    <row r="86" spans="1:4" ht="15" customHeight="1" x14ac:dyDescent="0.2">
      <c r="A86" s="118"/>
      <c r="B86" s="109"/>
      <c r="C86" s="89"/>
      <c r="D86" s="118"/>
    </row>
    <row r="87" spans="1:4" ht="15" customHeight="1" x14ac:dyDescent="0.2">
      <c r="A87" s="635" t="s">
        <v>1337</v>
      </c>
      <c r="B87" s="460"/>
      <c r="C87" s="824">
        <f>SUBTOTAL(9,C83:C86)</f>
        <v>0</v>
      </c>
      <c r="D87" s="824">
        <f>SUBTOTAL(9,D83:D86)</f>
        <v>0</v>
      </c>
    </row>
    <row r="88" spans="1:4" ht="15" customHeight="1" x14ac:dyDescent="0.2">
      <c r="D88" s="77"/>
    </row>
    <row r="89" spans="1:4" ht="15" customHeight="1" x14ac:dyDescent="0.2">
      <c r="A89" s="1106" t="s">
        <v>1333</v>
      </c>
      <c r="B89" s="1106"/>
      <c r="C89" s="1106"/>
      <c r="D89" s="1106"/>
    </row>
    <row r="90" spans="1:4" ht="15" customHeight="1" x14ac:dyDescent="0.2">
      <c r="A90" s="1106"/>
      <c r="B90" s="1106"/>
      <c r="C90" s="1106"/>
      <c r="D90" s="1106"/>
    </row>
    <row r="91" spans="1:4" ht="1.1499999999999999" customHeight="1" x14ac:dyDescent="0.2">
      <c r="A91" s="1106"/>
      <c r="B91" s="1106"/>
      <c r="C91" s="1106"/>
      <c r="D91" s="1106"/>
    </row>
    <row r="92" spans="1:4" ht="15" customHeight="1" x14ac:dyDescent="0.2">
      <c r="D92" s="77"/>
    </row>
    <row r="93" spans="1:4" ht="15" customHeight="1" x14ac:dyDescent="0.2">
      <c r="A93" s="641" t="s">
        <v>5</v>
      </c>
      <c r="B93" s="642"/>
      <c r="C93" s="643">
        <f>SUBTOTAL(9,C36:C92)</f>
        <v>0</v>
      </c>
      <c r="D93" s="644">
        <f>SUBTOTAL(9,E36:E92)</f>
        <v>0</v>
      </c>
    </row>
    <row r="94" spans="1:4" ht="15" customHeight="1" x14ac:dyDescent="0.2">
      <c r="D94" s="77"/>
    </row>
    <row r="95" spans="1:4" ht="15" customHeight="1" x14ac:dyDescent="0.25">
      <c r="A95" s="40" t="s">
        <v>1338</v>
      </c>
      <c r="B95" s="850"/>
      <c r="C95" s="761">
        <f>C6</f>
        <v>42369</v>
      </c>
      <c r="D95" s="740">
        <f>Resultatregnskap!D6</f>
        <v>42004</v>
      </c>
    </row>
    <row r="96" spans="1:4" ht="15" customHeight="1" x14ac:dyDescent="0.2">
      <c r="A96" s="1"/>
      <c r="D96" s="77"/>
    </row>
    <row r="97" spans="1:5" ht="15" customHeight="1" x14ac:dyDescent="0.2">
      <c r="A97" s="827" t="s">
        <v>6</v>
      </c>
      <c r="B97" s="109"/>
      <c r="C97" s="89">
        <v>0</v>
      </c>
      <c r="D97" s="118">
        <v>0</v>
      </c>
    </row>
    <row r="98" spans="1:5" ht="15" customHeight="1" x14ac:dyDescent="0.2">
      <c r="A98" s="827" t="s">
        <v>7</v>
      </c>
      <c r="B98" s="109"/>
      <c r="C98" s="89">
        <v>0</v>
      </c>
      <c r="D98" s="118">
        <v>0</v>
      </c>
    </row>
    <row r="99" spans="1:5" ht="15" customHeight="1" x14ac:dyDescent="0.2">
      <c r="A99" s="827" t="s">
        <v>8</v>
      </c>
      <c r="B99" s="109"/>
      <c r="C99" s="89">
        <v>0</v>
      </c>
      <c r="D99" s="118">
        <v>0</v>
      </c>
    </row>
    <row r="100" spans="1:5" ht="15" customHeight="1" x14ac:dyDescent="0.2">
      <c r="A100" s="827" t="s">
        <v>182</v>
      </c>
      <c r="B100" s="109"/>
      <c r="C100" s="89">
        <v>0</v>
      </c>
      <c r="D100" s="118">
        <v>0</v>
      </c>
    </row>
    <row r="101" spans="1:5" ht="15" customHeight="1" x14ac:dyDescent="0.2">
      <c r="A101" s="827" t="s">
        <v>1339</v>
      </c>
      <c r="B101" s="109"/>
      <c r="C101" s="89">
        <v>0</v>
      </c>
      <c r="D101" s="118">
        <v>0</v>
      </c>
    </row>
    <row r="102" spans="1:5" ht="15" customHeight="1" x14ac:dyDescent="0.2">
      <c r="A102" s="828" t="s">
        <v>10</v>
      </c>
      <c r="B102" s="109"/>
      <c r="C102" s="89">
        <v>0</v>
      </c>
      <c r="D102" s="118">
        <v>0</v>
      </c>
    </row>
    <row r="103" spans="1:5" ht="15" customHeight="1" x14ac:dyDescent="0.2">
      <c r="A103" s="829" t="s">
        <v>11</v>
      </c>
      <c r="B103" s="825"/>
      <c r="C103" s="643">
        <f>SUBTOTAL(9,C97:C102)</f>
        <v>0</v>
      </c>
      <c r="D103" s="826">
        <f>SUBTOTAL(9,D97:D102)</f>
        <v>0</v>
      </c>
    </row>
    <row r="104" spans="1:5" ht="15" customHeight="1" x14ac:dyDescent="0.2">
      <c r="A104" s="5"/>
      <c r="D104" s="77"/>
    </row>
    <row r="105" spans="1:5" ht="15" customHeight="1" x14ac:dyDescent="0.2">
      <c r="A105" s="847" t="s">
        <v>219</v>
      </c>
      <c r="B105" s="109"/>
      <c r="C105" s="640">
        <v>0</v>
      </c>
      <c r="D105" s="118">
        <v>0</v>
      </c>
    </row>
    <row r="106" spans="1:5" ht="15" customHeight="1" x14ac:dyDescent="0.2">
      <c r="A106" s="5"/>
    </row>
    <row r="107" spans="1:5" ht="15" customHeight="1" x14ac:dyDescent="0.25">
      <c r="A107" s="1111" t="s">
        <v>1471</v>
      </c>
      <c r="B107" s="1111"/>
      <c r="C107" s="1111"/>
      <c r="D107" s="1111"/>
      <c r="E107" s="1111"/>
    </row>
    <row r="108" spans="1:5" ht="15" customHeight="1" x14ac:dyDescent="0.25">
      <c r="A108" s="1111"/>
      <c r="B108" s="1111"/>
      <c r="C108" s="1111"/>
      <c r="D108" s="58"/>
    </row>
    <row r="109" spans="1:5" ht="15" customHeight="1" x14ac:dyDescent="0.25">
      <c r="A109" s="1113" t="s">
        <v>181</v>
      </c>
      <c r="B109" s="1113"/>
      <c r="C109" s="1113"/>
      <c r="D109" s="1113"/>
    </row>
    <row r="110" spans="1:5" ht="15" customHeight="1" x14ac:dyDescent="0.25">
      <c r="A110" s="625" t="s">
        <v>1388</v>
      </c>
      <c r="B110" s="626"/>
      <c r="C110" s="626"/>
      <c r="D110" s="77"/>
    </row>
    <row r="111" spans="1:5" ht="15" customHeight="1" x14ac:dyDescent="0.25">
      <c r="A111" s="625" t="s">
        <v>1382</v>
      </c>
      <c r="B111" s="626"/>
      <c r="C111" s="626"/>
      <c r="D111" s="77"/>
    </row>
    <row r="112" spans="1:5" ht="15" customHeight="1" x14ac:dyDescent="0.2">
      <c r="D112" s="77"/>
    </row>
    <row r="113" spans="1:4" ht="15" customHeight="1" x14ac:dyDescent="0.25">
      <c r="A113" s="40" t="s">
        <v>1340</v>
      </c>
      <c r="B113" s="850"/>
      <c r="C113" s="761">
        <f>C6</f>
        <v>42369</v>
      </c>
      <c r="D113" s="740">
        <f>Resultatregnskap!D6</f>
        <v>42004</v>
      </c>
    </row>
    <row r="114" spans="1:4" ht="15" customHeight="1" x14ac:dyDescent="0.2">
      <c r="D114" s="77"/>
    </row>
    <row r="115" spans="1:4" ht="15" customHeight="1" x14ac:dyDescent="0.2">
      <c r="A115" s="118" t="s">
        <v>185</v>
      </c>
      <c r="B115" s="118"/>
      <c r="C115" s="830">
        <v>0</v>
      </c>
      <c r="D115" s="89">
        <v>0</v>
      </c>
    </row>
    <row r="116" spans="1:4" ht="15" customHeight="1" x14ac:dyDescent="0.2">
      <c r="A116" s="118" t="s">
        <v>186</v>
      </c>
      <c r="B116" s="118"/>
      <c r="C116" s="830">
        <v>0</v>
      </c>
      <c r="D116" s="89">
        <v>0</v>
      </c>
    </row>
    <row r="117" spans="1:4" ht="15" customHeight="1" x14ac:dyDescent="0.2">
      <c r="A117" s="118" t="s">
        <v>187</v>
      </c>
      <c r="B117" s="118"/>
      <c r="C117" s="830">
        <v>0</v>
      </c>
      <c r="D117" s="89">
        <v>0</v>
      </c>
    </row>
    <row r="118" spans="1:4" ht="15" customHeight="1" x14ac:dyDescent="0.2">
      <c r="A118" s="118" t="s">
        <v>188</v>
      </c>
      <c r="B118" s="118"/>
      <c r="C118" s="830">
        <v>0</v>
      </c>
      <c r="D118" s="89">
        <v>0</v>
      </c>
    </row>
    <row r="119" spans="1:4" ht="15" customHeight="1" x14ac:dyDescent="0.2">
      <c r="A119" s="118" t="s">
        <v>189</v>
      </c>
      <c r="B119" s="118"/>
      <c r="C119" s="830">
        <v>0</v>
      </c>
      <c r="D119" s="89">
        <v>0</v>
      </c>
    </row>
    <row r="120" spans="1:4" ht="15" customHeight="1" x14ac:dyDescent="0.2">
      <c r="A120" s="118" t="s">
        <v>190</v>
      </c>
      <c r="B120" s="118"/>
      <c r="C120" s="830">
        <v>0</v>
      </c>
      <c r="D120" s="89">
        <v>0</v>
      </c>
    </row>
    <row r="121" spans="1:4" ht="15" customHeight="1" x14ac:dyDescent="0.2">
      <c r="A121" s="118" t="s">
        <v>191</v>
      </c>
      <c r="B121" s="118"/>
      <c r="C121" s="830">
        <v>0</v>
      </c>
      <c r="D121" s="89">
        <v>0</v>
      </c>
    </row>
    <row r="122" spans="1:4" ht="15" customHeight="1" x14ac:dyDescent="0.2">
      <c r="A122" s="118" t="s">
        <v>192</v>
      </c>
      <c r="B122" s="118"/>
      <c r="C122" s="830">
        <v>0</v>
      </c>
      <c r="D122" s="89">
        <v>0</v>
      </c>
    </row>
    <row r="123" spans="1:4" ht="15" customHeight="1" x14ac:dyDescent="0.2">
      <c r="A123" s="118" t="s">
        <v>193</v>
      </c>
      <c r="B123" s="118"/>
      <c r="C123" s="830">
        <v>0</v>
      </c>
      <c r="D123" s="89">
        <v>0</v>
      </c>
    </row>
    <row r="124" spans="1:4" ht="15" customHeight="1" x14ac:dyDescent="0.2">
      <c r="A124" s="118" t="s">
        <v>194</v>
      </c>
      <c r="B124" s="118"/>
      <c r="C124" s="830">
        <v>0</v>
      </c>
      <c r="D124" s="89">
        <v>0</v>
      </c>
    </row>
    <row r="125" spans="1:4" ht="15" customHeight="1" x14ac:dyDescent="0.2">
      <c r="A125" s="118"/>
      <c r="B125" s="118"/>
      <c r="C125" s="831"/>
      <c r="D125" s="89"/>
    </row>
    <row r="126" spans="1:4" ht="15" customHeight="1" x14ac:dyDescent="0.2">
      <c r="A126" s="832" t="s">
        <v>195</v>
      </c>
      <c r="B126" s="833"/>
      <c r="C126" s="834">
        <f>SUM(D115:D125)</f>
        <v>0</v>
      </c>
      <c r="D126" s="835">
        <f>SUM(E115:E125)</f>
        <v>0</v>
      </c>
    </row>
    <row r="127" spans="1:4" ht="15" customHeight="1" x14ac:dyDescent="0.2">
      <c r="D127" s="77"/>
    </row>
    <row r="128" spans="1:4" ht="15" customHeight="1" x14ac:dyDescent="0.2">
      <c r="A128" s="658" t="s">
        <v>1014</v>
      </c>
      <c r="B128" s="658"/>
      <c r="C128" s="658"/>
      <c r="D128" s="77"/>
    </row>
    <row r="129" spans="1:6" ht="15" customHeight="1" x14ac:dyDescent="0.2">
      <c r="D129" s="77"/>
    </row>
    <row r="130" spans="1:6" s="118" customFormat="1" ht="15" customHeight="1" x14ac:dyDescent="0.25">
      <c r="A130" s="779" t="s">
        <v>1366</v>
      </c>
      <c r="B130" s="850"/>
      <c r="C130" s="761">
        <f>C6</f>
        <v>42369</v>
      </c>
      <c r="D130" s="780">
        <f>Resultatregnskap!D6</f>
        <v>42004</v>
      </c>
    </row>
    <row r="131" spans="1:6" ht="15" customHeight="1" x14ac:dyDescent="0.2">
      <c r="A131" s="47"/>
      <c r="B131" s="47"/>
      <c r="C131" s="48"/>
      <c r="D131" s="77"/>
    </row>
    <row r="132" spans="1:6" ht="15" customHeight="1" x14ac:dyDescent="0.2">
      <c r="A132" s="388" t="s">
        <v>1350</v>
      </c>
      <c r="B132" s="388"/>
      <c r="C132" s="836">
        <v>0</v>
      </c>
      <c r="D132" s="118">
        <v>0</v>
      </c>
    </row>
    <row r="133" spans="1:6" ht="15" customHeight="1" x14ac:dyDescent="0.2">
      <c r="A133" s="388" t="s">
        <v>1354</v>
      </c>
      <c r="B133" s="388"/>
      <c r="C133" s="836">
        <v>0</v>
      </c>
      <c r="D133" s="118">
        <v>0</v>
      </c>
    </row>
    <row r="134" spans="1:6" ht="15" customHeight="1" x14ac:dyDescent="0.2">
      <c r="A134" s="388" t="s">
        <v>1355</v>
      </c>
      <c r="B134" s="388"/>
      <c r="C134" s="836">
        <v>0</v>
      </c>
      <c r="D134" s="118">
        <v>0</v>
      </c>
    </row>
    <row r="135" spans="1:6" ht="15" customHeight="1" x14ac:dyDescent="0.2">
      <c r="A135" s="388" t="s">
        <v>1367</v>
      </c>
      <c r="B135" s="388"/>
      <c r="C135" s="836">
        <v>0</v>
      </c>
      <c r="D135" s="118">
        <v>0</v>
      </c>
    </row>
    <row r="136" spans="1:6" ht="15" customHeight="1" x14ac:dyDescent="0.2">
      <c r="A136" s="837" t="s">
        <v>1357</v>
      </c>
      <c r="B136" s="838"/>
      <c r="C136" s="839">
        <f>SUM(C132:C135)</f>
        <v>0</v>
      </c>
      <c r="D136" s="840">
        <f>SUM(D132:D135)</f>
        <v>0</v>
      </c>
    </row>
    <row r="137" spans="1:6" ht="15" customHeight="1" x14ac:dyDescent="0.25">
      <c r="A137" s="659"/>
      <c r="B137" s="659"/>
      <c r="C137" s="352"/>
      <c r="D137" s="77"/>
    </row>
    <row r="138" spans="1:6" ht="15" customHeight="1" x14ac:dyDescent="0.2">
      <c r="A138" s="1136" t="s">
        <v>1368</v>
      </c>
      <c r="B138" s="1136"/>
      <c r="C138" s="1136"/>
      <c r="D138" s="77"/>
    </row>
    <row r="139" spans="1:6" ht="15" customHeight="1" x14ac:dyDescent="0.25">
      <c r="A139" s="659"/>
      <c r="B139" s="659"/>
      <c r="C139" s="352"/>
      <c r="D139" s="352"/>
    </row>
    <row r="140" spans="1:6" ht="15" customHeight="1" x14ac:dyDescent="0.25">
      <c r="A140" s="40" t="s">
        <v>1347</v>
      </c>
      <c r="B140" s="850"/>
      <c r="C140" s="761">
        <f>C6</f>
        <v>42369</v>
      </c>
      <c r="D140" s="762">
        <f>D130</f>
        <v>42004</v>
      </c>
      <c r="E140" s="781" t="s">
        <v>314</v>
      </c>
    </row>
    <row r="142" spans="1:6" ht="15" customHeight="1" x14ac:dyDescent="0.25">
      <c r="A142" s="841" t="s">
        <v>315</v>
      </c>
      <c r="B142" s="727"/>
      <c r="C142" s="842"/>
      <c r="D142" s="842"/>
      <c r="E142" s="727"/>
      <c r="F142" s="43"/>
    </row>
    <row r="143" spans="1:6" ht="15" customHeight="1" x14ac:dyDescent="0.2">
      <c r="A143" s="548" t="s">
        <v>1231</v>
      </c>
      <c r="B143" s="548"/>
      <c r="C143" s="88">
        <v>0</v>
      </c>
      <c r="D143" s="88"/>
      <c r="E143" s="88">
        <f>C143-D143</f>
        <v>0</v>
      </c>
    </row>
    <row r="144" spans="1:6" ht="15" customHeight="1" x14ac:dyDescent="0.2">
      <c r="A144" s="548" t="s">
        <v>80</v>
      </c>
      <c r="B144" s="548"/>
      <c r="C144" s="88">
        <v>0</v>
      </c>
      <c r="D144" s="88"/>
      <c r="E144" s="88">
        <f t="shared" ref="E144:E159" si="0">C144-D144</f>
        <v>0</v>
      </c>
    </row>
    <row r="145" spans="1:6" ht="15" customHeight="1" x14ac:dyDescent="0.2">
      <c r="A145" s="548" t="s">
        <v>32</v>
      </c>
      <c r="B145" s="548"/>
      <c r="C145" s="88">
        <v>0</v>
      </c>
      <c r="D145" s="88"/>
      <c r="E145" s="88">
        <f t="shared" si="0"/>
        <v>0</v>
      </c>
    </row>
    <row r="146" spans="1:6" ht="15" customHeight="1" x14ac:dyDescent="0.2">
      <c r="A146" s="548" t="s">
        <v>108</v>
      </c>
      <c r="B146" s="548"/>
      <c r="C146" s="88">
        <v>0</v>
      </c>
      <c r="D146" s="88"/>
      <c r="E146" s="88">
        <f t="shared" si="0"/>
        <v>0</v>
      </c>
    </row>
    <row r="147" spans="1:6" ht="15" customHeight="1" x14ac:dyDescent="0.2">
      <c r="A147" s="548" t="s">
        <v>1230</v>
      </c>
      <c r="B147" s="548"/>
      <c r="C147" s="88">
        <v>0</v>
      </c>
      <c r="D147" s="88"/>
      <c r="E147" s="88">
        <f t="shared" si="0"/>
        <v>0</v>
      </c>
    </row>
    <row r="148" spans="1:6" ht="15" customHeight="1" x14ac:dyDescent="0.2">
      <c r="A148" s="843" t="s">
        <v>82</v>
      </c>
      <c r="B148" s="844"/>
      <c r="C148" s="42">
        <f>SUBTOTAL(9,C143:C147)</f>
        <v>0</v>
      </c>
      <c r="D148" s="403">
        <f>SUBTOTAL(9,D143:D147)</f>
        <v>0</v>
      </c>
      <c r="E148" s="403">
        <f t="shared" si="0"/>
        <v>0</v>
      </c>
    </row>
    <row r="149" spans="1:6" ht="15" customHeight="1" x14ac:dyDescent="0.25">
      <c r="A149" s="646"/>
      <c r="B149" s="179"/>
      <c r="C149" s="9"/>
      <c r="D149" s="9"/>
      <c r="E149" s="21">
        <f t="shared" si="0"/>
        <v>0</v>
      </c>
    </row>
    <row r="150" spans="1:6" ht="15" customHeight="1" x14ac:dyDescent="0.25">
      <c r="A150" s="845" t="s">
        <v>316</v>
      </c>
      <c r="B150" s="389"/>
      <c r="C150" s="842"/>
      <c r="D150" s="842"/>
      <c r="E150" s="846">
        <f t="shared" si="0"/>
        <v>0</v>
      </c>
      <c r="F150" s="21"/>
    </row>
    <row r="151" spans="1:6" ht="15" customHeight="1" x14ac:dyDescent="0.2">
      <c r="A151" s="389" t="s">
        <v>30</v>
      </c>
      <c r="B151" s="118"/>
      <c r="C151" s="88">
        <v>0</v>
      </c>
      <c r="D151" s="88"/>
      <c r="E151" s="88">
        <f t="shared" si="0"/>
        <v>0</v>
      </c>
    </row>
    <row r="152" spans="1:6" ht="15" customHeight="1" x14ac:dyDescent="0.2">
      <c r="A152" s="389" t="s">
        <v>99</v>
      </c>
      <c r="B152" s="118"/>
      <c r="C152" s="88">
        <v>0</v>
      </c>
      <c r="D152" s="88"/>
      <c r="E152" s="88">
        <f t="shared" si="0"/>
        <v>0</v>
      </c>
    </row>
    <row r="153" spans="1:6" ht="15" customHeight="1" x14ac:dyDescent="0.2">
      <c r="A153" s="389" t="s">
        <v>100</v>
      </c>
      <c r="B153" s="118"/>
      <c r="C153" s="88">
        <v>0</v>
      </c>
      <c r="D153" s="88"/>
      <c r="E153" s="88">
        <f t="shared" si="0"/>
        <v>0</v>
      </c>
    </row>
    <row r="154" spans="1:6" ht="15" customHeight="1" x14ac:dyDescent="0.2">
      <c r="A154" s="389" t="s">
        <v>101</v>
      </c>
      <c r="B154" s="118"/>
      <c r="C154" s="88">
        <v>0</v>
      </c>
      <c r="D154" s="88"/>
      <c r="E154" s="88">
        <f t="shared" si="0"/>
        <v>0</v>
      </c>
    </row>
    <row r="155" spans="1:6" ht="15" customHeight="1" x14ac:dyDescent="0.2">
      <c r="A155" s="389" t="s">
        <v>183</v>
      </c>
      <c r="B155" s="118"/>
      <c r="C155" s="88">
        <v>0</v>
      </c>
      <c r="D155" s="88"/>
      <c r="E155" s="88">
        <f t="shared" si="0"/>
        <v>0</v>
      </c>
    </row>
    <row r="156" spans="1:6" ht="15" customHeight="1" x14ac:dyDescent="0.2">
      <c r="A156" s="389" t="s">
        <v>31</v>
      </c>
      <c r="B156" s="118"/>
      <c r="C156" s="88">
        <v>0</v>
      </c>
      <c r="D156" s="88"/>
      <c r="E156" s="88">
        <f t="shared" si="0"/>
        <v>0</v>
      </c>
    </row>
    <row r="157" spans="1:6" ht="15" customHeight="1" x14ac:dyDescent="0.2">
      <c r="A157" s="843" t="s">
        <v>102</v>
      </c>
      <c r="B157" s="844"/>
      <c r="C157" s="42">
        <f>SUBTOTAL(9,C151:C156)</f>
        <v>0</v>
      </c>
      <c r="D157" s="403">
        <f>SUBTOTAL(9,D151:D156)</f>
        <v>0</v>
      </c>
      <c r="E157" s="403">
        <f t="shared" si="0"/>
        <v>0</v>
      </c>
    </row>
    <row r="158" spans="1:6" ht="15" customHeight="1" x14ac:dyDescent="0.25">
      <c r="A158" s="628"/>
      <c r="B158" s="628"/>
      <c r="C158" s="180"/>
      <c r="D158" s="180"/>
      <c r="E158" s="20">
        <f t="shared" si="0"/>
        <v>0</v>
      </c>
      <c r="F158" s="20"/>
    </row>
    <row r="159" spans="1:6" ht="15" customHeight="1" x14ac:dyDescent="0.2">
      <c r="A159" s="849" t="s">
        <v>1341</v>
      </c>
      <c r="B159" s="848"/>
      <c r="C159" s="42">
        <f>SUBTOTAL(9,C143:C158)</f>
        <v>0</v>
      </c>
      <c r="D159" s="403">
        <f>SUBTOTAL(9,D143:D158)</f>
        <v>0</v>
      </c>
      <c r="E159" s="403">
        <f t="shared" si="0"/>
        <v>0</v>
      </c>
    </row>
    <row r="160" spans="1:6" ht="15" customHeight="1" x14ac:dyDescent="0.25">
      <c r="A160" s="628"/>
      <c r="B160" s="627"/>
      <c r="C160" s="627"/>
      <c r="D160" s="72"/>
      <c r="E160" s="10"/>
      <c r="F160" s="10"/>
    </row>
  </sheetData>
  <sheetProtection formatCells="0" formatColumns="0" formatRows="0" insertColumns="0" insertRows="0" deleteColumns="0" deleteRows="0" autoFilter="0"/>
  <mergeCells count="11">
    <mergeCell ref="A1:C1"/>
    <mergeCell ref="A3:C3"/>
    <mergeCell ref="A56:A57"/>
    <mergeCell ref="A43:E43"/>
    <mergeCell ref="A72:D73"/>
    <mergeCell ref="A61:D62"/>
    <mergeCell ref="A138:C138"/>
    <mergeCell ref="A107:E107"/>
    <mergeCell ref="A108:C108"/>
    <mergeCell ref="A109:D109"/>
    <mergeCell ref="A89:D91"/>
  </mergeCells>
  <pageMargins left="0.78740157480314965" right="0.78740157480314965" top="0.98425196850393704" bottom="0.98425196850393704" header="0.51181102362204722" footer="0.51181102362204722"/>
  <pageSetup paperSize="9" scale="73" orientation="portrait" r:id="rId1"/>
  <headerFooter alignWithMargins="0">
    <oddHeader xml:space="preserve">&amp;LUniversiteter og høyskoler - standard mal for årsregnskap
</oddHeader>
    <oddFooter>&amp;LDato: 17.12.2013
Versjon:1&amp;R&amp;D &amp;T</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K15" sqref="K15"/>
    </sheetView>
  </sheetViews>
  <sheetFormatPr baseColWidth="10" defaultRowHeight="12.75" x14ac:dyDescent="0.2"/>
  <cols>
    <col min="1" max="1" width="45.85546875" customWidth="1"/>
  </cols>
  <sheetData>
    <row r="1" spans="1:4" x14ac:dyDescent="0.2">
      <c r="A1" s="46"/>
      <c r="B1" s="77"/>
      <c r="C1" s="77"/>
      <c r="D1" s="77"/>
    </row>
    <row r="2" spans="1:4" x14ac:dyDescent="0.2">
      <c r="A2" s="756" t="str">
        <f>Resultatregnskap!A3</f>
        <v>Virksomhet:</v>
      </c>
      <c r="B2" s="77"/>
      <c r="C2" s="77"/>
      <c r="D2" s="77"/>
    </row>
    <row r="3" spans="1:4" x14ac:dyDescent="0.2">
      <c r="A3" s="77"/>
      <c r="B3" s="77"/>
      <c r="C3" s="77"/>
      <c r="D3" s="77"/>
    </row>
    <row r="4" spans="1:4" ht="15" x14ac:dyDescent="0.25">
      <c r="A4" s="413" t="s">
        <v>1358</v>
      </c>
      <c r="B4" s="657"/>
      <c r="C4" s="732"/>
      <c r="D4" s="657"/>
    </row>
    <row r="5" spans="1:4" ht="15" x14ac:dyDescent="0.25">
      <c r="A5" s="654" t="s">
        <v>1342</v>
      </c>
      <c r="B5" s="656"/>
      <c r="C5" s="77"/>
      <c r="D5" s="77"/>
    </row>
    <row r="6" spans="1:4" ht="15" x14ac:dyDescent="0.25">
      <c r="A6" s="183"/>
      <c r="B6" s="685">
        <f>Resultatregnskap!C6</f>
        <v>42369</v>
      </c>
      <c r="C6" s="684">
        <f>Resultatregnskap!D6</f>
        <v>42004</v>
      </c>
      <c r="D6" s="687" t="s">
        <v>352</v>
      </c>
    </row>
    <row r="7" spans="1:4" ht="15" x14ac:dyDescent="0.25">
      <c r="A7" s="49" t="s">
        <v>1350</v>
      </c>
      <c r="B7" s="363">
        <v>0</v>
      </c>
      <c r="C7" s="363">
        <v>0</v>
      </c>
      <c r="D7" s="310" t="s">
        <v>1351</v>
      </c>
    </row>
    <row r="8" spans="1:4" ht="15" x14ac:dyDescent="0.25">
      <c r="A8" s="49" t="s">
        <v>1354</v>
      </c>
      <c r="B8" s="363">
        <v>0</v>
      </c>
      <c r="C8" s="363">
        <v>0</v>
      </c>
      <c r="D8" s="310" t="s">
        <v>1351</v>
      </c>
    </row>
    <row r="9" spans="1:4" ht="15" x14ac:dyDescent="0.25">
      <c r="A9" s="49" t="s">
        <v>1355</v>
      </c>
      <c r="B9" s="363">
        <v>0</v>
      </c>
      <c r="C9" s="363">
        <v>0</v>
      </c>
      <c r="D9" s="310" t="s">
        <v>1351</v>
      </c>
    </row>
    <row r="10" spans="1:4" ht="15" x14ac:dyDescent="0.25">
      <c r="A10" s="49" t="s">
        <v>1356</v>
      </c>
      <c r="B10" s="363">
        <v>0</v>
      </c>
      <c r="C10" s="363">
        <v>0</v>
      </c>
      <c r="D10" s="310" t="s">
        <v>1352</v>
      </c>
    </row>
    <row r="11" spans="1:4" ht="15" x14ac:dyDescent="0.25">
      <c r="A11" s="491" t="s">
        <v>1357</v>
      </c>
      <c r="B11" s="492">
        <f>SUM(B7:B10)</f>
        <v>0</v>
      </c>
      <c r="C11" s="493">
        <f>SUM(C7:C10)</f>
        <v>0</v>
      </c>
      <c r="D11" s="497" t="s">
        <v>1353</v>
      </c>
    </row>
    <row r="12" spans="1:4" x14ac:dyDescent="0.2">
      <c r="A12" s="77"/>
      <c r="B12" s="77"/>
      <c r="C12" s="77"/>
      <c r="D12" s="77"/>
    </row>
  </sheetData>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dimension ref="A1:E67"/>
  <sheetViews>
    <sheetView topLeftCell="A47" zoomScaleNormal="100" workbookViewId="0">
      <selection activeCell="A49" sqref="A49:E62"/>
    </sheetView>
  </sheetViews>
  <sheetFormatPr baseColWidth="10" defaultColWidth="11.42578125" defaultRowHeight="12.75" x14ac:dyDescent="0.2"/>
  <cols>
    <col min="1" max="1" width="59.7109375" style="77" customWidth="1"/>
    <col min="2" max="4" width="13.7109375" style="370" customWidth="1"/>
    <col min="5" max="5" width="11.42578125" style="44"/>
    <col min="6" max="16384" width="11.42578125" style="77"/>
  </cols>
  <sheetData>
    <row r="1" spans="1:5" ht="15" customHeight="1" x14ac:dyDescent="0.2"/>
    <row r="2" spans="1:5" ht="15" customHeight="1" x14ac:dyDescent="0.2">
      <c r="A2" s="756" t="str">
        <f>Resultatregnskap!A3</f>
        <v>Virksomhet:</v>
      </c>
    </row>
    <row r="3" spans="1:5" ht="15" customHeight="1" x14ac:dyDescent="0.25">
      <c r="B3" s="372"/>
      <c r="C3" s="372"/>
      <c r="D3" s="372"/>
      <c r="E3" s="537"/>
    </row>
    <row r="4" spans="1:5" ht="14.25" x14ac:dyDescent="0.2">
      <c r="A4" s="538" t="s">
        <v>1041</v>
      </c>
      <c r="B4" s="539"/>
      <c r="C4" s="539"/>
      <c r="D4" s="539"/>
      <c r="E4" s="539"/>
    </row>
    <row r="5" spans="1:5" ht="15" x14ac:dyDescent="0.25">
      <c r="A5" s="651" t="s">
        <v>1342</v>
      </c>
      <c r="B5" s="650"/>
      <c r="C5" s="650"/>
      <c r="D5" s="650"/>
      <c r="E5" s="537"/>
    </row>
    <row r="7" spans="1:5" ht="15.75" x14ac:dyDescent="0.25">
      <c r="A7" s="183" t="s">
        <v>444</v>
      </c>
      <c r="B7" s="705">
        <f>Resultatregnskap!C6</f>
        <v>42369</v>
      </c>
      <c r="C7" s="706">
        <f>Resultatregnskap!D6</f>
        <v>42004</v>
      </c>
      <c r="D7" s="707" t="str">
        <f>Kontantstrømoppstilling!E5</f>
        <v>B 2016</v>
      </c>
      <c r="E7" s="708" t="s">
        <v>352</v>
      </c>
    </row>
    <row r="8" spans="1:5" ht="15.75" x14ac:dyDescent="0.25">
      <c r="A8" s="183"/>
      <c r="B8" s="371"/>
      <c r="C8" s="372"/>
      <c r="D8" s="372"/>
      <c r="E8" s="367"/>
    </row>
    <row r="9" spans="1:5" x14ac:dyDescent="0.2">
      <c r="A9" s="77" t="s">
        <v>472</v>
      </c>
    </row>
    <row r="10" spans="1:5" ht="15.75" x14ac:dyDescent="0.25">
      <c r="A10" s="540" t="s">
        <v>475</v>
      </c>
      <c r="B10" s="373"/>
    </row>
    <row r="11" spans="1:5" ht="15.75" x14ac:dyDescent="0.25">
      <c r="A11" s="541" t="s">
        <v>446</v>
      </c>
      <c r="B11" s="373">
        <v>0</v>
      </c>
      <c r="C11" s="373">
        <v>0</v>
      </c>
      <c r="D11" s="373">
        <v>0</v>
      </c>
      <c r="E11" s="368" t="s">
        <v>447</v>
      </c>
    </row>
    <row r="12" spans="1:5" ht="15.75" x14ac:dyDescent="0.25">
      <c r="A12" s="541" t="s">
        <v>1048</v>
      </c>
      <c r="B12" s="373">
        <v>0</v>
      </c>
      <c r="C12" s="373">
        <v>0</v>
      </c>
      <c r="D12" s="373">
        <v>0</v>
      </c>
      <c r="E12" s="368" t="s">
        <v>448</v>
      </c>
    </row>
    <row r="13" spans="1:5" ht="15.75" x14ac:dyDescent="0.25">
      <c r="A13" s="541" t="s">
        <v>471</v>
      </c>
      <c r="B13" s="373">
        <v>0</v>
      </c>
      <c r="C13" s="373">
        <v>0</v>
      </c>
      <c r="D13" s="373">
        <v>0</v>
      </c>
      <c r="E13" s="368" t="s">
        <v>449</v>
      </c>
    </row>
    <row r="14" spans="1:5" ht="15.75" x14ac:dyDescent="0.25">
      <c r="A14" s="134" t="s">
        <v>445</v>
      </c>
      <c r="B14" s="373">
        <v>0</v>
      </c>
      <c r="C14" s="373">
        <v>0</v>
      </c>
      <c r="D14" s="374">
        <v>0</v>
      </c>
      <c r="E14" s="368" t="s">
        <v>451</v>
      </c>
    </row>
    <row r="15" spans="1:5" s="70" customFormat="1" ht="15.75" x14ac:dyDescent="0.25">
      <c r="A15" s="542" t="s">
        <v>1516</v>
      </c>
      <c r="B15" s="797">
        <f>SUBTOTAL(9,B11:B14)</f>
        <v>0</v>
      </c>
      <c r="C15" s="798">
        <f>SUBTOTAL(9,C11:C14)</f>
        <v>0</v>
      </c>
      <c r="D15" s="797">
        <f>SUBTOTAL(9,D11:D14)</f>
        <v>0</v>
      </c>
      <c r="E15" s="401" t="s">
        <v>647</v>
      </c>
    </row>
    <row r="17" spans="1:5" ht="15.75" customHeight="1" x14ac:dyDescent="0.2">
      <c r="A17" s="77" t="s">
        <v>473</v>
      </c>
    </row>
    <row r="18" spans="1:5" ht="15.75" customHeight="1" x14ac:dyDescent="0.25">
      <c r="A18" s="395" t="s">
        <v>474</v>
      </c>
    </row>
    <row r="19" spans="1:5" ht="15.75" customHeight="1" x14ac:dyDescent="0.25">
      <c r="A19" s="120" t="s">
        <v>485</v>
      </c>
      <c r="B19" s="373">
        <v>0</v>
      </c>
      <c r="C19" s="373">
        <v>0</v>
      </c>
      <c r="D19" s="374">
        <v>0</v>
      </c>
      <c r="E19" s="409" t="s">
        <v>648</v>
      </c>
    </row>
    <row r="20" spans="1:5" ht="15.75" customHeight="1" x14ac:dyDescent="0.25">
      <c r="A20" s="120" t="s">
        <v>486</v>
      </c>
      <c r="B20" s="373">
        <v>0</v>
      </c>
      <c r="C20" s="373">
        <v>0</v>
      </c>
      <c r="D20" s="374">
        <v>0</v>
      </c>
      <c r="E20" s="409" t="s">
        <v>649</v>
      </c>
    </row>
    <row r="21" spans="1:5" ht="15.75" customHeight="1" x14ac:dyDescent="0.25">
      <c r="A21" s="120" t="s">
        <v>488</v>
      </c>
      <c r="B21" s="373">
        <v>0</v>
      </c>
      <c r="C21" s="373">
        <v>0</v>
      </c>
      <c r="D21" s="374">
        <v>0</v>
      </c>
      <c r="E21" s="409" t="s">
        <v>650</v>
      </c>
    </row>
    <row r="22" spans="1:5" ht="15.75" customHeight="1" x14ac:dyDescent="0.25">
      <c r="A22" s="725" t="s">
        <v>1419</v>
      </c>
      <c r="B22" s="373">
        <v>0</v>
      </c>
      <c r="C22" s="373">
        <v>0</v>
      </c>
      <c r="D22" s="374">
        <v>0</v>
      </c>
      <c r="E22" s="409" t="s">
        <v>1420</v>
      </c>
    </row>
    <row r="23" spans="1:5" ht="15.75" customHeight="1" x14ac:dyDescent="0.25">
      <c r="A23" s="120" t="s">
        <v>487</v>
      </c>
      <c r="B23" s="373">
        <v>0</v>
      </c>
      <c r="C23" s="373">
        <v>0</v>
      </c>
      <c r="D23" s="374">
        <v>0</v>
      </c>
      <c r="E23" s="409" t="s">
        <v>651</v>
      </c>
    </row>
    <row r="24" spans="1:5" ht="15.75" customHeight="1" x14ac:dyDescent="0.25">
      <c r="A24" s="545" t="s">
        <v>490</v>
      </c>
      <c r="B24" s="797">
        <f>SUBTOTAL(9,B19:B23)</f>
        <v>0</v>
      </c>
      <c r="C24" s="798">
        <f>SUBTOTAL(9,C19:C23)</f>
        <v>0</v>
      </c>
      <c r="D24" s="797">
        <f>SUBTOTAL(9,D19:D23)</f>
        <v>0</v>
      </c>
      <c r="E24" s="546" t="s">
        <v>652</v>
      </c>
    </row>
    <row r="25" spans="1:5" ht="15.75" customHeight="1" x14ac:dyDescent="0.25">
      <c r="A25" s="94"/>
      <c r="B25" s="375"/>
      <c r="C25" s="376"/>
      <c r="D25" s="375"/>
      <c r="E25" s="662"/>
    </row>
    <row r="26" spans="1:5" ht="15.75" customHeight="1" x14ac:dyDescent="0.2">
      <c r="A26" s="727" t="s">
        <v>1435</v>
      </c>
      <c r="B26" s="375"/>
      <c r="C26" s="376"/>
      <c r="D26" s="375"/>
      <c r="E26" s="662"/>
    </row>
    <row r="27" spans="1:5" ht="15" x14ac:dyDescent="0.25">
      <c r="A27" s="33" t="s">
        <v>1245</v>
      </c>
      <c r="B27" s="770">
        <v>0</v>
      </c>
      <c r="C27" s="770">
        <v>0</v>
      </c>
      <c r="D27" s="770">
        <v>0</v>
      </c>
      <c r="E27" s="473" t="s">
        <v>450</v>
      </c>
    </row>
    <row r="28" spans="1:5" ht="15.75" customHeight="1" x14ac:dyDescent="0.25">
      <c r="A28" s="771" t="s">
        <v>1436</v>
      </c>
      <c r="B28" s="799">
        <f>SUBTOTAL(9,B27)</f>
        <v>0</v>
      </c>
      <c r="C28" s="800">
        <f t="shared" ref="C28:D28" si="0">SUBTOTAL(9,C27)</f>
        <v>0</v>
      </c>
      <c r="D28" s="799">
        <f t="shared" si="0"/>
        <v>0</v>
      </c>
      <c r="E28" s="719" t="s">
        <v>1450</v>
      </c>
    </row>
    <row r="29" spans="1:5" ht="15.75" customHeight="1" x14ac:dyDescent="0.25">
      <c r="A29" s="94"/>
      <c r="B29" s="375"/>
      <c r="C29" s="376"/>
      <c r="D29" s="376"/>
    </row>
    <row r="30" spans="1:5" s="117" customFormat="1" ht="15.75" customHeight="1" x14ac:dyDescent="0.2">
      <c r="A30" s="727" t="s">
        <v>1437</v>
      </c>
      <c r="B30" s="375"/>
      <c r="C30" s="377"/>
      <c r="D30" s="377"/>
      <c r="E30" s="368"/>
    </row>
    <row r="31" spans="1:5" ht="15.75" customHeight="1" x14ac:dyDescent="0.25">
      <c r="A31" s="43" t="s">
        <v>1561</v>
      </c>
      <c r="B31" s="378">
        <f>B24</f>
        <v>0</v>
      </c>
      <c r="C31" s="378">
        <v>0</v>
      </c>
      <c r="D31" s="378">
        <f>D24</f>
        <v>0</v>
      </c>
      <c r="E31" s="44" t="s">
        <v>653</v>
      </c>
    </row>
    <row r="32" spans="1:5" ht="15.75" customHeight="1" x14ac:dyDescent="0.25">
      <c r="A32" s="81" t="s">
        <v>717</v>
      </c>
      <c r="B32" s="378">
        <v>0</v>
      </c>
      <c r="C32" s="378">
        <v>0</v>
      </c>
      <c r="D32" s="378">
        <v>0</v>
      </c>
      <c r="E32" s="547" t="s">
        <v>654</v>
      </c>
    </row>
    <row r="33" spans="1:5" ht="15.75" customHeight="1" x14ac:dyDescent="0.25">
      <c r="A33" s="120" t="s">
        <v>718</v>
      </c>
      <c r="B33" s="378">
        <v>0</v>
      </c>
      <c r="C33" s="378">
        <v>0</v>
      </c>
      <c r="D33" s="378">
        <v>0</v>
      </c>
      <c r="E33" s="547" t="s">
        <v>655</v>
      </c>
    </row>
    <row r="34" spans="1:5" ht="15.75" customHeight="1" x14ac:dyDescent="0.25">
      <c r="A34" s="120" t="s">
        <v>719</v>
      </c>
      <c r="B34" s="378">
        <v>0</v>
      </c>
      <c r="C34" s="378">
        <v>0</v>
      </c>
      <c r="D34" s="378">
        <v>0</v>
      </c>
      <c r="E34" s="547" t="s">
        <v>656</v>
      </c>
    </row>
    <row r="35" spans="1:5" ht="15.75" customHeight="1" x14ac:dyDescent="0.25">
      <c r="A35" s="545" t="s">
        <v>484</v>
      </c>
      <c r="B35" s="797">
        <f>SUBTOTAL(9,B31:B34)</f>
        <v>0</v>
      </c>
      <c r="C35" s="798">
        <f t="shared" ref="C35:D35" si="1">SUBTOTAL(9,C31:C34)</f>
        <v>0</v>
      </c>
      <c r="D35" s="797">
        <f t="shared" si="1"/>
        <v>0</v>
      </c>
      <c r="E35" s="401" t="s">
        <v>657</v>
      </c>
    </row>
    <row r="36" spans="1:5" ht="15.75" customHeight="1" x14ac:dyDescent="0.25">
      <c r="A36" s="94"/>
      <c r="B36" s="375"/>
      <c r="C36" s="376"/>
      <c r="D36" s="376"/>
    </row>
    <row r="37" spans="1:5" s="118" customFormat="1" ht="15.75" customHeight="1" x14ac:dyDescent="0.2">
      <c r="A37" s="727" t="s">
        <v>1517</v>
      </c>
      <c r="B37" s="378"/>
      <c r="C37" s="378"/>
      <c r="D37" s="378"/>
      <c r="E37" s="547"/>
    </row>
    <row r="38" spans="1:5" ht="15.75" customHeight="1" x14ac:dyDescent="0.25">
      <c r="A38" s="43" t="s">
        <v>1562</v>
      </c>
      <c r="B38" s="378">
        <f>B28</f>
        <v>0</v>
      </c>
      <c r="C38" s="378">
        <f t="shared" ref="C38:D38" si="2">C28</f>
        <v>0</v>
      </c>
      <c r="D38" s="378">
        <f t="shared" si="2"/>
        <v>0</v>
      </c>
      <c r="E38" s="547" t="s">
        <v>1439</v>
      </c>
    </row>
    <row r="39" spans="1:5" ht="15.75" customHeight="1" x14ac:dyDescent="0.25">
      <c r="A39" s="81" t="s">
        <v>717</v>
      </c>
      <c r="B39" s="378">
        <v>0</v>
      </c>
      <c r="C39" s="378">
        <v>0</v>
      </c>
      <c r="D39" s="378">
        <v>0</v>
      </c>
      <c r="E39" s="547" t="s">
        <v>1440</v>
      </c>
    </row>
    <row r="40" spans="1:5" ht="15.75" customHeight="1" x14ac:dyDescent="0.25">
      <c r="A40" s="768" t="s">
        <v>718</v>
      </c>
      <c r="B40" s="378">
        <v>0</v>
      </c>
      <c r="C40" s="378">
        <v>0</v>
      </c>
      <c r="D40" s="378">
        <v>0</v>
      </c>
      <c r="E40" s="547" t="s">
        <v>1441</v>
      </c>
    </row>
    <row r="41" spans="1:5" ht="15.75" customHeight="1" x14ac:dyDescent="0.25">
      <c r="A41" s="33" t="s">
        <v>719</v>
      </c>
      <c r="B41" s="770">
        <v>0</v>
      </c>
      <c r="C41" s="770">
        <v>0</v>
      </c>
      <c r="D41" s="770">
        <v>0</v>
      </c>
      <c r="E41" s="719" t="s">
        <v>1442</v>
      </c>
    </row>
    <row r="42" spans="1:5" ht="15.75" customHeight="1" x14ac:dyDescent="0.25">
      <c r="A42" s="771" t="s">
        <v>1438</v>
      </c>
      <c r="B42" s="799">
        <f>SUBTOTAL(9,B38:B41)</f>
        <v>0</v>
      </c>
      <c r="C42" s="800">
        <f t="shared" ref="C42:D42" si="3">SUBTOTAL(9,C38:C41)</f>
        <v>0</v>
      </c>
      <c r="D42" s="799">
        <f t="shared" si="3"/>
        <v>0</v>
      </c>
      <c r="E42" s="772" t="s">
        <v>1443</v>
      </c>
    </row>
    <row r="43" spans="1:5" ht="15.75" customHeight="1" x14ac:dyDescent="0.25">
      <c r="A43" s="768"/>
    </row>
    <row r="44" spans="1:5" s="118" customFormat="1" ht="15.75" customHeight="1" x14ac:dyDescent="0.2">
      <c r="A44" s="727" t="s">
        <v>1518</v>
      </c>
      <c r="B44" s="375"/>
      <c r="C44" s="378"/>
      <c r="D44" s="375"/>
      <c r="E44" s="769"/>
    </row>
    <row r="45" spans="1:5" ht="15.75" customHeight="1" x14ac:dyDescent="0.25">
      <c r="A45" s="768" t="s">
        <v>1563</v>
      </c>
      <c r="B45" s="373">
        <f>B35</f>
        <v>0</v>
      </c>
      <c r="C45" s="373">
        <f t="shared" ref="C45:D45" si="4">C35</f>
        <v>0</v>
      </c>
      <c r="D45" s="373">
        <f t="shared" si="4"/>
        <v>0</v>
      </c>
      <c r="E45" s="547" t="s">
        <v>1445</v>
      </c>
    </row>
    <row r="46" spans="1:5" ht="15.75" customHeight="1" x14ac:dyDescent="0.25">
      <c r="A46" s="33" t="s">
        <v>1564</v>
      </c>
      <c r="B46" s="770">
        <f>B42</f>
        <v>0</v>
      </c>
      <c r="C46" s="770">
        <f t="shared" ref="C46:D46" si="5">C42</f>
        <v>0</v>
      </c>
      <c r="D46" s="770">
        <f t="shared" si="5"/>
        <v>0</v>
      </c>
      <c r="E46" s="719" t="s">
        <v>1446</v>
      </c>
    </row>
    <row r="47" spans="1:5" ht="15.75" customHeight="1" x14ac:dyDescent="0.25">
      <c r="A47" s="771" t="s">
        <v>1513</v>
      </c>
      <c r="B47" s="799">
        <f>SUBTOTAL(9,B45:B46)</f>
        <v>0</v>
      </c>
      <c r="C47" s="800">
        <f t="shared" ref="C47:D47" si="6">SUBTOTAL(9,C45:C46)</f>
        <v>0</v>
      </c>
      <c r="D47" s="799">
        <f t="shared" si="6"/>
        <v>0</v>
      </c>
      <c r="E47" s="772" t="s">
        <v>1447</v>
      </c>
    </row>
    <row r="48" spans="1:5" ht="15.75" customHeight="1" x14ac:dyDescent="0.2"/>
    <row r="49" spans="1:5" ht="15.75" customHeight="1" x14ac:dyDescent="0.2">
      <c r="A49" s="77" t="s">
        <v>1519</v>
      </c>
    </row>
    <row r="50" spans="1:5" ht="15.75" customHeight="1" x14ac:dyDescent="0.25">
      <c r="A50" s="1038" t="s">
        <v>1565</v>
      </c>
      <c r="B50" s="1042">
        <f>B15</f>
        <v>0</v>
      </c>
      <c r="C50" s="1042">
        <f t="shared" ref="C50:D50" si="7">C15</f>
        <v>0</v>
      </c>
      <c r="D50" s="1042">
        <f t="shared" si="7"/>
        <v>0</v>
      </c>
      <c r="E50" s="547" t="s">
        <v>1448</v>
      </c>
    </row>
    <row r="51" spans="1:5" ht="15.75" customHeight="1" x14ac:dyDescent="0.25">
      <c r="A51" s="1041" t="s">
        <v>692</v>
      </c>
      <c r="B51" s="1042">
        <v>0</v>
      </c>
      <c r="C51" s="1042">
        <v>0</v>
      </c>
      <c r="D51" s="1042">
        <v>0</v>
      </c>
      <c r="E51" s="547" t="s">
        <v>1449</v>
      </c>
    </row>
    <row r="52" spans="1:5" ht="15.75" customHeight="1" x14ac:dyDescent="0.25">
      <c r="A52" s="81" t="s">
        <v>1520</v>
      </c>
      <c r="B52" s="1042">
        <v>0</v>
      </c>
      <c r="C52" s="1042">
        <v>0</v>
      </c>
      <c r="D52" s="1042">
        <v>0</v>
      </c>
      <c r="E52" s="547" t="s">
        <v>1523</v>
      </c>
    </row>
    <row r="53" spans="1:5" ht="15.75" customHeight="1" x14ac:dyDescent="0.25">
      <c r="A53" s="81" t="s">
        <v>1521</v>
      </c>
      <c r="B53" s="1042">
        <v>0</v>
      </c>
      <c r="C53" s="1042">
        <v>0</v>
      </c>
      <c r="D53" s="1042">
        <v>0</v>
      </c>
      <c r="E53" s="547" t="s">
        <v>1524</v>
      </c>
    </row>
    <row r="54" spans="1:5" ht="15.75" customHeight="1" x14ac:dyDescent="0.25">
      <c r="A54" s="1043" t="s">
        <v>1522</v>
      </c>
      <c r="B54" s="799">
        <f>SUBTOTAL(9,B50:B53)</f>
        <v>0</v>
      </c>
      <c r="C54" s="800">
        <f t="shared" ref="C54:D54" si="8">SUBTOTAL(9,C50:C53)</f>
        <v>0</v>
      </c>
      <c r="D54" s="799">
        <f t="shared" si="8"/>
        <v>0</v>
      </c>
      <c r="E54" s="772" t="s">
        <v>1525</v>
      </c>
    </row>
    <row r="55" spans="1:5" ht="15.75" customHeight="1" x14ac:dyDescent="0.2">
      <c r="A55" s="1040"/>
    </row>
    <row r="56" spans="1:5" ht="15.75" customHeight="1" x14ac:dyDescent="0.2">
      <c r="A56" s="548" t="s">
        <v>1576</v>
      </c>
      <c r="B56" s="379"/>
    </row>
    <row r="57" spans="1:5" ht="15.75" customHeight="1" x14ac:dyDescent="0.25">
      <c r="A57" s="768" t="s">
        <v>1566</v>
      </c>
      <c r="B57" s="373">
        <f>B15</f>
        <v>0</v>
      </c>
      <c r="C57" s="373">
        <v>0</v>
      </c>
      <c r="D57" s="373">
        <f>D15</f>
        <v>0</v>
      </c>
      <c r="E57" s="547" t="s">
        <v>658</v>
      </c>
    </row>
    <row r="58" spans="1:5" ht="15.75" customHeight="1" x14ac:dyDescent="0.25">
      <c r="A58" s="768" t="s">
        <v>1567</v>
      </c>
      <c r="B58" s="373">
        <f>B24</f>
        <v>0</v>
      </c>
      <c r="C58" s="373">
        <v>0</v>
      </c>
      <c r="D58" s="373">
        <f>D24</f>
        <v>0</v>
      </c>
      <c r="E58" s="547" t="s">
        <v>993</v>
      </c>
    </row>
    <row r="59" spans="1:5" ht="15.75" customHeight="1" x14ac:dyDescent="0.25">
      <c r="A59" s="768" t="s">
        <v>1568</v>
      </c>
      <c r="B59" s="373">
        <f>B28</f>
        <v>0</v>
      </c>
      <c r="C59" s="373">
        <f>C28</f>
        <v>0</v>
      </c>
      <c r="D59" s="373">
        <f>D28</f>
        <v>0</v>
      </c>
      <c r="E59" s="547" t="s">
        <v>1444</v>
      </c>
    </row>
    <row r="60" spans="1:5" ht="15.75" customHeight="1" x14ac:dyDescent="0.25">
      <c r="A60" s="120" t="s">
        <v>1526</v>
      </c>
      <c r="B60" s="373">
        <v>0</v>
      </c>
      <c r="C60" s="373">
        <v>0</v>
      </c>
      <c r="D60" s="373">
        <v>0</v>
      </c>
      <c r="E60" s="547" t="s">
        <v>994</v>
      </c>
    </row>
    <row r="61" spans="1:5" ht="15.75" customHeight="1" x14ac:dyDescent="0.25">
      <c r="A61" s="545" t="s">
        <v>476</v>
      </c>
      <c r="B61" s="797">
        <f>SUM(B57:B60)</f>
        <v>0</v>
      </c>
      <c r="C61" s="798">
        <f>SUM(C57:C60)</f>
        <v>0</v>
      </c>
      <c r="D61" s="797">
        <f>SUM(D57:D60)</f>
        <v>0</v>
      </c>
      <c r="E61" s="401" t="s">
        <v>995</v>
      </c>
    </row>
    <row r="62" spans="1:5" ht="15.75" customHeight="1" x14ac:dyDescent="0.25">
      <c r="A62" s="774"/>
      <c r="B62" s="775"/>
      <c r="C62" s="776"/>
      <c r="D62" s="775"/>
      <c r="E62" s="777"/>
    </row>
    <row r="63" spans="1:5" ht="12.75" customHeight="1" x14ac:dyDescent="0.2">
      <c r="A63" s="1139" t="s">
        <v>1527</v>
      </c>
      <c r="B63" s="1139"/>
      <c r="C63" s="1139"/>
      <c r="D63" s="1139"/>
      <c r="E63" s="1139"/>
    </row>
    <row r="64" spans="1:5" x14ac:dyDescent="0.2">
      <c r="A64" s="1140"/>
      <c r="B64" s="1140"/>
      <c r="C64" s="1140"/>
      <c r="D64" s="1140"/>
      <c r="E64" s="1140"/>
    </row>
    <row r="65" spans="1:5" x14ac:dyDescent="0.2">
      <c r="A65" s="1140"/>
      <c r="B65" s="1140"/>
      <c r="C65" s="1140"/>
      <c r="D65" s="1140"/>
      <c r="E65" s="1140"/>
    </row>
    <row r="66" spans="1:5" x14ac:dyDescent="0.2">
      <c r="A66" s="1140"/>
      <c r="B66" s="1140"/>
      <c r="C66" s="1140"/>
      <c r="D66" s="1140"/>
      <c r="E66" s="1140"/>
    </row>
    <row r="67" spans="1:5" x14ac:dyDescent="0.2">
      <c r="A67" s="1140"/>
      <c r="B67" s="1140"/>
      <c r="C67" s="1140"/>
      <c r="D67" s="1140"/>
      <c r="E67" s="1140"/>
    </row>
  </sheetData>
  <sheetProtection formatCells="0" formatColumns="0" formatRows="0" insertColumns="0" insertRows="0" deleteColumns="0" deleteRows="0" autoFilter="0"/>
  <mergeCells count="1">
    <mergeCell ref="A63:E67"/>
  </mergeCells>
  <printOptions headings="1"/>
  <pageMargins left="0.78740157480314965" right="0.78740157480314965" top="0.98425196850393704" bottom="0.98425196850393704" header="0.51181102362204722" footer="0.51181102362204722"/>
  <pageSetup paperSize="9" scale="70" orientation="portrait" r:id="rId1"/>
  <headerFooter alignWithMargins="0">
    <oddHeader xml:space="preserve">&amp;LUniversiteter og høyskoler - standard mal for årsregnskap
</oddHeader>
    <oddFooter>&amp;LDato: 17.12.2013
Versjon:1&amp;R&amp;D &amp;T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dimension ref="A2:F55"/>
  <sheetViews>
    <sheetView zoomScaleNormal="100" workbookViewId="0">
      <selection activeCell="A56" sqref="A56"/>
    </sheetView>
  </sheetViews>
  <sheetFormatPr baseColWidth="10" defaultColWidth="11.42578125" defaultRowHeight="14.25" x14ac:dyDescent="0.2"/>
  <cols>
    <col min="1" max="1" width="62.7109375" style="344" customWidth="1"/>
    <col min="2" max="3" width="11.42578125" style="344"/>
    <col min="4" max="4" width="11.42578125" style="344" customWidth="1"/>
    <col min="5" max="5" width="11.42578125" style="666"/>
    <col min="6" max="16384" width="11.42578125" style="344"/>
  </cols>
  <sheetData>
    <row r="2" spans="1:5" ht="15" x14ac:dyDescent="0.25">
      <c r="A2" s="757" t="str">
        <f>Resultatregnskap!A3</f>
        <v>Virksomhet:</v>
      </c>
    </row>
    <row r="3" spans="1:5" ht="15" customHeight="1" x14ac:dyDescent="0.2"/>
    <row r="4" spans="1:5" x14ac:dyDescent="0.2">
      <c r="A4" s="549" t="s">
        <v>478</v>
      </c>
      <c r="B4" s="549"/>
      <c r="C4" s="549"/>
      <c r="D4" s="549"/>
      <c r="E4" s="667"/>
    </row>
    <row r="5" spans="1:5" ht="15" x14ac:dyDescent="0.25">
      <c r="A5" s="652" t="s">
        <v>1342</v>
      </c>
    </row>
    <row r="7" spans="1:5" ht="15.75" customHeight="1" x14ac:dyDescent="0.2">
      <c r="B7" s="345"/>
      <c r="C7" s="345"/>
      <c r="D7" s="345"/>
    </row>
    <row r="8" spans="1:5" ht="15.75" x14ac:dyDescent="0.25">
      <c r="A8" s="183" t="s">
        <v>477</v>
      </c>
      <c r="B8" s="685">
        <f>Resultatregnskap!C6</f>
        <v>42369</v>
      </c>
      <c r="C8" s="684">
        <f>Resultatregnskap!D6</f>
        <v>42004</v>
      </c>
      <c r="D8" s="685" t="str">
        <f>Kontantstrømoppstilling!E5</f>
        <v>B 2016</v>
      </c>
      <c r="E8" s="708" t="s">
        <v>352</v>
      </c>
    </row>
    <row r="9" spans="1:5" ht="15.75" x14ac:dyDescent="0.25">
      <c r="A9" s="183"/>
      <c r="B9" s="1049"/>
      <c r="C9" s="1050"/>
      <c r="D9" s="1049"/>
      <c r="E9" s="1051"/>
    </row>
    <row r="10" spans="1:5" ht="15" x14ac:dyDescent="0.25">
      <c r="A10" s="345" t="s">
        <v>1529</v>
      </c>
      <c r="E10" s="668"/>
    </row>
    <row r="11" spans="1:5" ht="15.75" customHeight="1" x14ac:dyDescent="0.25">
      <c r="A11" s="550" t="s">
        <v>479</v>
      </c>
      <c r="B11" s="373">
        <v>0</v>
      </c>
      <c r="C11" s="373">
        <v>0</v>
      </c>
      <c r="D11" s="373">
        <v>0</v>
      </c>
      <c r="E11" s="409" t="s">
        <v>968</v>
      </c>
    </row>
    <row r="12" spans="1:5" ht="15.75" customHeight="1" x14ac:dyDescent="0.25">
      <c r="A12" s="551" t="s">
        <v>1536</v>
      </c>
      <c r="B12" s="373">
        <v>0</v>
      </c>
      <c r="C12" s="373">
        <v>0</v>
      </c>
      <c r="D12" s="373">
        <v>0</v>
      </c>
      <c r="E12" s="409" t="s">
        <v>969</v>
      </c>
    </row>
    <row r="13" spans="1:5" ht="15.75" customHeight="1" x14ac:dyDescent="0.25">
      <c r="A13" s="552" t="s">
        <v>1537</v>
      </c>
      <c r="B13" s="373">
        <v>0</v>
      </c>
      <c r="C13" s="373">
        <v>0</v>
      </c>
      <c r="D13" s="373">
        <v>0</v>
      </c>
      <c r="E13" s="409" t="s">
        <v>970</v>
      </c>
    </row>
    <row r="14" spans="1:5" ht="15.75" customHeight="1" x14ac:dyDescent="0.25">
      <c r="A14" s="553" t="s">
        <v>481</v>
      </c>
      <c r="B14" s="543">
        <f>SUBTOTAL(9,B11:B13)</f>
        <v>0</v>
      </c>
      <c r="C14" s="544">
        <f>SUBTOTAL(9,C11:C13)</f>
        <v>0</v>
      </c>
      <c r="D14" s="544">
        <f>SUBTOTAL(9,D11:D13)</f>
        <v>0</v>
      </c>
      <c r="E14" s="546" t="s">
        <v>480</v>
      </c>
    </row>
    <row r="15" spans="1:5" ht="15.75" customHeight="1" x14ac:dyDescent="0.25">
      <c r="A15" s="193"/>
      <c r="B15" s="375"/>
      <c r="C15" s="375"/>
      <c r="D15" s="375"/>
      <c r="E15" s="409"/>
    </row>
    <row r="16" spans="1:5" ht="15.75" customHeight="1" x14ac:dyDescent="0.2">
      <c r="A16" s="345" t="s">
        <v>1530</v>
      </c>
      <c r="B16" s="380"/>
      <c r="C16" s="380"/>
      <c r="D16" s="380"/>
      <c r="E16" s="409"/>
    </row>
    <row r="17" spans="1:5" ht="15.75" customHeight="1" x14ac:dyDescent="0.25">
      <c r="A17" s="550" t="s">
        <v>1554</v>
      </c>
      <c r="B17" s="373">
        <f>B14</f>
        <v>0</v>
      </c>
      <c r="C17" s="373">
        <v>0</v>
      </c>
      <c r="D17" s="373">
        <f>D14</f>
        <v>0</v>
      </c>
      <c r="E17" s="409" t="s">
        <v>971</v>
      </c>
    </row>
    <row r="18" spans="1:5" ht="15.75" customHeight="1" x14ac:dyDescent="0.25">
      <c r="A18" s="552" t="s">
        <v>683</v>
      </c>
      <c r="B18" s="373">
        <v>0</v>
      </c>
      <c r="C18" s="373">
        <v>0</v>
      </c>
      <c r="D18" s="373">
        <v>0</v>
      </c>
      <c r="E18" s="409" t="s">
        <v>972</v>
      </c>
    </row>
    <row r="19" spans="1:5" ht="15.75" customHeight="1" x14ac:dyDescent="0.25">
      <c r="A19" s="553" t="s">
        <v>482</v>
      </c>
      <c r="B19" s="543">
        <f>SUBTOTAL(9,B17:B18)</f>
        <v>0</v>
      </c>
      <c r="C19" s="544">
        <f t="shared" ref="C19:D19" si="0">SUBTOTAL(9,C17:C18)</f>
        <v>0</v>
      </c>
      <c r="D19" s="544">
        <f t="shared" si="0"/>
        <v>0</v>
      </c>
      <c r="E19" s="546" t="s">
        <v>489</v>
      </c>
    </row>
    <row r="20" spans="1:5" x14ac:dyDescent="0.2">
      <c r="B20" s="373"/>
      <c r="C20" s="373"/>
      <c r="D20" s="373"/>
      <c r="E20" s="409"/>
    </row>
    <row r="21" spans="1:5" x14ac:dyDescent="0.2">
      <c r="A21" s="554" t="s">
        <v>1531</v>
      </c>
      <c r="B21" s="373"/>
      <c r="C21" s="373"/>
      <c r="D21" s="373"/>
      <c r="E21" s="409"/>
    </row>
    <row r="22" spans="1:5" ht="15" x14ac:dyDescent="0.25">
      <c r="A22" s="550" t="s">
        <v>492</v>
      </c>
      <c r="B22" s="373">
        <v>0</v>
      </c>
      <c r="C22" s="373">
        <v>0</v>
      </c>
      <c r="D22" s="373">
        <v>0</v>
      </c>
      <c r="E22" s="409" t="s">
        <v>973</v>
      </c>
    </row>
    <row r="23" spans="1:5" ht="15" x14ac:dyDescent="0.25">
      <c r="A23" s="551" t="s">
        <v>1538</v>
      </c>
      <c r="B23" s="373">
        <v>0</v>
      </c>
      <c r="C23" s="373">
        <v>0</v>
      </c>
      <c r="D23" s="373">
        <v>0</v>
      </c>
      <c r="E23" s="409" t="s">
        <v>974</v>
      </c>
    </row>
    <row r="24" spans="1:5" ht="15" x14ac:dyDescent="0.25">
      <c r="A24" s="552" t="s">
        <v>1539</v>
      </c>
      <c r="B24" s="373">
        <v>0</v>
      </c>
      <c r="C24" s="373">
        <v>0</v>
      </c>
      <c r="D24" s="373">
        <v>0</v>
      </c>
      <c r="E24" s="409" t="s">
        <v>975</v>
      </c>
    </row>
    <row r="25" spans="1:5" ht="15" x14ac:dyDescent="0.25">
      <c r="A25" s="555" t="s">
        <v>493</v>
      </c>
      <c r="B25" s="543">
        <f>SUBTOTAL(9,B22:B24)</f>
        <v>0</v>
      </c>
      <c r="C25" s="544">
        <f>SUBTOTAL(9,C22:C24)</f>
        <v>0</v>
      </c>
      <c r="D25" s="544">
        <f>SUBTOTAL(9,D22:D24)</f>
        <v>0</v>
      </c>
      <c r="E25" s="546" t="s">
        <v>494</v>
      </c>
    </row>
    <row r="26" spans="1:5" x14ac:dyDescent="0.2">
      <c r="B26" s="373"/>
      <c r="C26" s="373"/>
      <c r="D26" s="373"/>
      <c r="E26" s="409"/>
    </row>
    <row r="27" spans="1:5" x14ac:dyDescent="0.2">
      <c r="A27" s="554" t="s">
        <v>1532</v>
      </c>
      <c r="B27" s="373"/>
      <c r="C27" s="373"/>
      <c r="D27" s="373"/>
      <c r="E27" s="409"/>
    </row>
    <row r="28" spans="1:5" ht="15" x14ac:dyDescent="0.25">
      <c r="A28" s="550" t="s">
        <v>1555</v>
      </c>
      <c r="B28" s="373">
        <f>B25</f>
        <v>0</v>
      </c>
      <c r="C28" s="373">
        <v>0</v>
      </c>
      <c r="D28" s="373">
        <f t="shared" ref="D28" si="1">D25</f>
        <v>0</v>
      </c>
      <c r="E28" s="409" t="s">
        <v>976</v>
      </c>
    </row>
    <row r="29" spans="1:5" ht="15" x14ac:dyDescent="0.25">
      <c r="A29" s="552" t="s">
        <v>684</v>
      </c>
      <c r="B29" s="373">
        <v>0</v>
      </c>
      <c r="C29" s="373">
        <v>0</v>
      </c>
      <c r="D29" s="373">
        <v>0</v>
      </c>
      <c r="E29" s="409" t="s">
        <v>977</v>
      </c>
    </row>
    <row r="30" spans="1:5" ht="15" x14ac:dyDescent="0.25">
      <c r="A30" s="555" t="s">
        <v>496</v>
      </c>
      <c r="B30" s="543">
        <f>SUBTOTAL(9,B28:B29)</f>
        <v>0</v>
      </c>
      <c r="C30" s="544">
        <f t="shared" ref="C30:D30" si="2">SUBTOTAL(9,C28:C29)</f>
        <v>0</v>
      </c>
      <c r="D30" s="544">
        <f t="shared" si="2"/>
        <v>0</v>
      </c>
      <c r="E30" s="546" t="s">
        <v>495</v>
      </c>
    </row>
    <row r="31" spans="1:5" ht="15" x14ac:dyDescent="0.25">
      <c r="A31" s="194"/>
      <c r="B31" s="375"/>
      <c r="C31" s="378"/>
      <c r="D31" s="378"/>
      <c r="E31" s="662"/>
    </row>
    <row r="32" spans="1:5" ht="16.5" x14ac:dyDescent="0.2">
      <c r="A32" s="556" t="s">
        <v>1553</v>
      </c>
      <c r="B32" s="375"/>
      <c r="C32" s="378"/>
      <c r="D32" s="378"/>
      <c r="E32" s="662"/>
    </row>
    <row r="33" spans="1:6" ht="15" x14ac:dyDescent="0.25">
      <c r="A33" s="194" t="s">
        <v>1533</v>
      </c>
      <c r="B33" s="378">
        <v>0</v>
      </c>
      <c r="C33" s="378">
        <v>0</v>
      </c>
      <c r="D33" s="378">
        <v>0</v>
      </c>
      <c r="E33" s="662" t="s">
        <v>978</v>
      </c>
    </row>
    <row r="34" spans="1:6" ht="15" x14ac:dyDescent="0.25">
      <c r="A34" s="194" t="s">
        <v>1534</v>
      </c>
      <c r="B34" s="378">
        <v>0</v>
      </c>
      <c r="C34" s="378">
        <v>0</v>
      </c>
      <c r="D34" s="378">
        <v>0</v>
      </c>
      <c r="E34" s="662" t="s">
        <v>979</v>
      </c>
    </row>
    <row r="35" spans="1:6" ht="15" x14ac:dyDescent="0.25">
      <c r="A35" s="557" t="s">
        <v>1535</v>
      </c>
      <c r="B35" s="378">
        <v>0</v>
      </c>
      <c r="C35" s="378">
        <v>0</v>
      </c>
      <c r="D35" s="378">
        <v>0</v>
      </c>
      <c r="E35" s="662" t="s">
        <v>980</v>
      </c>
    </row>
    <row r="36" spans="1:6" ht="15" x14ac:dyDescent="0.25">
      <c r="A36" s="555" t="s">
        <v>1541</v>
      </c>
      <c r="B36" s="543">
        <f>SUBTOTAL(9,B33:B35)</f>
        <v>0</v>
      </c>
      <c r="C36" s="543">
        <f t="shared" ref="C36:D36" si="3">SUBTOTAL(9,C33:C35)</f>
        <v>0</v>
      </c>
      <c r="D36" s="543">
        <f t="shared" si="3"/>
        <v>0</v>
      </c>
      <c r="E36" s="546" t="s">
        <v>497</v>
      </c>
    </row>
    <row r="37" spans="1:6" ht="15" x14ac:dyDescent="0.25">
      <c r="A37" s="194"/>
      <c r="B37" s="378"/>
      <c r="C37" s="378"/>
      <c r="D37" s="378"/>
      <c r="E37" s="662"/>
    </row>
    <row r="38" spans="1:6" x14ac:dyDescent="0.2">
      <c r="A38" s="554" t="s">
        <v>1577</v>
      </c>
      <c r="B38" s="373"/>
      <c r="C38" s="373"/>
      <c r="D38" s="373"/>
      <c r="E38" s="409"/>
      <c r="F38" s="346"/>
    </row>
    <row r="39" spans="1:6" ht="12.75" customHeight="1" x14ac:dyDescent="0.25">
      <c r="A39" s="550" t="s">
        <v>1556</v>
      </c>
      <c r="B39" s="373">
        <f>B11</f>
        <v>0</v>
      </c>
      <c r="C39" s="373">
        <f t="shared" ref="C39:D39" si="4">C11</f>
        <v>0</v>
      </c>
      <c r="D39" s="373">
        <f t="shared" si="4"/>
        <v>0</v>
      </c>
      <c r="E39" s="409" t="s">
        <v>981</v>
      </c>
      <c r="F39" s="346"/>
    </row>
    <row r="40" spans="1:6" ht="12.75" customHeight="1" x14ac:dyDescent="0.25">
      <c r="A40" s="550" t="s">
        <v>1557</v>
      </c>
      <c r="B40" s="373">
        <f>B12</f>
        <v>0</v>
      </c>
      <c r="C40" s="373">
        <f t="shared" ref="C40:D40" si="5">C12</f>
        <v>0</v>
      </c>
      <c r="D40" s="373">
        <f t="shared" si="5"/>
        <v>0</v>
      </c>
      <c r="E40" s="409" t="s">
        <v>982</v>
      </c>
      <c r="F40" s="346"/>
    </row>
    <row r="41" spans="1:6" ht="12.75" customHeight="1" x14ac:dyDescent="0.25">
      <c r="A41" s="550" t="s">
        <v>1558</v>
      </c>
      <c r="B41" s="373">
        <f>B22</f>
        <v>0</v>
      </c>
      <c r="C41" s="373">
        <f t="shared" ref="C41:D41" si="6">C22</f>
        <v>0</v>
      </c>
      <c r="D41" s="373">
        <f t="shared" si="6"/>
        <v>0</v>
      </c>
      <c r="E41" s="409" t="s">
        <v>983</v>
      </c>
      <c r="F41" s="346"/>
    </row>
    <row r="42" spans="1:6" ht="12.75" customHeight="1" x14ac:dyDescent="0.25">
      <c r="A42" s="550" t="s">
        <v>1559</v>
      </c>
      <c r="B42" s="373">
        <f>B23</f>
        <v>0</v>
      </c>
      <c r="C42" s="373">
        <f t="shared" ref="C42:D42" si="7">C23</f>
        <v>0</v>
      </c>
      <c r="D42" s="373">
        <f t="shared" si="7"/>
        <v>0</v>
      </c>
      <c r="E42" s="409" t="s">
        <v>984</v>
      </c>
      <c r="F42" s="346"/>
    </row>
    <row r="43" spans="1:6" ht="12.75" customHeight="1" x14ac:dyDescent="0.25">
      <c r="A43" s="558" t="s">
        <v>1560</v>
      </c>
      <c r="B43" s="373">
        <f>B33</f>
        <v>0</v>
      </c>
      <c r="C43" s="373">
        <f t="shared" ref="C43:D43" si="8">C33</f>
        <v>0</v>
      </c>
      <c r="D43" s="373">
        <f t="shared" si="8"/>
        <v>0</v>
      </c>
      <c r="E43" s="409" t="s">
        <v>985</v>
      </c>
      <c r="F43" s="346"/>
    </row>
    <row r="44" spans="1:6" ht="12.75" customHeight="1" x14ac:dyDescent="0.25">
      <c r="A44" s="559" t="s">
        <v>483</v>
      </c>
      <c r="B44" s="543">
        <f>SUBTOTAL(9,B39:B43)</f>
        <v>0</v>
      </c>
      <c r="C44" s="544">
        <f>SUBTOTAL(9,C39:C43)</f>
        <v>0</v>
      </c>
      <c r="D44" s="544">
        <f>SUBTOTAL(9,D39:D43)</f>
        <v>0</v>
      </c>
      <c r="E44" s="546" t="s">
        <v>659</v>
      </c>
      <c r="F44" s="347"/>
    </row>
    <row r="45" spans="1:6" ht="12.75" customHeight="1" x14ac:dyDescent="0.25">
      <c r="A45" s="84"/>
      <c r="B45" s="83"/>
      <c r="C45" s="85"/>
      <c r="D45" s="85"/>
      <c r="E45" s="1018"/>
    </row>
    <row r="46" spans="1:6" ht="15.75" customHeight="1" x14ac:dyDescent="0.2">
      <c r="A46" s="1141" t="s">
        <v>1579</v>
      </c>
      <c r="B46" s="1141"/>
      <c r="C46" s="1141"/>
      <c r="D46" s="1141"/>
      <c r="E46" s="1141"/>
    </row>
    <row r="47" spans="1:6" ht="15.75" customHeight="1" x14ac:dyDescent="0.2">
      <c r="A47" s="1141"/>
      <c r="B47" s="1141"/>
      <c r="C47" s="1141"/>
      <c r="D47" s="1141"/>
      <c r="E47" s="1141"/>
    </row>
    <row r="48" spans="1:6" ht="15.75" customHeight="1" x14ac:dyDescent="0.2">
      <c r="A48" s="1141"/>
      <c r="B48" s="1141"/>
      <c r="C48" s="1141"/>
      <c r="D48" s="1141"/>
      <c r="E48" s="1141"/>
    </row>
    <row r="49" spans="1:5" ht="15.75" customHeight="1" x14ac:dyDescent="0.2">
      <c r="A49" s="1141"/>
      <c r="B49" s="1141"/>
      <c r="C49" s="1141"/>
      <c r="D49" s="1141"/>
      <c r="E49" s="1141"/>
    </row>
    <row r="50" spans="1:5" ht="10.15" customHeight="1" x14ac:dyDescent="0.2">
      <c r="A50" s="1141"/>
      <c r="B50" s="1141"/>
      <c r="C50" s="1141"/>
      <c r="D50" s="1141"/>
      <c r="E50" s="1141"/>
    </row>
    <row r="51" spans="1:5" ht="5.45" customHeight="1" x14ac:dyDescent="0.2">
      <c r="A51" s="1141"/>
      <c r="B51" s="1141"/>
      <c r="C51" s="1141"/>
      <c r="D51" s="1141"/>
      <c r="E51" s="1141"/>
    </row>
    <row r="53" spans="1:5" x14ac:dyDescent="0.2">
      <c r="A53" s="1142" t="s">
        <v>1580</v>
      </c>
      <c r="B53" s="1142"/>
      <c r="C53" s="1142"/>
      <c r="D53" s="1142"/>
      <c r="E53" s="1142"/>
    </row>
    <row r="54" spans="1:5" x14ac:dyDescent="0.2">
      <c r="A54" s="1142"/>
      <c r="B54" s="1142"/>
      <c r="C54" s="1142"/>
      <c r="D54" s="1142"/>
      <c r="E54" s="1142"/>
    </row>
    <row r="55" spans="1:5" x14ac:dyDescent="0.2">
      <c r="A55" s="1142"/>
      <c r="B55" s="1142"/>
      <c r="C55" s="1142"/>
      <c r="D55" s="1142"/>
      <c r="E55" s="1142"/>
    </row>
  </sheetData>
  <sheetProtection formatCells="0" formatColumns="0" formatRows="0" insertColumns="0" insertRows="0" deleteColumns="0" deleteRows="0" autoFilter="0"/>
  <mergeCells count="2">
    <mergeCell ref="A46:E51"/>
    <mergeCell ref="A53:E55"/>
  </mergeCells>
  <printOptions headings="1"/>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A1:G58"/>
  <sheetViews>
    <sheetView zoomScaleNormal="100" workbookViewId="0">
      <selection activeCell="A3" sqref="A3"/>
    </sheetView>
  </sheetViews>
  <sheetFormatPr baseColWidth="10" defaultColWidth="11.42578125" defaultRowHeight="15" customHeight="1" x14ac:dyDescent="0.2"/>
  <cols>
    <col min="1" max="1" width="66.140625" style="77" customWidth="1"/>
    <col min="2" max="2" width="10.7109375" style="50" customWidth="1"/>
    <col min="3" max="4" width="15.7109375" style="24" customWidth="1"/>
    <col min="5" max="5" width="10.42578125" style="77" customWidth="1"/>
    <col min="6" max="16384" width="11.42578125" style="77"/>
  </cols>
  <sheetData>
    <row r="1" spans="1:5" ht="15" customHeight="1" x14ac:dyDescent="0.25">
      <c r="A1" s="904" t="s">
        <v>299</v>
      </c>
    </row>
    <row r="3" spans="1:5" ht="15" customHeight="1" x14ac:dyDescent="0.25">
      <c r="A3" s="875" t="s">
        <v>1250</v>
      </c>
      <c r="D3" s="77"/>
    </row>
    <row r="4" spans="1:5" ht="15" customHeight="1" x14ac:dyDescent="0.2">
      <c r="A4" s="118" t="s">
        <v>1232</v>
      </c>
    </row>
    <row r="5" spans="1:5" ht="15" customHeight="1" thickBot="1" x14ac:dyDescent="0.25">
      <c r="A5" s="70" t="s">
        <v>1342</v>
      </c>
    </row>
    <row r="6" spans="1:5" ht="15" customHeight="1" x14ac:dyDescent="0.25">
      <c r="A6" s="128"/>
      <c r="B6" s="675" t="s">
        <v>33</v>
      </c>
      <c r="C6" s="670">
        <v>42369</v>
      </c>
      <c r="D6" s="671">
        <v>42004</v>
      </c>
      <c r="E6" s="672" t="s">
        <v>352</v>
      </c>
    </row>
    <row r="7" spans="1:5" ht="15" customHeight="1" x14ac:dyDescent="0.2">
      <c r="A7" s="851" t="s">
        <v>34</v>
      </c>
      <c r="B7" s="852"/>
      <c r="C7" s="853"/>
      <c r="D7" s="853"/>
      <c r="E7" s="905"/>
    </row>
    <row r="8" spans="1:5" s="51" customFormat="1" ht="15" customHeight="1" x14ac:dyDescent="0.2">
      <c r="A8" s="855" t="s">
        <v>171</v>
      </c>
      <c r="B8" s="856">
        <v>1</v>
      </c>
      <c r="C8" s="857"/>
      <c r="D8" s="857"/>
      <c r="E8" s="905" t="s">
        <v>498</v>
      </c>
    </row>
    <row r="9" spans="1:5" s="51" customFormat="1" ht="15" customHeight="1" x14ac:dyDescent="0.2">
      <c r="A9" s="855" t="s">
        <v>1222</v>
      </c>
      <c r="B9" s="856">
        <v>1</v>
      </c>
      <c r="C9" s="857"/>
      <c r="D9" s="857"/>
      <c r="E9" s="905" t="s">
        <v>499</v>
      </c>
    </row>
    <row r="10" spans="1:5" s="51" customFormat="1" ht="15" customHeight="1" x14ac:dyDescent="0.2">
      <c r="A10" s="855" t="s">
        <v>1223</v>
      </c>
      <c r="B10" s="856">
        <v>1</v>
      </c>
      <c r="C10" s="857"/>
      <c r="D10" s="857"/>
      <c r="E10" s="905" t="s">
        <v>500</v>
      </c>
    </row>
    <row r="11" spans="1:5" s="51" customFormat="1" ht="15" customHeight="1" x14ac:dyDescent="0.2">
      <c r="A11" s="855" t="s">
        <v>35</v>
      </c>
      <c r="B11" s="856">
        <v>1</v>
      </c>
      <c r="C11" s="857"/>
      <c r="D11" s="857"/>
      <c r="E11" s="905" t="s">
        <v>501</v>
      </c>
    </row>
    <row r="12" spans="1:5" s="51" customFormat="1" ht="15" customHeight="1" x14ac:dyDescent="0.2">
      <c r="A12" s="855" t="s">
        <v>4</v>
      </c>
      <c r="B12" s="856">
        <v>1</v>
      </c>
      <c r="C12" s="857"/>
      <c r="D12" s="857"/>
      <c r="E12" s="905" t="s">
        <v>502</v>
      </c>
    </row>
    <row r="13" spans="1:5" s="51" customFormat="1" ht="15" customHeight="1" x14ac:dyDescent="0.2">
      <c r="A13" s="855" t="s">
        <v>36</v>
      </c>
      <c r="B13" s="856">
        <v>1</v>
      </c>
      <c r="C13" s="857"/>
      <c r="D13" s="857"/>
      <c r="E13" s="905" t="s">
        <v>503</v>
      </c>
    </row>
    <row r="14" spans="1:5" ht="15" customHeight="1" x14ac:dyDescent="0.2">
      <c r="A14" s="858" t="s">
        <v>5</v>
      </c>
      <c r="B14" s="863"/>
      <c r="C14" s="859">
        <f>SUBTOTAL(9,C8:C13)</f>
        <v>0</v>
      </c>
      <c r="D14" s="860">
        <f>SUBTOTAL(9,D8:D13)</f>
        <v>0</v>
      </c>
      <c r="E14" s="905" t="s">
        <v>504</v>
      </c>
    </row>
    <row r="15" spans="1:5" ht="15" customHeight="1" x14ac:dyDescent="0.2">
      <c r="A15" s="861"/>
      <c r="B15" s="856"/>
      <c r="C15" s="862"/>
      <c r="D15" s="862"/>
      <c r="E15" s="905"/>
    </row>
    <row r="16" spans="1:5" ht="15" customHeight="1" x14ac:dyDescent="0.2">
      <c r="A16" s="851" t="s">
        <v>37</v>
      </c>
      <c r="B16" s="852"/>
      <c r="C16" s="853"/>
      <c r="D16" s="853"/>
      <c r="E16" s="905"/>
    </row>
    <row r="17" spans="1:5" ht="15" customHeight="1" x14ac:dyDescent="0.2">
      <c r="A17" s="855" t="s">
        <v>256</v>
      </c>
      <c r="B17" s="856">
        <v>2</v>
      </c>
      <c r="C17" s="857"/>
      <c r="D17" s="857"/>
      <c r="E17" s="905" t="s">
        <v>505</v>
      </c>
    </row>
    <row r="18" spans="1:5" ht="15" customHeight="1" x14ac:dyDescent="0.2">
      <c r="A18" s="855" t="s">
        <v>38</v>
      </c>
      <c r="B18" s="856"/>
      <c r="C18" s="857"/>
      <c r="D18" s="857"/>
      <c r="E18" s="905" t="s">
        <v>506</v>
      </c>
    </row>
    <row r="19" spans="1:5" ht="15" customHeight="1" x14ac:dyDescent="0.2">
      <c r="A19" s="855" t="s">
        <v>39</v>
      </c>
      <c r="B19" s="856">
        <v>3</v>
      </c>
      <c r="C19" s="857"/>
      <c r="D19" s="857"/>
      <c r="E19" s="905" t="s">
        <v>507</v>
      </c>
    </row>
    <row r="20" spans="1:5" s="117" customFormat="1" ht="15" customHeight="1" x14ac:dyDescent="0.2">
      <c r="A20" s="855" t="s">
        <v>255</v>
      </c>
      <c r="B20" s="856">
        <v>4.5</v>
      </c>
      <c r="C20" s="857"/>
      <c r="D20" s="857"/>
      <c r="E20" s="905" t="s">
        <v>508</v>
      </c>
    </row>
    <row r="21" spans="1:5" ht="15" customHeight="1" x14ac:dyDescent="0.2">
      <c r="A21" s="855" t="s">
        <v>40</v>
      </c>
      <c r="B21" s="856">
        <v>4.5</v>
      </c>
      <c r="C21" s="857"/>
      <c r="D21" s="857"/>
      <c r="E21" s="905" t="s">
        <v>509</v>
      </c>
    </row>
    <row r="22" spans="1:5" ht="15" customHeight="1" x14ac:dyDescent="0.2">
      <c r="A22" s="855" t="s">
        <v>41</v>
      </c>
      <c r="B22" s="856">
        <v>4.5</v>
      </c>
      <c r="C22" s="857"/>
      <c r="D22" s="857"/>
      <c r="E22" s="905" t="s">
        <v>510</v>
      </c>
    </row>
    <row r="23" spans="1:5" ht="15" customHeight="1" x14ac:dyDescent="0.2">
      <c r="A23" s="858" t="s">
        <v>42</v>
      </c>
      <c r="B23" s="863"/>
      <c r="C23" s="859">
        <f>SUBTOTAL(9,C17:C22)</f>
        <v>0</v>
      </c>
      <c r="D23" s="860">
        <f>SUBTOTAL(9,D17:D22)</f>
        <v>0</v>
      </c>
      <c r="E23" s="905" t="s">
        <v>511</v>
      </c>
    </row>
    <row r="24" spans="1:5" ht="15" customHeight="1" x14ac:dyDescent="0.2">
      <c r="A24" s="861"/>
      <c r="B24" s="856"/>
      <c r="C24" s="862"/>
      <c r="D24" s="862"/>
      <c r="E24" s="905"/>
    </row>
    <row r="25" spans="1:5" ht="15" customHeight="1" x14ac:dyDescent="0.2">
      <c r="A25" s="851" t="s">
        <v>43</v>
      </c>
      <c r="B25" s="852"/>
      <c r="C25" s="853">
        <f>C14-C23</f>
        <v>0</v>
      </c>
      <c r="D25" s="862">
        <f>D14-D23</f>
        <v>0</v>
      </c>
      <c r="E25" s="905" t="s">
        <v>512</v>
      </c>
    </row>
    <row r="26" spans="1:5" ht="15" customHeight="1" x14ac:dyDescent="0.2">
      <c r="A26" s="861"/>
      <c r="B26" s="856"/>
      <c r="C26" s="862"/>
      <c r="D26" s="862"/>
      <c r="E26" s="905"/>
    </row>
    <row r="27" spans="1:5" ht="15" customHeight="1" x14ac:dyDescent="0.2">
      <c r="A27" s="851" t="s">
        <v>44</v>
      </c>
      <c r="B27" s="852"/>
      <c r="C27" s="853"/>
      <c r="D27" s="853"/>
      <c r="E27" s="905"/>
    </row>
    <row r="28" spans="1:5" ht="15" customHeight="1" x14ac:dyDescent="0.2">
      <c r="A28" s="855" t="s">
        <v>45</v>
      </c>
      <c r="B28" s="856">
        <v>6</v>
      </c>
      <c r="C28" s="857"/>
      <c r="D28" s="857"/>
      <c r="E28" s="905" t="s">
        <v>513</v>
      </c>
    </row>
    <row r="29" spans="1:5" ht="15" customHeight="1" x14ac:dyDescent="0.2">
      <c r="A29" s="855" t="s">
        <v>46</v>
      </c>
      <c r="B29" s="856">
        <v>6</v>
      </c>
      <c r="C29" s="857"/>
      <c r="D29" s="857"/>
      <c r="E29" s="905" t="s">
        <v>514</v>
      </c>
    </row>
    <row r="30" spans="1:5" ht="15" customHeight="1" x14ac:dyDescent="0.2">
      <c r="A30" s="858" t="s">
        <v>47</v>
      </c>
      <c r="B30" s="863"/>
      <c r="C30" s="859">
        <f>C28-C29</f>
        <v>0</v>
      </c>
      <c r="D30" s="860">
        <f>D28-D29</f>
        <v>0</v>
      </c>
      <c r="E30" s="905" t="s">
        <v>515</v>
      </c>
    </row>
    <row r="31" spans="1:5" ht="15" customHeight="1" x14ac:dyDescent="0.2">
      <c r="A31" s="861"/>
      <c r="B31" s="856"/>
      <c r="C31" s="906"/>
      <c r="D31" s="862"/>
      <c r="E31" s="905"/>
    </row>
    <row r="32" spans="1:5" ht="15" customHeight="1" x14ac:dyDescent="0.2">
      <c r="A32" s="851" t="s">
        <v>1473</v>
      </c>
      <c r="B32" s="852"/>
      <c r="C32" s="853"/>
      <c r="D32" s="853"/>
      <c r="E32" s="905"/>
    </row>
    <row r="33" spans="1:6" ht="15" customHeight="1" x14ac:dyDescent="0.2">
      <c r="A33" s="855" t="s">
        <v>48</v>
      </c>
      <c r="B33" s="856"/>
      <c r="C33" s="864"/>
      <c r="D33" s="864"/>
      <c r="E33" s="905" t="s">
        <v>516</v>
      </c>
    </row>
    <row r="34" spans="1:6" ht="15" customHeight="1" x14ac:dyDescent="0.2">
      <c r="A34" s="858" t="s">
        <v>49</v>
      </c>
      <c r="B34" s="863"/>
      <c r="C34" s="859">
        <f>SUBTOTAL(9,C33)</f>
        <v>0</v>
      </c>
      <c r="D34" s="860">
        <f>SUBTOTAL(9,D33)</f>
        <v>0</v>
      </c>
      <c r="E34" s="905" t="s">
        <v>517</v>
      </c>
    </row>
    <row r="35" spans="1:6" ht="15" customHeight="1" x14ac:dyDescent="0.2">
      <c r="A35" s="861"/>
      <c r="B35" s="856"/>
      <c r="C35" s="862"/>
      <c r="D35" s="862"/>
      <c r="E35" s="905"/>
    </row>
    <row r="36" spans="1:6" ht="15" customHeight="1" x14ac:dyDescent="0.2">
      <c r="A36" s="851" t="s">
        <v>50</v>
      </c>
      <c r="B36" s="852"/>
      <c r="C36" s="853">
        <f>C25+C30+C34</f>
        <v>0</v>
      </c>
      <c r="D36" s="862">
        <f>D25+D30+D34</f>
        <v>0</v>
      </c>
      <c r="E36" s="905" t="s">
        <v>518</v>
      </c>
    </row>
    <row r="37" spans="1:6" ht="15" customHeight="1" x14ac:dyDescent="0.2">
      <c r="A37" s="861"/>
      <c r="B37" s="856"/>
      <c r="C37" s="862"/>
      <c r="D37" s="862"/>
      <c r="E37" s="905"/>
    </row>
    <row r="38" spans="1:6" ht="15" customHeight="1" x14ac:dyDescent="0.2">
      <c r="A38" s="851" t="s">
        <v>51</v>
      </c>
      <c r="B38" s="852"/>
      <c r="C38" s="853"/>
      <c r="D38" s="853"/>
      <c r="E38" s="905"/>
      <c r="F38" s="26"/>
    </row>
    <row r="39" spans="1:6" s="52" customFormat="1" ht="15" customHeight="1" x14ac:dyDescent="0.2">
      <c r="A39" s="855" t="s">
        <v>172</v>
      </c>
      <c r="B39" s="856">
        <v>7</v>
      </c>
      <c r="C39" s="864"/>
      <c r="D39" s="864"/>
      <c r="E39" s="905" t="s">
        <v>519</v>
      </c>
    </row>
    <row r="40" spans="1:6" s="52" customFormat="1" ht="15" customHeight="1" x14ac:dyDescent="0.2">
      <c r="A40" s="855" t="s">
        <v>1224</v>
      </c>
      <c r="B40" s="856">
        <v>15</v>
      </c>
      <c r="C40" s="864"/>
      <c r="D40" s="864"/>
      <c r="E40" s="905" t="s">
        <v>520</v>
      </c>
    </row>
    <row r="41" spans="1:6" ht="15" customHeight="1" x14ac:dyDescent="0.2">
      <c r="A41" s="858" t="s">
        <v>52</v>
      </c>
      <c r="B41" s="856"/>
      <c r="C41" s="859">
        <f>SUBTOTAL(9,C39:C40)</f>
        <v>0</v>
      </c>
      <c r="D41" s="860">
        <f>SUBTOTAL(9,D39:D40)</f>
        <v>0</v>
      </c>
      <c r="E41" s="905" t="s">
        <v>521</v>
      </c>
    </row>
    <row r="42" spans="1:6" ht="15" customHeight="1" x14ac:dyDescent="0.2">
      <c r="A42" s="858"/>
      <c r="B42" s="856"/>
      <c r="C42" s="862"/>
      <c r="D42" s="862"/>
      <c r="E42" s="905"/>
    </row>
    <row r="43" spans="1:6" ht="15" customHeight="1" x14ac:dyDescent="0.2">
      <c r="A43" s="851" t="s">
        <v>58</v>
      </c>
      <c r="B43" s="856"/>
      <c r="C43" s="853">
        <f>C36+C41</f>
        <v>0</v>
      </c>
      <c r="D43" s="862">
        <f>D36+D41</f>
        <v>0</v>
      </c>
      <c r="E43" s="905" t="s">
        <v>522</v>
      </c>
    </row>
    <row r="44" spans="1:6" ht="15" customHeight="1" x14ac:dyDescent="0.2">
      <c r="A44" s="858"/>
      <c r="B44" s="856"/>
      <c r="C44" s="862"/>
      <c r="D44" s="862"/>
      <c r="E44" s="905"/>
    </row>
    <row r="45" spans="1:6" ht="15" customHeight="1" x14ac:dyDescent="0.2">
      <c r="A45" s="858" t="s">
        <v>180</v>
      </c>
      <c r="B45" s="907"/>
      <c r="C45" s="862"/>
      <c r="D45" s="862"/>
      <c r="E45" s="905"/>
    </row>
    <row r="46" spans="1:6" ht="15" customHeight="1" x14ac:dyDescent="0.2">
      <c r="A46" s="908" t="s">
        <v>304</v>
      </c>
      <c r="B46" s="856">
        <v>8</v>
      </c>
      <c r="C46" s="909"/>
      <c r="D46" s="910"/>
      <c r="E46" s="905" t="s">
        <v>523</v>
      </c>
    </row>
    <row r="47" spans="1:6" ht="15" customHeight="1" x14ac:dyDescent="0.2">
      <c r="A47" s="911" t="s">
        <v>305</v>
      </c>
      <c r="B47" s="912"/>
      <c r="C47" s="913">
        <f>SUBTOTAL(9,C46:C46)</f>
        <v>0</v>
      </c>
      <c r="D47" s="914">
        <f>SUBTOTAL(9,D46:D46)</f>
        <v>0</v>
      </c>
      <c r="E47" s="905" t="s">
        <v>524</v>
      </c>
    </row>
    <row r="48" spans="1:6" ht="15" customHeight="1" x14ac:dyDescent="0.2">
      <c r="A48" s="858"/>
      <c r="B48" s="856"/>
      <c r="C48" s="862"/>
      <c r="D48" s="862"/>
      <c r="E48" s="905"/>
    </row>
    <row r="49" spans="1:7" ht="15" customHeight="1" x14ac:dyDescent="0.2">
      <c r="A49" s="851" t="s">
        <v>1225</v>
      </c>
      <c r="B49" s="852"/>
      <c r="C49" s="853"/>
      <c r="D49" s="853"/>
      <c r="E49" s="905"/>
    </row>
    <row r="50" spans="1:7" ht="15" customHeight="1" x14ac:dyDescent="0.2">
      <c r="A50" s="855" t="s">
        <v>53</v>
      </c>
      <c r="B50" s="856">
        <v>9</v>
      </c>
      <c r="C50" s="862"/>
      <c r="D50" s="862"/>
      <c r="E50" s="905" t="s">
        <v>525</v>
      </c>
    </row>
    <row r="51" spans="1:7" ht="15" customHeight="1" x14ac:dyDescent="0.2">
      <c r="A51" s="855" t="s">
        <v>1226</v>
      </c>
      <c r="B51" s="856">
        <v>9</v>
      </c>
      <c r="C51" s="862"/>
      <c r="D51" s="862"/>
      <c r="E51" s="905" t="s">
        <v>526</v>
      </c>
    </row>
    <row r="52" spans="1:7" ht="15" customHeight="1" x14ac:dyDescent="0.2">
      <c r="A52" s="858" t="s">
        <v>1233</v>
      </c>
      <c r="B52" s="863"/>
      <c r="C52" s="859">
        <f>SUBTOTAL(9,C50:C51)</f>
        <v>0</v>
      </c>
      <c r="D52" s="860">
        <f>SUBTOTAL(9,D50:D51)</f>
        <v>0</v>
      </c>
      <c r="E52" s="905" t="s">
        <v>527</v>
      </c>
    </row>
    <row r="53" spans="1:7" ht="15" customHeight="1" x14ac:dyDescent="0.2">
      <c r="A53" s="858"/>
      <c r="B53" s="863"/>
      <c r="C53" s="862"/>
      <c r="D53" s="862"/>
      <c r="E53" s="905"/>
    </row>
    <row r="54" spans="1:7" ht="15" customHeight="1" x14ac:dyDescent="0.2">
      <c r="A54" s="851" t="s">
        <v>1227</v>
      </c>
      <c r="B54" s="852"/>
      <c r="C54" s="853"/>
      <c r="D54" s="853"/>
      <c r="E54" s="905"/>
    </row>
    <row r="55" spans="1:7" s="52" customFormat="1" ht="15" customHeight="1" x14ac:dyDescent="0.2">
      <c r="A55" s="855" t="s">
        <v>55</v>
      </c>
      <c r="B55" s="856">
        <v>10</v>
      </c>
      <c r="C55" s="862"/>
      <c r="D55" s="862"/>
      <c r="E55" s="905" t="s">
        <v>528</v>
      </c>
      <c r="G55" s="77"/>
    </row>
    <row r="56" spans="1:7" s="52" customFormat="1" ht="15" customHeight="1" x14ac:dyDescent="0.2">
      <c r="A56" s="855" t="s">
        <v>56</v>
      </c>
      <c r="B56" s="856">
        <v>10</v>
      </c>
      <c r="C56" s="862"/>
      <c r="D56" s="862"/>
      <c r="E56" s="905" t="s">
        <v>529</v>
      </c>
      <c r="G56" s="77"/>
    </row>
    <row r="57" spans="1:7" ht="15" customHeight="1" x14ac:dyDescent="0.2">
      <c r="A57" s="858" t="s">
        <v>1228</v>
      </c>
      <c r="B57" s="863"/>
      <c r="C57" s="859">
        <f>C55-C56</f>
        <v>0</v>
      </c>
      <c r="D57" s="859">
        <f>D55-D56</f>
        <v>0</v>
      </c>
      <c r="E57" s="905" t="s">
        <v>530</v>
      </c>
    </row>
    <row r="58" spans="1:7" ht="15" customHeight="1" x14ac:dyDescent="0.2">
      <c r="A58" s="861"/>
      <c r="B58" s="856"/>
      <c r="C58" s="862"/>
      <c r="D58" s="862"/>
      <c r="E58" s="905"/>
    </row>
  </sheetData>
  <sheetProtection formatCells="0" formatColumns="0" formatRows="0" insertColumns="0" insertRows="0" deleteColumns="0" deleteRows="0" autoFilter="0"/>
  <phoneticPr fontId="13" type="noConversion"/>
  <pageMargins left="0.78740157480314965" right="0.78740157480314965" top="0.98425196850393704" bottom="0.98425196850393704" header="0.51181102362204722" footer="0.51181102362204722"/>
  <pageSetup paperSize="9" scale="73" orientation="portrait" r:id="rId1"/>
  <headerFooter alignWithMargins="0">
    <oddHeader xml:space="preserve">&amp;LUniversiteter og høyskoler - standard mal for årsregnskap
</oddHeader>
    <oddFooter>&amp;LDato: 17.12.2013
Versjon:1&amp;R&amp;D &amp;T</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dimension ref="A2:I27"/>
  <sheetViews>
    <sheetView zoomScale="90" zoomScaleNormal="90" workbookViewId="0">
      <selection activeCell="J19" sqref="J19"/>
    </sheetView>
  </sheetViews>
  <sheetFormatPr baseColWidth="10" defaultColWidth="11.42578125" defaultRowHeight="12.75" x14ac:dyDescent="0.2"/>
  <cols>
    <col min="1" max="1" width="47.42578125" style="77" customWidth="1"/>
    <col min="2" max="2" width="21.5703125" style="77" customWidth="1"/>
    <col min="3" max="3" width="18.7109375" style="77" customWidth="1"/>
    <col min="4" max="4" width="22.140625" style="77" customWidth="1"/>
    <col min="5" max="5" width="23.42578125" style="77" customWidth="1"/>
    <col min="6" max="7" width="19.5703125" style="77" customWidth="1"/>
    <col min="8" max="8" width="11.5703125" style="77" customWidth="1"/>
    <col min="9" max="16384" width="11.42578125" style="77"/>
  </cols>
  <sheetData>
    <row r="2" spans="1:9" ht="15" customHeight="1" x14ac:dyDescent="0.2">
      <c r="A2" s="756" t="str">
        <f>Resultatregnskap!A3</f>
        <v>Virksomhet:</v>
      </c>
    </row>
    <row r="3" spans="1:9" ht="15" customHeight="1" x14ac:dyDescent="0.2"/>
    <row r="4" spans="1:9" ht="15.75" customHeight="1" x14ac:dyDescent="0.25">
      <c r="A4" s="865" t="s">
        <v>1508</v>
      </c>
      <c r="B4" s="315"/>
      <c r="C4" s="315"/>
      <c r="D4" s="315"/>
      <c r="E4" s="316"/>
      <c r="F4" s="316"/>
      <c r="G4" s="316"/>
      <c r="H4" s="317"/>
      <c r="I4" s="296"/>
    </row>
    <row r="5" spans="1:9" ht="15.75" customHeight="1" x14ac:dyDescent="0.25">
      <c r="A5" s="653" t="s">
        <v>1342</v>
      </c>
      <c r="B5" s="315"/>
      <c r="C5" s="315"/>
      <c r="D5" s="315"/>
      <c r="E5" s="316"/>
      <c r="F5" s="316"/>
      <c r="G5" s="316"/>
      <c r="H5" s="317"/>
      <c r="I5" s="296"/>
    </row>
    <row r="6" spans="1:9" ht="15.75" x14ac:dyDescent="0.25">
      <c r="A6" s="560"/>
      <c r="B6" s="315"/>
      <c r="C6" s="315"/>
      <c r="D6" s="315"/>
      <c r="E6" s="318"/>
      <c r="F6" s="316"/>
      <c r="G6" s="316"/>
      <c r="H6" s="317"/>
      <c r="I6" s="296"/>
    </row>
    <row r="7" spans="1:9" ht="38.25" x14ac:dyDescent="0.2">
      <c r="A7" s="869" t="s">
        <v>660</v>
      </c>
      <c r="B7" s="869" t="s">
        <v>661</v>
      </c>
      <c r="C7" s="1020" t="s">
        <v>1426</v>
      </c>
      <c r="D7" s="1019" t="s">
        <v>1427</v>
      </c>
      <c r="E7" s="1020" t="s">
        <v>662</v>
      </c>
      <c r="F7" s="1019" t="s">
        <v>663</v>
      </c>
      <c r="G7" s="1020" t="s">
        <v>1509</v>
      </c>
      <c r="H7" s="869" t="s">
        <v>1454</v>
      </c>
      <c r="I7" s="870" t="s">
        <v>352</v>
      </c>
    </row>
    <row r="8" spans="1:9" x14ac:dyDescent="0.2">
      <c r="A8" s="871" t="s">
        <v>1038</v>
      </c>
      <c r="B8" s="871"/>
      <c r="C8" s="871"/>
      <c r="D8" s="871"/>
      <c r="E8" s="871"/>
      <c r="F8" s="872"/>
      <c r="G8" s="872">
        <f>SUBTOTAL(9,C8:F8)</f>
        <v>0</v>
      </c>
      <c r="H8" s="871" t="s">
        <v>1044</v>
      </c>
      <c r="I8" s="873" t="s">
        <v>996</v>
      </c>
    </row>
    <row r="9" spans="1:9" x14ac:dyDescent="0.2">
      <c r="A9" s="871" t="s">
        <v>1042</v>
      </c>
      <c r="B9" s="871"/>
      <c r="C9" s="871"/>
      <c r="D9" s="871"/>
      <c r="E9" s="871"/>
      <c r="F9" s="872"/>
      <c r="G9" s="872">
        <f t="shared" ref="G9:G11" si="0">SUBTOTAL(9,C9:F9)</f>
        <v>0</v>
      </c>
      <c r="H9" s="871" t="s">
        <v>1044</v>
      </c>
      <c r="I9" s="873" t="s">
        <v>996</v>
      </c>
    </row>
    <row r="10" spans="1:9" x14ac:dyDescent="0.2">
      <c r="A10" s="871" t="s">
        <v>1043</v>
      </c>
      <c r="B10" s="871"/>
      <c r="C10" s="871"/>
      <c r="D10" s="871"/>
      <c r="E10" s="871"/>
      <c r="F10" s="872"/>
      <c r="G10" s="872">
        <f t="shared" si="0"/>
        <v>0</v>
      </c>
      <c r="H10" s="871" t="s">
        <v>1044</v>
      </c>
      <c r="I10" s="873" t="s">
        <v>996</v>
      </c>
    </row>
    <row r="11" spans="1:9" x14ac:dyDescent="0.2">
      <c r="A11" s="871" t="s">
        <v>1249</v>
      </c>
      <c r="B11" s="871"/>
      <c r="C11" s="871"/>
      <c r="D11" s="871"/>
      <c r="E11" s="871"/>
      <c r="F11" s="872"/>
      <c r="G11" s="872">
        <f t="shared" si="0"/>
        <v>0</v>
      </c>
      <c r="H11" s="871" t="s">
        <v>1044</v>
      </c>
      <c r="I11" s="873" t="s">
        <v>996</v>
      </c>
    </row>
    <row r="12" spans="1:9" x14ac:dyDescent="0.2">
      <c r="A12" s="874" t="s">
        <v>25</v>
      </c>
      <c r="B12" s="874"/>
      <c r="C12" s="874">
        <f>SUM(C8:C11)</f>
        <v>0</v>
      </c>
      <c r="D12" s="874">
        <f t="shared" ref="D12:F12" si="1">SUM(D8:D11)</f>
        <v>0</v>
      </c>
      <c r="E12" s="874">
        <f t="shared" si="1"/>
        <v>0</v>
      </c>
      <c r="F12" s="874">
        <f t="shared" si="1"/>
        <v>0</v>
      </c>
      <c r="G12" s="874">
        <f>SUM(G8:G11)</f>
        <v>0</v>
      </c>
      <c r="H12" s="874"/>
      <c r="I12" s="871" t="s">
        <v>664</v>
      </c>
    </row>
    <row r="13" spans="1:9" ht="15" x14ac:dyDescent="0.2">
      <c r="A13" s="297"/>
      <c r="B13" s="866"/>
      <c r="C13" s="866"/>
      <c r="D13" s="866"/>
      <c r="E13" s="866"/>
      <c r="F13" s="867"/>
      <c r="G13" s="867"/>
      <c r="H13" s="868"/>
      <c r="I13" s="295"/>
    </row>
    <row r="14" spans="1:9" ht="15" x14ac:dyDescent="0.2">
      <c r="A14" s="561" t="s">
        <v>665</v>
      </c>
      <c r="B14" s="298"/>
      <c r="C14" s="298"/>
      <c r="D14" s="298"/>
      <c r="E14" s="298"/>
      <c r="F14" s="294"/>
      <c r="G14" s="294"/>
      <c r="H14" s="299"/>
      <c r="I14" s="295"/>
    </row>
    <row r="15" spans="1:9" ht="13.15" customHeight="1" x14ac:dyDescent="0.2">
      <c r="A15" s="1143" t="s">
        <v>1472</v>
      </c>
      <c r="B15" s="1143"/>
      <c r="C15" s="1143"/>
      <c r="D15" s="1143"/>
      <c r="E15" s="1143"/>
      <c r="F15" s="1143"/>
      <c r="G15" s="1143"/>
      <c r="H15" s="1143"/>
      <c r="I15" s="1143"/>
    </row>
    <row r="16" spans="1:9" x14ac:dyDescent="0.2">
      <c r="A16" s="1143"/>
      <c r="B16" s="1143"/>
      <c r="C16" s="1143"/>
      <c r="D16" s="1143"/>
      <c r="E16" s="1143"/>
      <c r="F16" s="1143"/>
      <c r="G16" s="1143"/>
      <c r="H16" s="1143"/>
      <c r="I16" s="1143"/>
    </row>
    <row r="17" spans="1:9" x14ac:dyDescent="0.2">
      <c r="A17" s="1143"/>
      <c r="B17" s="1143"/>
      <c r="C17" s="1143"/>
      <c r="D17" s="1143"/>
      <c r="E17" s="1143"/>
      <c r="F17" s="1143"/>
      <c r="G17" s="1143"/>
      <c r="H17" s="1143"/>
      <c r="I17" s="1143"/>
    </row>
    <row r="19" spans="1:9" x14ac:dyDescent="0.2">
      <c r="A19" s="40" t="s">
        <v>1510</v>
      </c>
    </row>
    <row r="20" spans="1:9" ht="13.15" customHeight="1" x14ac:dyDescent="0.2">
      <c r="A20" s="1144" t="s">
        <v>1507</v>
      </c>
      <c r="B20" s="1144"/>
      <c r="C20" s="1144"/>
      <c r="D20" s="1144"/>
      <c r="E20" s="1144"/>
      <c r="F20" s="1144"/>
      <c r="G20" s="1144"/>
      <c r="H20" s="1144"/>
      <c r="I20" s="1144"/>
    </row>
    <row r="21" spans="1:9" x14ac:dyDescent="0.2">
      <c r="A21" s="1144"/>
      <c r="B21" s="1144"/>
      <c r="C21" s="1144"/>
      <c r="D21" s="1144"/>
      <c r="E21" s="1144"/>
      <c r="F21" s="1144"/>
      <c r="G21" s="1144"/>
      <c r="H21" s="1144"/>
      <c r="I21" s="1144"/>
    </row>
    <row r="23" spans="1:9" x14ac:dyDescent="0.2">
      <c r="A23" s="1145" t="s">
        <v>1511</v>
      </c>
      <c r="B23" s="1146"/>
      <c r="C23" s="1146"/>
      <c r="D23" s="1146"/>
      <c r="E23" s="1146"/>
      <c r="F23" s="1146"/>
      <c r="G23" s="1146"/>
      <c r="H23" s="1146"/>
      <c r="I23" s="1146"/>
    </row>
    <row r="24" spans="1:9" x14ac:dyDescent="0.2">
      <c r="A24" s="1146"/>
      <c r="B24" s="1146"/>
      <c r="C24" s="1146"/>
      <c r="D24" s="1146"/>
      <c r="E24" s="1146"/>
      <c r="F24" s="1146"/>
      <c r="G24" s="1146"/>
      <c r="H24" s="1146"/>
      <c r="I24" s="1146"/>
    </row>
    <row r="26" spans="1:9" x14ac:dyDescent="0.2">
      <c r="A26" s="1147" t="s">
        <v>1512</v>
      </c>
      <c r="B26" s="1147"/>
      <c r="C26" s="1147"/>
      <c r="D26" s="1147"/>
      <c r="E26" s="1147"/>
      <c r="F26" s="1147"/>
      <c r="G26" s="1147"/>
      <c r="H26" s="1147"/>
      <c r="I26" s="1147"/>
    </row>
    <row r="27" spans="1:9" x14ac:dyDescent="0.2">
      <c r="A27" s="1147"/>
      <c r="B27" s="1147"/>
      <c r="C27" s="1147"/>
      <c r="D27" s="1147"/>
      <c r="E27" s="1147"/>
      <c r="F27" s="1147"/>
      <c r="G27" s="1147"/>
      <c r="H27" s="1147"/>
      <c r="I27" s="1147"/>
    </row>
  </sheetData>
  <sheetProtection formatCells="0" formatColumns="0" formatRows="0" insertColumns="0" insertRows="0" deleteColumns="0" deleteRows="0" autoFilter="0"/>
  <mergeCells count="4">
    <mergeCell ref="A15:I17"/>
    <mergeCell ref="A20:I21"/>
    <mergeCell ref="A23:I24"/>
    <mergeCell ref="A26:I27"/>
  </mergeCells>
  <pageMargins left="0.78740157480314965" right="0.78740157480314965" top="0.98425196850393704" bottom="0.98425196850393704" header="0.51181102362204722" footer="0.51181102362204722"/>
  <pageSetup paperSize="9" scale="72" orientation="landscape" r:id="rId1"/>
  <headerFooter alignWithMargins="0">
    <oddHeader xml:space="preserve">&amp;LUniversiteter og høyskoler - standard mal for årsregnskap
</oddHeader>
    <oddFooter>&amp;LDato: 17.12.2013
Versjon:1&amp;R&amp;D &amp;T</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dimension ref="A2:E66"/>
  <sheetViews>
    <sheetView zoomScaleNormal="100" workbookViewId="0">
      <selection activeCell="E3" sqref="E3"/>
    </sheetView>
  </sheetViews>
  <sheetFormatPr baseColWidth="10" defaultColWidth="11.42578125" defaultRowHeight="15" customHeight="1" x14ac:dyDescent="0.2"/>
  <cols>
    <col min="1" max="1" width="69.5703125" style="46" customWidth="1"/>
    <col min="2" max="5" width="15.7109375" style="24" customWidth="1"/>
    <col min="6" max="16384" width="11.42578125" style="77"/>
  </cols>
  <sheetData>
    <row r="2" spans="1:5" s="23" customFormat="1" ht="15" customHeight="1" x14ac:dyDescent="0.25">
      <c r="A2" s="875" t="str">
        <f>Resultatregnskap!A3</f>
        <v>Virksomhet:</v>
      </c>
      <c r="B2" s="22"/>
      <c r="C2" s="22"/>
      <c r="D2" s="22"/>
      <c r="E2" s="22"/>
    </row>
    <row r="4" spans="1:5" ht="15" customHeight="1" x14ac:dyDescent="0.25">
      <c r="A4" s="813" t="s">
        <v>1514</v>
      </c>
    </row>
    <row r="5" spans="1:5" ht="15" customHeight="1" x14ac:dyDescent="0.25">
      <c r="A5" s="562"/>
    </row>
    <row r="6" spans="1:5" ht="15" customHeight="1" x14ac:dyDescent="0.25">
      <c r="A6" s="486" t="s">
        <v>1342</v>
      </c>
    </row>
    <row r="7" spans="1:5" s="23" customFormat="1" ht="45" x14ac:dyDescent="0.2">
      <c r="A7" s="878"/>
      <c r="B7" s="877" t="s">
        <v>301</v>
      </c>
      <c r="C7" s="877" t="s">
        <v>302</v>
      </c>
      <c r="D7" s="877" t="s">
        <v>303</v>
      </c>
      <c r="E7" s="877" t="s">
        <v>302</v>
      </c>
    </row>
    <row r="8" spans="1:5" s="23" customFormat="1" ht="15.75" x14ac:dyDescent="0.2">
      <c r="A8" s="879"/>
      <c r="B8" s="876">
        <f>Resultatregnskap!C6</f>
        <v>42369</v>
      </c>
      <c r="C8" s="876">
        <f>Resultatregnskap!C6</f>
        <v>42369</v>
      </c>
      <c r="D8" s="876">
        <f>Resultatregnskap!C6</f>
        <v>42369</v>
      </c>
      <c r="E8" s="876">
        <f>Resultatregnskap!D6</f>
        <v>42004</v>
      </c>
    </row>
    <row r="9" spans="1:5" s="23" customFormat="1" ht="15" customHeight="1" x14ac:dyDescent="0.2">
      <c r="A9" s="880" t="s">
        <v>34</v>
      </c>
      <c r="B9" s="881"/>
      <c r="C9" s="881"/>
      <c r="D9" s="881"/>
      <c r="E9" s="881"/>
    </row>
    <row r="10" spans="1:5" s="25" customFormat="1" ht="15" customHeight="1" x14ac:dyDescent="0.2">
      <c r="A10" s="882" t="s">
        <v>171</v>
      </c>
      <c r="B10" s="883">
        <v>0</v>
      </c>
      <c r="C10" s="883">
        <f>+Resultatregnskap!C8</f>
        <v>0</v>
      </c>
      <c r="D10" s="884">
        <f t="shared" ref="D10:D15" si="0">B10-C10</f>
        <v>0</v>
      </c>
      <c r="E10" s="883">
        <f>+Resultatregnskap!D8</f>
        <v>0</v>
      </c>
    </row>
    <row r="11" spans="1:5" s="25" customFormat="1" ht="15" customHeight="1" x14ac:dyDescent="0.2">
      <c r="A11" s="885" t="s">
        <v>1222</v>
      </c>
      <c r="B11" s="883">
        <v>0</v>
      </c>
      <c r="C11" s="883">
        <f>+Resultatregnskap!C9</f>
        <v>0</v>
      </c>
      <c r="D11" s="884">
        <f t="shared" si="0"/>
        <v>0</v>
      </c>
      <c r="E11" s="883">
        <f>+Resultatregnskap!D9</f>
        <v>0</v>
      </c>
    </row>
    <row r="12" spans="1:5" s="25" customFormat="1" ht="15" customHeight="1" x14ac:dyDescent="0.2">
      <c r="A12" s="885" t="s">
        <v>1223</v>
      </c>
      <c r="B12" s="883">
        <v>0</v>
      </c>
      <c r="C12" s="883">
        <f>+Resultatregnskap!C10</f>
        <v>0</v>
      </c>
      <c r="D12" s="884">
        <f t="shared" si="0"/>
        <v>0</v>
      </c>
      <c r="E12" s="883">
        <f>+Resultatregnskap!D10</f>
        <v>0</v>
      </c>
    </row>
    <row r="13" spans="1:5" s="25" customFormat="1" ht="15" customHeight="1" x14ac:dyDescent="0.2">
      <c r="A13" s="882" t="s">
        <v>35</v>
      </c>
      <c r="B13" s="883">
        <v>0</v>
      </c>
      <c r="C13" s="883">
        <f>+Resultatregnskap!C11</f>
        <v>0</v>
      </c>
      <c r="D13" s="884">
        <f t="shared" si="0"/>
        <v>0</v>
      </c>
      <c r="E13" s="883">
        <f>+Resultatregnskap!D11</f>
        <v>0</v>
      </c>
    </row>
    <row r="14" spans="1:5" s="25" customFormat="1" ht="15" customHeight="1" x14ac:dyDescent="0.2">
      <c r="A14" s="882" t="s">
        <v>4</v>
      </c>
      <c r="B14" s="883">
        <v>0</v>
      </c>
      <c r="C14" s="883">
        <f>+Resultatregnskap!C12</f>
        <v>0</v>
      </c>
      <c r="D14" s="884">
        <f t="shared" si="0"/>
        <v>0</v>
      </c>
      <c r="E14" s="883">
        <f>+Resultatregnskap!D12</f>
        <v>0</v>
      </c>
    </row>
    <row r="15" spans="1:5" s="25" customFormat="1" ht="15" customHeight="1" x14ac:dyDescent="0.2">
      <c r="A15" s="882" t="s">
        <v>36</v>
      </c>
      <c r="B15" s="883">
        <v>0</v>
      </c>
      <c r="C15" s="883">
        <f>+Resultatregnskap!C13</f>
        <v>0</v>
      </c>
      <c r="D15" s="884">
        <f t="shared" si="0"/>
        <v>0</v>
      </c>
      <c r="E15" s="883">
        <f>+Resultatregnskap!D13</f>
        <v>0</v>
      </c>
    </row>
    <row r="16" spans="1:5" s="23" customFormat="1" ht="15" customHeight="1" x14ac:dyDescent="0.2">
      <c r="A16" s="886" t="s">
        <v>5</v>
      </c>
      <c r="B16" s="887">
        <f>SUBTOTAL(9,B10:B15)</f>
        <v>0</v>
      </c>
      <c r="C16" s="887">
        <f>SUBTOTAL(9,C10:C15)</f>
        <v>0</v>
      </c>
      <c r="D16" s="887">
        <f>SUBTOTAL(9,D10:D15)</f>
        <v>0</v>
      </c>
      <c r="E16" s="887">
        <f>SUBTOTAL(9,E10:E15)</f>
        <v>0</v>
      </c>
    </row>
    <row r="17" spans="1:5" s="23" customFormat="1" ht="15" customHeight="1" x14ac:dyDescent="0.2">
      <c r="A17" s="888"/>
      <c r="B17" s="889"/>
      <c r="C17" s="889"/>
      <c r="D17" s="881"/>
      <c r="E17" s="887"/>
    </row>
    <row r="18" spans="1:5" s="23" customFormat="1" ht="15" customHeight="1" x14ac:dyDescent="0.2">
      <c r="A18" s="880" t="s">
        <v>37</v>
      </c>
      <c r="B18" s="890"/>
      <c r="C18" s="890"/>
      <c r="D18" s="881"/>
      <c r="E18" s="887"/>
    </row>
    <row r="19" spans="1:5" s="23" customFormat="1" ht="15" customHeight="1" x14ac:dyDescent="0.2">
      <c r="A19" s="882" t="s">
        <v>256</v>
      </c>
      <c r="B19" s="891">
        <v>0</v>
      </c>
      <c r="C19" s="883">
        <f>+Resultatregnskap!C17</f>
        <v>0</v>
      </c>
      <c r="D19" s="884">
        <f t="shared" ref="D19:D24" si="1">B19-C19</f>
        <v>0</v>
      </c>
      <c r="E19" s="883">
        <f>+Resultatregnskap!D17</f>
        <v>0</v>
      </c>
    </row>
    <row r="20" spans="1:5" s="23" customFormat="1" ht="15" customHeight="1" x14ac:dyDescent="0.2">
      <c r="A20" s="882" t="s">
        <v>38</v>
      </c>
      <c r="B20" s="892">
        <v>0</v>
      </c>
      <c r="C20" s="883">
        <f>+Resultatregnskap!C18</f>
        <v>0</v>
      </c>
      <c r="D20" s="884">
        <f t="shared" si="1"/>
        <v>0</v>
      </c>
      <c r="E20" s="883">
        <f>+Resultatregnskap!D18</f>
        <v>0</v>
      </c>
    </row>
    <row r="21" spans="1:5" s="23" customFormat="1" ht="15" customHeight="1" x14ac:dyDescent="0.2">
      <c r="A21" s="882" t="s">
        <v>39</v>
      </c>
      <c r="B21" s="892">
        <v>0</v>
      </c>
      <c r="C21" s="883">
        <f>+Resultatregnskap!C19</f>
        <v>0</v>
      </c>
      <c r="D21" s="884">
        <f t="shared" si="1"/>
        <v>0</v>
      </c>
      <c r="E21" s="883">
        <f>+Resultatregnskap!D19</f>
        <v>0</v>
      </c>
    </row>
    <row r="22" spans="1:5" s="23" customFormat="1" ht="15" customHeight="1" x14ac:dyDescent="0.2">
      <c r="A22" s="882" t="s">
        <v>255</v>
      </c>
      <c r="B22" s="892">
        <v>0</v>
      </c>
      <c r="C22" s="883">
        <f>+Resultatregnskap!C20</f>
        <v>0</v>
      </c>
      <c r="D22" s="884">
        <f t="shared" si="1"/>
        <v>0</v>
      </c>
      <c r="E22" s="883">
        <f>+Resultatregnskap!D20</f>
        <v>0</v>
      </c>
    </row>
    <row r="23" spans="1:5" s="23" customFormat="1" ht="15" customHeight="1" x14ac:dyDescent="0.2">
      <c r="A23" s="882" t="s">
        <v>40</v>
      </c>
      <c r="B23" s="892">
        <v>0</v>
      </c>
      <c r="C23" s="883">
        <f>Resultatregnskap!C21</f>
        <v>0</v>
      </c>
      <c r="D23" s="884">
        <f t="shared" si="1"/>
        <v>0</v>
      </c>
      <c r="E23" s="883">
        <f>+Resultatregnskap!D21</f>
        <v>0</v>
      </c>
    </row>
    <row r="24" spans="1:5" s="23" customFormat="1" ht="15" customHeight="1" x14ac:dyDescent="0.2">
      <c r="A24" s="882" t="s">
        <v>41</v>
      </c>
      <c r="B24" s="892">
        <v>0</v>
      </c>
      <c r="C24" s="883">
        <f>Resultatregnskap!C22</f>
        <v>0</v>
      </c>
      <c r="D24" s="884">
        <f t="shared" si="1"/>
        <v>0</v>
      </c>
      <c r="E24" s="883">
        <f>+Resultatregnskap!D22</f>
        <v>0</v>
      </c>
    </row>
    <row r="25" spans="1:5" s="23" customFormat="1" ht="15" customHeight="1" x14ac:dyDescent="0.2">
      <c r="A25" s="886" t="s">
        <v>42</v>
      </c>
      <c r="B25" s="887">
        <f>SUBTOTAL(9,B19:B24)</f>
        <v>0</v>
      </c>
      <c r="C25" s="887">
        <f>SUBTOTAL(9,C19:C24)</f>
        <v>0</v>
      </c>
      <c r="D25" s="887">
        <f>SUBTOTAL(9,D19:D24)</f>
        <v>0</v>
      </c>
      <c r="E25" s="887">
        <f t="shared" ref="E25:E59" si="2">SUBTOTAL(9,E19:E24)</f>
        <v>0</v>
      </c>
    </row>
    <row r="26" spans="1:5" s="23" customFormat="1" ht="15" customHeight="1" x14ac:dyDescent="0.2">
      <c r="A26" s="888"/>
      <c r="B26" s="889"/>
      <c r="C26" s="889"/>
      <c r="D26" s="881"/>
      <c r="E26" s="887"/>
    </row>
    <row r="27" spans="1:5" s="23" customFormat="1" ht="15" customHeight="1" x14ac:dyDescent="0.2">
      <c r="A27" s="880" t="s">
        <v>43</v>
      </c>
      <c r="B27" s="890">
        <f>B16-B25</f>
        <v>0</v>
      </c>
      <c r="C27" s="890">
        <f>C16-C25</f>
        <v>0</v>
      </c>
      <c r="D27" s="890">
        <f>D16-D25</f>
        <v>0</v>
      </c>
      <c r="E27" s="889">
        <f t="shared" si="2"/>
        <v>0</v>
      </c>
    </row>
    <row r="28" spans="1:5" s="23" customFormat="1" ht="15" customHeight="1" x14ac:dyDescent="0.2">
      <c r="A28" s="888"/>
      <c r="B28" s="889"/>
      <c r="C28" s="889"/>
      <c r="D28" s="881"/>
      <c r="E28" s="887"/>
    </row>
    <row r="29" spans="1:5" s="23" customFormat="1" ht="15" customHeight="1" x14ac:dyDescent="0.2">
      <c r="A29" s="880" t="s">
        <v>44</v>
      </c>
      <c r="B29" s="890"/>
      <c r="C29" s="890"/>
      <c r="D29" s="881"/>
      <c r="E29" s="887"/>
    </row>
    <row r="30" spans="1:5" s="23" customFormat="1" ht="15" customHeight="1" x14ac:dyDescent="0.2">
      <c r="A30" s="882" t="s">
        <v>45</v>
      </c>
      <c r="B30" s="889">
        <v>0</v>
      </c>
      <c r="C30" s="889">
        <f>+Resultatregnskap!C28</f>
        <v>0</v>
      </c>
      <c r="D30" s="884">
        <f>B30-C30</f>
        <v>0</v>
      </c>
      <c r="E30" s="883">
        <f>+Resultatregnskap!D28</f>
        <v>0</v>
      </c>
    </row>
    <row r="31" spans="1:5" s="23" customFormat="1" ht="15" customHeight="1" x14ac:dyDescent="0.2">
      <c r="A31" s="882" t="s">
        <v>46</v>
      </c>
      <c r="B31" s="889">
        <v>0</v>
      </c>
      <c r="C31" s="889">
        <f>+Resultatregnskap!C29</f>
        <v>0</v>
      </c>
      <c r="D31" s="884">
        <f>B31-C31</f>
        <v>0</v>
      </c>
      <c r="E31" s="883">
        <f>+Resultatregnskap!D29</f>
        <v>0</v>
      </c>
    </row>
    <row r="32" spans="1:5" s="23" customFormat="1" ht="15" customHeight="1" x14ac:dyDescent="0.2">
      <c r="A32" s="886" t="s">
        <v>47</v>
      </c>
      <c r="B32" s="887">
        <f>B30-B31</f>
        <v>0</v>
      </c>
      <c r="C32" s="887">
        <f>C30-C31</f>
        <v>0</v>
      </c>
      <c r="D32" s="887">
        <f>D30-D31</f>
        <v>0</v>
      </c>
      <c r="E32" s="887">
        <f t="shared" si="2"/>
        <v>0</v>
      </c>
    </row>
    <row r="33" spans="1:5" s="23" customFormat="1" ht="15" customHeight="1" x14ac:dyDescent="0.2">
      <c r="A33" s="888"/>
      <c r="B33" s="889"/>
      <c r="C33" s="889"/>
      <c r="D33" s="881"/>
      <c r="E33" s="887"/>
    </row>
    <row r="34" spans="1:5" s="23" customFormat="1" ht="15" customHeight="1" x14ac:dyDescent="0.2">
      <c r="A34" s="880" t="s">
        <v>1473</v>
      </c>
      <c r="B34" s="890"/>
      <c r="C34" s="890"/>
      <c r="D34" s="881"/>
      <c r="E34" s="887"/>
    </row>
    <row r="35" spans="1:5" s="23" customFormat="1" ht="15" customHeight="1" x14ac:dyDescent="0.2">
      <c r="A35" s="882" t="s">
        <v>48</v>
      </c>
      <c r="B35" s="889">
        <v>0</v>
      </c>
      <c r="C35" s="889">
        <f>+Resultatregnskap!C33</f>
        <v>0</v>
      </c>
      <c r="D35" s="884">
        <f>B35-C35</f>
        <v>0</v>
      </c>
      <c r="E35" s="887">
        <f>SUBTOTAL(9,E29:E34)</f>
        <v>0</v>
      </c>
    </row>
    <row r="36" spans="1:5" s="23" customFormat="1" ht="15" customHeight="1" x14ac:dyDescent="0.2">
      <c r="A36" s="886" t="s">
        <v>49</v>
      </c>
      <c r="B36" s="887">
        <f>SUM(B35)</f>
        <v>0</v>
      </c>
      <c r="C36" s="887">
        <f>SUM(C35)</f>
        <v>0</v>
      </c>
      <c r="D36" s="887">
        <f>SUM(D35)</f>
        <v>0</v>
      </c>
      <c r="E36" s="887">
        <f t="shared" si="2"/>
        <v>0</v>
      </c>
    </row>
    <row r="37" spans="1:5" s="23" customFormat="1" ht="15" customHeight="1" x14ac:dyDescent="0.2">
      <c r="A37" s="888"/>
      <c r="B37" s="889"/>
      <c r="C37" s="889"/>
      <c r="D37" s="881"/>
      <c r="E37" s="887"/>
    </row>
    <row r="38" spans="1:5" s="23" customFormat="1" ht="15" customHeight="1" x14ac:dyDescent="0.2">
      <c r="A38" s="880" t="s">
        <v>50</v>
      </c>
      <c r="B38" s="890">
        <f>B27+B32+B36</f>
        <v>0</v>
      </c>
      <c r="C38" s="890">
        <f>C27+C32+C36</f>
        <v>0</v>
      </c>
      <c r="D38" s="890">
        <f>D27+D32+D36</f>
        <v>0</v>
      </c>
      <c r="E38" s="889">
        <f t="shared" si="2"/>
        <v>0</v>
      </c>
    </row>
    <row r="39" spans="1:5" s="23" customFormat="1" ht="15" customHeight="1" x14ac:dyDescent="0.2">
      <c r="A39" s="888"/>
      <c r="B39" s="889"/>
      <c r="C39" s="889"/>
      <c r="D39" s="881"/>
      <c r="E39" s="887"/>
    </row>
    <row r="40" spans="1:5" s="23" customFormat="1" ht="15" customHeight="1" x14ac:dyDescent="0.2">
      <c r="A40" s="880" t="s">
        <v>51</v>
      </c>
      <c r="B40" s="890"/>
      <c r="C40" s="890"/>
      <c r="D40" s="881"/>
      <c r="E40" s="887"/>
    </row>
    <row r="41" spans="1:5" s="27" customFormat="1" ht="15" customHeight="1" x14ac:dyDescent="0.2">
      <c r="A41" s="882" t="s">
        <v>172</v>
      </c>
      <c r="B41" s="889">
        <v>0</v>
      </c>
      <c r="C41" s="889">
        <f>+Resultatregnskap!C39</f>
        <v>0</v>
      </c>
      <c r="D41" s="884">
        <f>B41-C41</f>
        <v>0</v>
      </c>
      <c r="E41" s="883">
        <f>+Resultatregnskap!D39</f>
        <v>0</v>
      </c>
    </row>
    <row r="42" spans="1:5" s="27" customFormat="1" ht="15" customHeight="1" x14ac:dyDescent="0.2">
      <c r="A42" s="882" t="s">
        <v>1224</v>
      </c>
      <c r="B42" s="889">
        <v>0</v>
      </c>
      <c r="C42" s="889">
        <f>+Resultatregnskap!C40</f>
        <v>0</v>
      </c>
      <c r="D42" s="884">
        <f>B42-C42</f>
        <v>0</v>
      </c>
      <c r="E42" s="883">
        <f>+Resultatregnskap!D40</f>
        <v>0</v>
      </c>
    </row>
    <row r="43" spans="1:5" s="23" customFormat="1" ht="15" customHeight="1" x14ac:dyDescent="0.2">
      <c r="A43" s="886" t="s">
        <v>52</v>
      </c>
      <c r="B43" s="887">
        <f>SUM(B41:B42)</f>
        <v>0</v>
      </c>
      <c r="C43" s="887">
        <f>SUM(C41:C42)</f>
        <v>0</v>
      </c>
      <c r="D43" s="887">
        <f>SUM(D41:D42)</f>
        <v>0</v>
      </c>
      <c r="E43" s="887">
        <f t="shared" si="2"/>
        <v>0</v>
      </c>
    </row>
    <row r="44" spans="1:5" s="23" customFormat="1" ht="15" customHeight="1" x14ac:dyDescent="0.2">
      <c r="A44" s="886"/>
      <c r="B44" s="889"/>
      <c r="C44" s="889"/>
      <c r="D44" s="893"/>
      <c r="E44" s="887"/>
    </row>
    <row r="45" spans="1:5" s="23" customFormat="1" ht="15" customHeight="1" x14ac:dyDescent="0.2">
      <c r="A45" s="880" t="s">
        <v>58</v>
      </c>
      <c r="B45" s="890">
        <f>B38+B43</f>
        <v>0</v>
      </c>
      <c r="C45" s="890">
        <f>C38+C43</f>
        <v>0</v>
      </c>
      <c r="D45" s="890">
        <f>D38+D43</f>
        <v>0</v>
      </c>
      <c r="E45" s="889">
        <f>SUBTOTAL(9,E39:E44)</f>
        <v>0</v>
      </c>
    </row>
    <row r="46" spans="1:5" s="23" customFormat="1" ht="15" customHeight="1" x14ac:dyDescent="0.2">
      <c r="A46" s="886"/>
      <c r="B46" s="889"/>
      <c r="C46" s="889"/>
      <c r="D46" s="893"/>
      <c r="E46" s="887"/>
    </row>
    <row r="47" spans="1:5" s="23" customFormat="1" ht="15" customHeight="1" x14ac:dyDescent="0.2">
      <c r="A47" s="894" t="s">
        <v>180</v>
      </c>
      <c r="B47" s="893"/>
      <c r="C47" s="893"/>
      <c r="D47" s="893"/>
      <c r="E47" s="887"/>
    </row>
    <row r="48" spans="1:5" s="23" customFormat="1" ht="15" customHeight="1" x14ac:dyDescent="0.2">
      <c r="A48" s="895" t="s">
        <v>304</v>
      </c>
      <c r="B48" s="896">
        <v>0</v>
      </c>
      <c r="C48" s="889">
        <f>+Resultatregnskap!C46</f>
        <v>0</v>
      </c>
      <c r="D48" s="897">
        <v>0</v>
      </c>
      <c r="E48" s="883">
        <f>+Resultatregnskap!D46</f>
        <v>0</v>
      </c>
    </row>
    <row r="49" spans="1:5" s="23" customFormat="1" ht="15" customHeight="1" x14ac:dyDescent="0.2">
      <c r="A49" s="898" t="s">
        <v>305</v>
      </c>
      <c r="B49" s="899">
        <f>SUBTOTAL(9,B48:B48)</f>
        <v>0</v>
      </c>
      <c r="C49" s="900">
        <f>SUBTOTAL(9,C48:C48)</f>
        <v>0</v>
      </c>
      <c r="D49" s="900">
        <f>SUBTOTAL(9,D48:D48)</f>
        <v>0</v>
      </c>
      <c r="E49" s="887">
        <f t="shared" si="2"/>
        <v>0</v>
      </c>
    </row>
    <row r="50" spans="1:5" s="23" customFormat="1" ht="15" customHeight="1" x14ac:dyDescent="0.2">
      <c r="A50" s="888"/>
      <c r="B50" s="889"/>
      <c r="C50" s="889"/>
      <c r="D50" s="881"/>
      <c r="E50" s="887"/>
    </row>
    <row r="51" spans="1:5" s="23" customFormat="1" ht="15" customHeight="1" x14ac:dyDescent="0.2">
      <c r="A51" s="880" t="s">
        <v>1225</v>
      </c>
      <c r="B51" s="890"/>
      <c r="C51" s="890"/>
      <c r="D51" s="881"/>
      <c r="E51" s="887"/>
    </row>
    <row r="52" spans="1:5" s="27" customFormat="1" ht="15" customHeight="1" x14ac:dyDescent="0.2">
      <c r="A52" s="882" t="s">
        <v>53</v>
      </c>
      <c r="B52" s="889">
        <v>0</v>
      </c>
      <c r="C52" s="889">
        <f>+Resultatregnskap!C50</f>
        <v>0</v>
      </c>
      <c r="D52" s="884">
        <f>B52-C52</f>
        <v>0</v>
      </c>
      <c r="E52" s="883">
        <f>+Resultatregnskap!D50</f>
        <v>0</v>
      </c>
    </row>
    <row r="53" spans="1:5" s="27" customFormat="1" ht="15" customHeight="1" x14ac:dyDescent="0.2">
      <c r="A53" s="882" t="s">
        <v>1226</v>
      </c>
      <c r="B53" s="889">
        <v>0</v>
      </c>
      <c r="C53" s="889">
        <f>+Resultatregnskap!C51</f>
        <v>0</v>
      </c>
      <c r="D53" s="884">
        <f>B53-C53</f>
        <v>0</v>
      </c>
      <c r="E53" s="883">
        <f>+Resultatregnskap!D51</f>
        <v>0</v>
      </c>
    </row>
    <row r="54" spans="1:5" s="27" customFormat="1" ht="15" customHeight="1" x14ac:dyDescent="0.2">
      <c r="A54" s="886" t="s">
        <v>1233</v>
      </c>
      <c r="B54" s="887">
        <f>SUBTOTAL(9,B52:B53)</f>
        <v>0</v>
      </c>
      <c r="C54" s="887">
        <f t="shared" ref="C54:D54" si="3">SUBTOTAL(9,C52:C53)</f>
        <v>0</v>
      </c>
      <c r="D54" s="887">
        <f t="shared" si="3"/>
        <v>0</v>
      </c>
      <c r="E54" s="887">
        <f t="shared" si="2"/>
        <v>0</v>
      </c>
    </row>
    <row r="55" spans="1:5" s="23" customFormat="1" ht="15" customHeight="1" x14ac:dyDescent="0.2">
      <c r="A55" s="886"/>
      <c r="B55" s="887"/>
      <c r="C55" s="887"/>
      <c r="D55" s="881"/>
      <c r="E55" s="887"/>
    </row>
    <row r="56" spans="1:5" s="23" customFormat="1" ht="15" customHeight="1" x14ac:dyDescent="0.2">
      <c r="A56" s="880" t="s">
        <v>1227</v>
      </c>
      <c r="B56" s="890"/>
      <c r="C56" s="890"/>
      <c r="D56" s="881"/>
      <c r="E56" s="887"/>
    </row>
    <row r="57" spans="1:5" s="23" customFormat="1" ht="15" customHeight="1" x14ac:dyDescent="0.2">
      <c r="A57" s="882" t="s">
        <v>55</v>
      </c>
      <c r="B57" s="889">
        <v>0</v>
      </c>
      <c r="C57" s="889">
        <f>Resultatregnskap!C55</f>
        <v>0</v>
      </c>
      <c r="D57" s="884">
        <f>B57-C57</f>
        <v>0</v>
      </c>
      <c r="E57" s="883">
        <f>+Resultatregnskap!D55</f>
        <v>0</v>
      </c>
    </row>
    <row r="58" spans="1:5" s="27" customFormat="1" ht="15" customHeight="1" x14ac:dyDescent="0.2">
      <c r="A58" s="882" t="s">
        <v>56</v>
      </c>
      <c r="B58" s="889">
        <v>0</v>
      </c>
      <c r="C58" s="889">
        <f>Resultatregnskap!C56</f>
        <v>0</v>
      </c>
      <c r="D58" s="884">
        <f>B58-C58</f>
        <v>0</v>
      </c>
      <c r="E58" s="883">
        <f>+Resultatregnskap!D56</f>
        <v>0</v>
      </c>
    </row>
    <row r="59" spans="1:5" s="27" customFormat="1" ht="15" customHeight="1" x14ac:dyDescent="0.2">
      <c r="A59" s="886" t="s">
        <v>1228</v>
      </c>
      <c r="B59" s="887">
        <f>B57-B58</f>
        <v>0</v>
      </c>
      <c r="C59" s="887">
        <f>C57-C58</f>
        <v>0</v>
      </c>
      <c r="D59" s="887">
        <f>D57-D58</f>
        <v>0</v>
      </c>
      <c r="E59" s="887">
        <f t="shared" si="2"/>
        <v>0</v>
      </c>
    </row>
    <row r="60" spans="1:5" s="23" customFormat="1" ht="15" customHeight="1" x14ac:dyDescent="0.2">
      <c r="A60" s="888"/>
      <c r="B60" s="889"/>
      <c r="C60" s="889"/>
      <c r="D60" s="881"/>
      <c r="E60" s="889"/>
    </row>
    <row r="61" spans="1:5" s="23" customFormat="1" ht="15" customHeight="1" x14ac:dyDescent="0.2">
      <c r="A61" s="125"/>
    </row>
    <row r="62" spans="1:5" s="23" customFormat="1" ht="15" customHeight="1" x14ac:dyDescent="0.2">
      <c r="A62" s="125"/>
    </row>
    <row r="63" spans="1:5" s="23" customFormat="1" ht="15" customHeight="1" x14ac:dyDescent="0.2">
      <c r="A63" s="125"/>
    </row>
    <row r="64" spans="1:5" s="23" customFormat="1" ht="15" customHeight="1" x14ac:dyDescent="0.2">
      <c r="A64" s="125"/>
      <c r="B64" s="22"/>
      <c r="C64" s="22"/>
      <c r="D64" s="22"/>
      <c r="E64" s="22"/>
    </row>
    <row r="65" spans="1:5" s="23" customFormat="1" ht="15" customHeight="1" x14ac:dyDescent="0.2">
      <c r="A65" s="125"/>
      <c r="B65" s="22"/>
      <c r="C65" s="22"/>
      <c r="D65" s="22"/>
      <c r="E65" s="22"/>
    </row>
    <row r="66" spans="1:5" s="23" customFormat="1" ht="15" customHeight="1" x14ac:dyDescent="0.2">
      <c r="A66" s="46"/>
      <c r="B66" s="24"/>
      <c r="C66" s="24"/>
      <c r="D66" s="24"/>
      <c r="E66" s="24"/>
    </row>
  </sheetData>
  <sheetProtection formatCells="0" formatColumns="0" formatRows="0" insertColumns="0" insertRows="0" deleteColumns="0" deleteRows="0" autoFilter="0"/>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3"/>
  <sheetViews>
    <sheetView topLeftCell="A12" workbookViewId="0">
      <selection activeCell="C29" sqref="C29"/>
    </sheetView>
  </sheetViews>
  <sheetFormatPr baseColWidth="10" defaultRowHeight="12.75" x14ac:dyDescent="0.2"/>
  <cols>
    <col min="1" max="1" width="71.5703125" customWidth="1"/>
    <col min="2" max="3" width="13.5703125" customWidth="1"/>
    <col min="4" max="4" width="11.42578125" style="1048"/>
  </cols>
  <sheetData>
    <row r="2" spans="1:4" x14ac:dyDescent="0.2">
      <c r="A2" s="1044" t="str">
        <f>Resultatregnskap!A3</f>
        <v>Virksomhet:</v>
      </c>
    </row>
    <row r="4" spans="1:4" x14ac:dyDescent="0.2">
      <c r="A4" s="1148" t="s">
        <v>1581</v>
      </c>
      <c r="B4" s="1148"/>
      <c r="C4" s="1148"/>
      <c r="D4" s="1148"/>
    </row>
    <row r="5" spans="1:4" ht="15" x14ac:dyDescent="0.25">
      <c r="A5" s="1065" t="s">
        <v>1342</v>
      </c>
    </row>
    <row r="6" spans="1:4" ht="16.899999999999999" customHeight="1" x14ac:dyDescent="0.2">
      <c r="B6" s="1046">
        <f>Resultatregnskap!C6</f>
        <v>42369</v>
      </c>
      <c r="C6" s="1046">
        <f>Resultatregnskap!D6</f>
        <v>42004</v>
      </c>
      <c r="D6" s="1047" t="s">
        <v>352</v>
      </c>
    </row>
    <row r="7" spans="1:4" ht="16.899999999999999" customHeight="1" x14ac:dyDescent="0.2">
      <c r="B7" s="1045"/>
      <c r="C7" s="1045"/>
    </row>
    <row r="8" spans="1:4" ht="16.899999999999999" customHeight="1" x14ac:dyDescent="0.2">
      <c r="A8" s="1052" t="s">
        <v>1540</v>
      </c>
      <c r="B8" s="1045"/>
      <c r="C8" s="1045"/>
    </row>
    <row r="9" spans="1:4" ht="16.899999999999999" customHeight="1" x14ac:dyDescent="0.25">
      <c r="A9" s="464" t="s">
        <v>1569</v>
      </c>
      <c r="B9" s="1053">
        <f>'Note 21'!B54</f>
        <v>0</v>
      </c>
      <c r="C9" s="1061"/>
      <c r="D9" s="1057" t="s">
        <v>1543</v>
      </c>
    </row>
    <row r="10" spans="1:4" ht="16.899999999999999" customHeight="1" x14ac:dyDescent="0.25">
      <c r="A10" s="464" t="s">
        <v>1570</v>
      </c>
      <c r="B10" s="1053">
        <f>'Note 22'!B36</f>
        <v>0</v>
      </c>
      <c r="C10" s="1061"/>
      <c r="D10" s="1057" t="s">
        <v>1545</v>
      </c>
    </row>
    <row r="11" spans="1:4" ht="16.899999999999999" customHeight="1" x14ac:dyDescent="0.25">
      <c r="A11" s="1053" t="s">
        <v>1552</v>
      </c>
      <c r="B11" s="1053">
        <v>0</v>
      </c>
      <c r="C11" s="1061"/>
      <c r="D11" s="1057" t="s">
        <v>1546</v>
      </c>
    </row>
    <row r="12" spans="1:4" ht="16.899999999999999" customHeight="1" x14ac:dyDescent="0.25">
      <c r="A12" s="1054" t="s">
        <v>1574</v>
      </c>
      <c r="B12" s="1059">
        <f>SUBTOTAL(9,B9:B11)</f>
        <v>0</v>
      </c>
      <c r="C12" s="1062"/>
      <c r="D12" s="1058" t="s">
        <v>1528</v>
      </c>
    </row>
    <row r="13" spans="1:4" ht="16.899999999999999" customHeight="1" x14ac:dyDescent="0.2">
      <c r="D13" s="1055"/>
    </row>
    <row r="14" spans="1:4" ht="16.899999999999999" customHeight="1" x14ac:dyDescent="0.2">
      <c r="A14" s="1052" t="s">
        <v>1542</v>
      </c>
      <c r="D14" s="1055"/>
    </row>
    <row r="15" spans="1:4" ht="16.899999999999999" customHeight="1" x14ac:dyDescent="0.25">
      <c r="A15" s="1053" t="s">
        <v>1571</v>
      </c>
      <c r="B15" s="1053">
        <f>'Note 22'!B19</f>
        <v>0</v>
      </c>
      <c r="C15" s="1061"/>
      <c r="D15" s="1057" t="s">
        <v>1547</v>
      </c>
    </row>
    <row r="16" spans="1:4" ht="16.899999999999999" customHeight="1" x14ac:dyDescent="0.25">
      <c r="A16" s="1053" t="s">
        <v>1572</v>
      </c>
      <c r="B16" s="1053">
        <f>'Note 22'!B30</f>
        <v>0</v>
      </c>
      <c r="C16" s="1061"/>
      <c r="D16" s="1057" t="s">
        <v>1548</v>
      </c>
    </row>
    <row r="17" spans="1:5" ht="16.899999999999999" customHeight="1" x14ac:dyDescent="0.25">
      <c r="A17" s="1054" t="s">
        <v>1573</v>
      </c>
      <c r="B17" s="1059">
        <f>SUBTOTAL(9,B15:B16)</f>
        <v>0</v>
      </c>
      <c r="C17" s="1062"/>
      <c r="D17" s="1058" t="s">
        <v>1544</v>
      </c>
    </row>
    <row r="18" spans="1:5" ht="16.899999999999999" customHeight="1" x14ac:dyDescent="0.2">
      <c r="D18" s="1055"/>
    </row>
    <row r="19" spans="1:5" ht="16.899999999999999" customHeight="1" x14ac:dyDescent="0.2">
      <c r="A19" s="1039" t="s">
        <v>1549</v>
      </c>
      <c r="D19" s="1055"/>
    </row>
    <row r="20" spans="1:5" ht="16.899999999999999" customHeight="1" x14ac:dyDescent="0.25">
      <c r="A20" s="1056" t="s">
        <v>1578</v>
      </c>
      <c r="B20">
        <f>'Note 21'!B47</f>
        <v>0</v>
      </c>
      <c r="C20" s="1063"/>
      <c r="D20" s="1057" t="s">
        <v>1550</v>
      </c>
    </row>
    <row r="21" spans="1:5" ht="16.899999999999999" customHeight="1" x14ac:dyDescent="0.25">
      <c r="A21" s="1054" t="s">
        <v>1575</v>
      </c>
      <c r="B21" s="1060">
        <f>SUBTOTAL(9,B20)</f>
        <v>0</v>
      </c>
      <c r="C21" s="1064"/>
      <c r="D21" s="1058" t="s">
        <v>1551</v>
      </c>
    </row>
    <row r="24" spans="1:5" x14ac:dyDescent="0.2">
      <c r="A24" s="1149" t="s">
        <v>1582</v>
      </c>
      <c r="B24" s="1149"/>
      <c r="C24" s="1149"/>
      <c r="D24" s="1149"/>
      <c r="E24" s="1066"/>
    </row>
    <row r="25" spans="1:5" x14ac:dyDescent="0.2">
      <c r="A25" s="1149"/>
      <c r="B25" s="1149"/>
      <c r="C25" s="1149"/>
      <c r="D25" s="1149"/>
      <c r="E25" s="1066"/>
    </row>
    <row r="27" spans="1:5" x14ac:dyDescent="0.2">
      <c r="A27" t="s">
        <v>1583</v>
      </c>
    </row>
    <row r="28" spans="1:5" x14ac:dyDescent="0.2">
      <c r="A28" t="s">
        <v>1584</v>
      </c>
    </row>
    <row r="29" spans="1:5" x14ac:dyDescent="0.2">
      <c r="A29" t="s">
        <v>1585</v>
      </c>
    </row>
    <row r="30" spans="1:5" x14ac:dyDescent="0.2">
      <c r="A30" t="s">
        <v>1586</v>
      </c>
    </row>
    <row r="31" spans="1:5" x14ac:dyDescent="0.2">
      <c r="A31" t="s">
        <v>1587</v>
      </c>
    </row>
    <row r="32" spans="1:5" x14ac:dyDescent="0.2">
      <c r="A32" t="s">
        <v>1588</v>
      </c>
    </row>
    <row r="33" spans="1:1" x14ac:dyDescent="0.2">
      <c r="A33" t="s">
        <v>1589</v>
      </c>
    </row>
  </sheetData>
  <mergeCells count="2">
    <mergeCell ref="A4:D4"/>
    <mergeCell ref="A24:D25"/>
  </mergeCells>
  <printOptions headings="1"/>
  <pageMargins left="0.70866141732283472" right="0.70866141732283472" top="0.74803149606299213" bottom="0.74803149606299213" header="0.31496062992125984" footer="0.31496062992125984"/>
  <pageSetup paperSize="9" scale="7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2"/>
  <dimension ref="A2:F60"/>
  <sheetViews>
    <sheetView topLeftCell="A2" zoomScaleNormal="100" workbookViewId="0">
      <selection activeCell="E8" sqref="E8"/>
    </sheetView>
  </sheetViews>
  <sheetFormatPr baseColWidth="10" defaultColWidth="11.42578125" defaultRowHeight="15" x14ac:dyDescent="0.25"/>
  <cols>
    <col min="1" max="1" width="59.5703125" style="195" customWidth="1"/>
    <col min="2" max="5" width="17.7109375" style="195" customWidth="1"/>
    <col min="6" max="6" width="41.7109375" style="195" customWidth="1"/>
    <col min="7" max="16384" width="11.42578125" style="195"/>
  </cols>
  <sheetData>
    <row r="2" spans="1:6" x14ac:dyDescent="0.25">
      <c r="A2" s="758" t="str">
        <f>Resultatregnskap!A3</f>
        <v>Virksomhet:</v>
      </c>
    </row>
    <row r="3" spans="1:6" x14ac:dyDescent="0.25">
      <c r="A3" s="196"/>
      <c r="B3" s="196"/>
      <c r="F3" s="196"/>
    </row>
    <row r="4" spans="1:6" ht="15" customHeight="1" x14ac:dyDescent="0.25">
      <c r="A4" s="563" t="s">
        <v>720</v>
      </c>
      <c r="B4" s="1023" t="s">
        <v>170</v>
      </c>
      <c r="C4" s="1024" t="s">
        <v>1192</v>
      </c>
      <c r="D4" s="1024" t="s">
        <v>1192</v>
      </c>
      <c r="E4" s="1021" t="s">
        <v>997</v>
      </c>
      <c r="F4" s="1150" t="s">
        <v>755</v>
      </c>
    </row>
    <row r="5" spans="1:6" x14ac:dyDescent="0.25">
      <c r="A5" s="197"/>
      <c r="B5" s="1025" t="s">
        <v>1376</v>
      </c>
      <c r="C5" s="1026">
        <v>42004</v>
      </c>
      <c r="D5" s="1026">
        <f>Resultatregnskap!C6</f>
        <v>42369</v>
      </c>
      <c r="E5" s="1022">
        <v>2016</v>
      </c>
      <c r="F5" s="1151"/>
    </row>
    <row r="6" spans="1:6" x14ac:dyDescent="0.25">
      <c r="A6" s="198"/>
      <c r="B6" s="198"/>
      <c r="C6" s="199"/>
      <c r="D6" s="199"/>
      <c r="E6" s="200"/>
      <c r="F6" s="198" t="s">
        <v>721</v>
      </c>
    </row>
    <row r="7" spans="1:6" x14ac:dyDescent="0.25">
      <c r="A7" s="202" t="s">
        <v>722</v>
      </c>
      <c r="B7" s="202"/>
      <c r="C7" s="201"/>
      <c r="D7" s="201"/>
      <c r="E7" s="201"/>
      <c r="F7" s="198"/>
    </row>
    <row r="8" spans="1:6" x14ac:dyDescent="0.25">
      <c r="A8" s="564" t="s">
        <v>723</v>
      </c>
      <c r="B8" s="203">
        <v>0</v>
      </c>
      <c r="C8" s="201">
        <f>Kontantstrømoppstilling!D20</f>
        <v>0</v>
      </c>
      <c r="D8" s="201">
        <f>Kontantstrømoppstilling!C20</f>
        <v>0</v>
      </c>
      <c r="E8" s="201">
        <f>Kontantstrømoppstilling!E20</f>
        <v>0</v>
      </c>
      <c r="F8" s="198" t="s">
        <v>859</v>
      </c>
    </row>
    <row r="9" spans="1:6" x14ac:dyDescent="0.25">
      <c r="A9" s="204" t="s">
        <v>724</v>
      </c>
      <c r="B9" s="203">
        <v>0</v>
      </c>
      <c r="C9" s="201">
        <f>Kontantstrømoppstilling!D21+Kontantstrømoppstilling!D23+Kontantstrømoppstilling!D26</f>
        <v>0</v>
      </c>
      <c r="D9" s="201">
        <f>Kontantstrømoppstilling!C21+Kontantstrømoppstilling!C23+Kontantstrømoppstilling!C26</f>
        <v>0</v>
      </c>
      <c r="E9" s="201">
        <f>Kontantstrømoppstilling!E21+Kontantstrømoppstilling!E23+Kontantstrømoppstilling!E26</f>
        <v>0</v>
      </c>
      <c r="F9" s="205" t="s">
        <v>986</v>
      </c>
    </row>
    <row r="10" spans="1:6" x14ac:dyDescent="0.25">
      <c r="A10" s="206" t="s">
        <v>725</v>
      </c>
      <c r="B10" s="565">
        <f>SUBTOTAL(9,B8:B9)</f>
        <v>0</v>
      </c>
      <c r="C10" s="565">
        <f>SUBTOTAL(9,C8:C9)</f>
        <v>0</v>
      </c>
      <c r="D10" s="565">
        <f>SUBTOTAL(9,D8:D9)</f>
        <v>0</v>
      </c>
      <c r="E10" s="565">
        <f>SUBTOTAL(9,E8:E9)</f>
        <v>0</v>
      </c>
      <c r="F10" s="206"/>
    </row>
    <row r="11" spans="1:6" x14ac:dyDescent="0.25">
      <c r="A11" s="198"/>
      <c r="B11" s="198"/>
      <c r="C11" s="198"/>
      <c r="D11" s="198"/>
      <c r="E11" s="198"/>
      <c r="F11" s="198"/>
    </row>
    <row r="12" spans="1:6" x14ac:dyDescent="0.25">
      <c r="A12" s="202" t="s">
        <v>726</v>
      </c>
      <c r="B12" s="202"/>
      <c r="C12" s="198"/>
      <c r="D12" s="198"/>
      <c r="E12" s="198"/>
      <c r="F12" s="198"/>
    </row>
    <row r="13" spans="1:6" x14ac:dyDescent="0.25">
      <c r="A13" s="204" t="s">
        <v>727</v>
      </c>
      <c r="B13" s="203">
        <v>0</v>
      </c>
      <c r="C13" s="201">
        <f>Kontantstrømoppstilling!D33</f>
        <v>0</v>
      </c>
      <c r="D13" s="201">
        <f>Kontantstrømoppstilling!C33</f>
        <v>0</v>
      </c>
      <c r="E13" s="201">
        <f>Kontantstrømoppstilling!E33</f>
        <v>0</v>
      </c>
      <c r="F13" s="205" t="s">
        <v>867</v>
      </c>
    </row>
    <row r="14" spans="1:6" x14ac:dyDescent="0.25">
      <c r="A14" s="206" t="s">
        <v>728</v>
      </c>
      <c r="B14" s="565">
        <f>SUBTOTAL(9,B13:B13)</f>
        <v>0</v>
      </c>
      <c r="C14" s="565">
        <f>SUBTOTAL(9,C13:C13)</f>
        <v>0</v>
      </c>
      <c r="D14" s="565">
        <f>SUBTOTAL(9,D13:D13)</f>
        <v>0</v>
      </c>
      <c r="E14" s="565">
        <f>SUBTOTAL(9,E13:E13)</f>
        <v>0</v>
      </c>
      <c r="F14" s="206"/>
    </row>
    <row r="15" spans="1:6" x14ac:dyDescent="0.25">
      <c r="A15" s="198"/>
      <c r="B15" s="198"/>
      <c r="C15" s="198"/>
      <c r="D15" s="198"/>
      <c r="E15" s="198"/>
      <c r="F15" s="198"/>
    </row>
    <row r="16" spans="1:6" x14ac:dyDescent="0.25">
      <c r="A16" s="202" t="s">
        <v>729</v>
      </c>
      <c r="B16" s="202"/>
      <c r="C16" s="198"/>
      <c r="D16" s="198"/>
      <c r="E16" s="198"/>
      <c r="F16" s="198"/>
    </row>
    <row r="17" spans="1:6" x14ac:dyDescent="0.25">
      <c r="A17" s="204" t="s">
        <v>730</v>
      </c>
      <c r="B17" s="203">
        <v>0</v>
      </c>
      <c r="C17" s="201">
        <f>Kontantstrømoppstilling!D24</f>
        <v>0</v>
      </c>
      <c r="D17" s="201">
        <f>Kontantstrømoppstilling!C24</f>
        <v>0</v>
      </c>
      <c r="E17" s="201">
        <f>Kontantstrømoppstilling!E24</f>
        <v>0</v>
      </c>
      <c r="F17" s="205" t="s">
        <v>863</v>
      </c>
    </row>
    <row r="18" spans="1:6" x14ac:dyDescent="0.25">
      <c r="A18" s="204" t="s">
        <v>731</v>
      </c>
      <c r="B18" s="203">
        <v>0</v>
      </c>
      <c r="C18" s="201">
        <f>Kontantstrømoppstilling!D25</f>
        <v>0</v>
      </c>
      <c r="D18" s="201">
        <f>Kontantstrømoppstilling!C25</f>
        <v>0</v>
      </c>
      <c r="E18" s="201">
        <f>Kontantstrømoppstilling!E25</f>
        <v>0</v>
      </c>
      <c r="F18" s="205" t="s">
        <v>864</v>
      </c>
    </row>
    <row r="19" spans="1:6" x14ac:dyDescent="0.25">
      <c r="A19" s="206" t="s">
        <v>732</v>
      </c>
      <c r="B19" s="565">
        <f>SUBTOTAL(9,B17:B18)</f>
        <v>0</v>
      </c>
      <c r="C19" s="565">
        <f>SUBTOTAL(9,C17:C18)</f>
        <v>0</v>
      </c>
      <c r="D19" s="565">
        <f>SUBTOTAL(9,D17:D18)</f>
        <v>0</v>
      </c>
      <c r="E19" s="565">
        <f>SUBTOTAL(9,E17:E18)</f>
        <v>0</v>
      </c>
      <c r="F19" s="206"/>
    </row>
    <row r="20" spans="1:6" x14ac:dyDescent="0.25">
      <c r="A20" s="198"/>
      <c r="B20" s="198"/>
      <c r="C20" s="198"/>
      <c r="D20" s="198"/>
      <c r="E20" s="198"/>
      <c r="F20" s="198"/>
    </row>
    <row r="21" spans="1:6" x14ac:dyDescent="0.25">
      <c r="A21" s="202" t="s">
        <v>733</v>
      </c>
      <c r="B21" s="202"/>
      <c r="C21" s="198"/>
      <c r="D21" s="198"/>
      <c r="E21" s="198"/>
      <c r="F21" s="198"/>
    </row>
    <row r="22" spans="1:6" x14ac:dyDescent="0.25">
      <c r="A22" s="204" t="s">
        <v>734</v>
      </c>
      <c r="B22" s="203">
        <v>0</v>
      </c>
      <c r="C22" s="201">
        <f>Kontantstrømoppstilling!D35</f>
        <v>0</v>
      </c>
      <c r="D22" s="201">
        <f>Kontantstrømoppstilling!C35</f>
        <v>0</v>
      </c>
      <c r="E22" s="201">
        <f>Kontantstrømoppstilling!E35</f>
        <v>0</v>
      </c>
      <c r="F22" s="205" t="s">
        <v>869</v>
      </c>
    </row>
    <row r="23" spans="1:6" x14ac:dyDescent="0.25">
      <c r="A23" s="204" t="s">
        <v>735</v>
      </c>
      <c r="B23" s="203">
        <v>0</v>
      </c>
      <c r="C23" s="201">
        <f>Kontantstrømoppstilling!D22+Kontantstrømoppstilling!BD6+Kontantstrømoppstilling!D42+Kontantstrømoppstilling!D43+IF(Kontantstrømoppstilling!D46&lt;0,-Kontantstrømoppstilling!D46,0)</f>
        <v>0</v>
      </c>
      <c r="D23" s="201">
        <f>Kontantstrømoppstilling!C22+Kontantstrømoppstilling!C36+Kontantstrømoppstilling!C42+Kontantstrømoppstilling!C43+IF(Kontantstrømoppstilling!C46&lt;0,-Kontantstrømoppstilling!C46,0)</f>
        <v>0</v>
      </c>
      <c r="E23" s="201">
        <f>Kontantstrømoppstilling!E22+Kontantstrømoppstilling!E36+Kontantstrømoppstilling!E42+Kontantstrømoppstilling!E43+IF(Kontantstrømoppstilling!E46&lt;0,-Kontantstrømoppstilling!E46,0)</f>
        <v>0</v>
      </c>
      <c r="F23" s="205" t="s">
        <v>987</v>
      </c>
    </row>
    <row r="24" spans="1:6" x14ac:dyDescent="0.25">
      <c r="A24" s="206" t="s">
        <v>736</v>
      </c>
      <c r="B24" s="565">
        <f>SUBTOTAL(9,B22:B23)</f>
        <v>0</v>
      </c>
      <c r="C24" s="565">
        <f>SUBTOTAL(9,C22:C23)</f>
        <v>0</v>
      </c>
      <c r="D24" s="565">
        <f>SUBTOTAL(9,D22:D23)</f>
        <v>0</v>
      </c>
      <c r="E24" s="565">
        <f>SUBTOTAL(9,E22:E23)</f>
        <v>0</v>
      </c>
      <c r="F24" s="206"/>
    </row>
    <row r="25" spans="1:6" x14ac:dyDescent="0.25">
      <c r="A25" s="198"/>
      <c r="B25" s="198"/>
      <c r="C25" s="198"/>
      <c r="D25" s="198"/>
      <c r="E25" s="198"/>
      <c r="F25" s="198"/>
    </row>
    <row r="26" spans="1:6" x14ac:dyDescent="0.25">
      <c r="A26" s="566" t="s">
        <v>737</v>
      </c>
      <c r="B26" s="1152">
        <f>SUBTOTAL(9,B7:B25)</f>
        <v>0</v>
      </c>
      <c r="C26" s="1152">
        <f>SUBTOTAL(9,C7:C25)</f>
        <v>0</v>
      </c>
      <c r="D26" s="1152">
        <f>SUBTOTAL(9,D7:D25)</f>
        <v>0</v>
      </c>
      <c r="E26" s="1152">
        <f>SUBTOTAL(9,E7:E25)</f>
        <v>0</v>
      </c>
      <c r="F26" s="207"/>
    </row>
    <row r="27" spans="1:6" x14ac:dyDescent="0.25">
      <c r="A27" s="208"/>
      <c r="B27" s="1153"/>
      <c r="C27" s="1153"/>
      <c r="D27" s="1153"/>
      <c r="E27" s="1153"/>
      <c r="F27" s="209"/>
    </row>
    <row r="28" spans="1:6" x14ac:dyDescent="0.25">
      <c r="A28" s="210"/>
      <c r="B28" s="210"/>
      <c r="C28" s="211"/>
      <c r="D28" s="211"/>
      <c r="E28" s="211"/>
      <c r="F28" s="212"/>
    </row>
    <row r="29" spans="1:6" x14ac:dyDescent="0.25">
      <c r="A29" s="213"/>
      <c r="B29" s="213"/>
      <c r="C29" s="211"/>
      <c r="D29" s="211"/>
      <c r="E29" s="211"/>
      <c r="F29" s="212"/>
    </row>
    <row r="30" spans="1:6" ht="15" customHeight="1" x14ac:dyDescent="0.25">
      <c r="A30" s="563" t="s">
        <v>738</v>
      </c>
      <c r="B30" s="663" t="str">
        <f>B4</f>
        <v>Regnskap</v>
      </c>
      <c r="C30" s="663" t="str">
        <f t="shared" ref="C30" si="0">C4</f>
        <v xml:space="preserve">Regnskap </v>
      </c>
      <c r="D30" s="663" t="str">
        <f t="shared" ref="D30:E30" si="1">D4</f>
        <v xml:space="preserve">Regnskap </v>
      </c>
      <c r="E30" s="663" t="str">
        <f t="shared" si="1"/>
        <v>Budsjett for</v>
      </c>
      <c r="F30" s="214"/>
    </row>
    <row r="31" spans="1:6" x14ac:dyDescent="0.25">
      <c r="A31" s="215"/>
      <c r="B31" s="664" t="str">
        <f>B5</f>
        <v>31.12.2013</v>
      </c>
      <c r="C31" s="665">
        <f t="shared" ref="C31" si="2">C5</f>
        <v>42004</v>
      </c>
      <c r="D31" s="665">
        <f t="shared" ref="D31:E31" si="3">D5</f>
        <v>42369</v>
      </c>
      <c r="E31" s="669">
        <f t="shared" si="3"/>
        <v>2016</v>
      </c>
      <c r="F31" s="216"/>
    </row>
    <row r="32" spans="1:6" x14ac:dyDescent="0.25">
      <c r="A32" s="198"/>
      <c r="B32" s="198"/>
      <c r="C32" s="199"/>
      <c r="D32" s="199"/>
      <c r="E32" s="200"/>
      <c r="F32" s="198" t="s">
        <v>721</v>
      </c>
    </row>
    <row r="33" spans="1:6" x14ac:dyDescent="0.25">
      <c r="A33" s="202" t="s">
        <v>34</v>
      </c>
      <c r="B33" s="202"/>
      <c r="C33" s="201"/>
      <c r="D33" s="201"/>
      <c r="E33" s="201"/>
      <c r="F33" s="198"/>
    </row>
    <row r="34" spans="1:6" x14ac:dyDescent="0.25">
      <c r="A34" s="564" t="s">
        <v>739</v>
      </c>
      <c r="B34" s="203">
        <v>0</v>
      </c>
      <c r="C34" s="201">
        <f>Kontantstrømoppstilling!D11</f>
        <v>0</v>
      </c>
      <c r="D34" s="201">
        <f>Kontantstrømoppstilling!C11</f>
        <v>0</v>
      </c>
      <c r="E34" s="201">
        <f>Kontantstrømoppstilling!E11</f>
        <v>0</v>
      </c>
      <c r="F34" s="198" t="s">
        <v>852</v>
      </c>
    </row>
    <row r="35" spans="1:6" x14ac:dyDescent="0.25">
      <c r="A35" s="564" t="s">
        <v>740</v>
      </c>
      <c r="B35" s="203">
        <v>0</v>
      </c>
      <c r="C35" s="201">
        <f>Kontantstrømoppstilling!D12</f>
        <v>0</v>
      </c>
      <c r="D35" s="201">
        <f>Kontantstrømoppstilling!C12</f>
        <v>0</v>
      </c>
      <c r="E35" s="201">
        <f>Kontantstrømoppstilling!E12</f>
        <v>0</v>
      </c>
      <c r="F35" s="198" t="s">
        <v>853</v>
      </c>
    </row>
    <row r="36" spans="1:6" x14ac:dyDescent="0.25">
      <c r="A36" s="564" t="s">
        <v>741</v>
      </c>
      <c r="B36" s="203">
        <v>0</v>
      </c>
      <c r="C36" s="201">
        <f>Kontantstrømoppstilling!D16</f>
        <v>0</v>
      </c>
      <c r="D36" s="201">
        <f>Kontantstrømoppstilling!C16</f>
        <v>0</v>
      </c>
      <c r="E36" s="201">
        <f>Kontantstrømoppstilling!E16</f>
        <v>0</v>
      </c>
      <c r="F36" s="198" t="s">
        <v>857</v>
      </c>
    </row>
    <row r="37" spans="1:6" x14ac:dyDescent="0.25">
      <c r="A37" s="564" t="s">
        <v>36</v>
      </c>
      <c r="B37" s="203">
        <v>0</v>
      </c>
      <c r="C37" s="201">
        <f>Kontantstrømoppstilling!D17</f>
        <v>0</v>
      </c>
      <c r="D37" s="201">
        <f>Kontantstrømoppstilling!C17</f>
        <v>0</v>
      </c>
      <c r="E37" s="201">
        <f>Kontantstrømoppstilling!E17</f>
        <v>0</v>
      </c>
      <c r="F37" s="198" t="s">
        <v>858</v>
      </c>
    </row>
    <row r="38" spans="1:6" x14ac:dyDescent="0.25">
      <c r="A38" s="206" t="s">
        <v>5</v>
      </c>
      <c r="B38" s="565">
        <f>SUBTOTAL(9,B34:B37)</f>
        <v>0</v>
      </c>
      <c r="C38" s="565">
        <f>SUBTOTAL(9,C34:C37)</f>
        <v>0</v>
      </c>
      <c r="D38" s="565">
        <f>SUBTOTAL(9,D34:D37)</f>
        <v>0</v>
      </c>
      <c r="E38" s="565">
        <f>SUBTOTAL(9,E34:E37)</f>
        <v>0</v>
      </c>
      <c r="F38" s="206"/>
    </row>
    <row r="39" spans="1:6" x14ac:dyDescent="0.25">
      <c r="A39" s="206"/>
      <c r="B39" s="206"/>
      <c r="C39" s="198"/>
      <c r="D39" s="198"/>
      <c r="E39" s="198"/>
      <c r="F39" s="206"/>
    </row>
    <row r="40" spans="1:6" x14ac:dyDescent="0.25">
      <c r="A40" s="202" t="s">
        <v>742</v>
      </c>
      <c r="B40" s="202"/>
      <c r="C40" s="198"/>
      <c r="D40" s="198"/>
      <c r="E40" s="198"/>
      <c r="F40" s="206"/>
    </row>
    <row r="41" spans="1:6" x14ac:dyDescent="0.25">
      <c r="A41" s="204" t="s">
        <v>743</v>
      </c>
      <c r="B41" s="203">
        <v>0</v>
      </c>
      <c r="C41" s="567">
        <f>Kontantstrømoppstilling!D32</f>
        <v>0</v>
      </c>
      <c r="D41" s="567">
        <f>Kontantstrømoppstilling!C32</f>
        <v>0</v>
      </c>
      <c r="E41" s="567">
        <f>Kontantstrømoppstilling!E32</f>
        <v>0</v>
      </c>
      <c r="F41" s="205" t="s">
        <v>866</v>
      </c>
    </row>
    <row r="42" spans="1:6" x14ac:dyDescent="0.25">
      <c r="A42" s="206" t="s">
        <v>744</v>
      </c>
      <c r="B42" s="565">
        <f>SUBTOTAL(9,B41)</f>
        <v>0</v>
      </c>
      <c r="C42" s="565">
        <f>SUBTOTAL(9,C41)</f>
        <v>0</v>
      </c>
      <c r="D42" s="565">
        <f>SUBTOTAL(9,D41)</f>
        <v>0</v>
      </c>
      <c r="E42" s="565">
        <f>SUBTOTAL(9,E41)</f>
        <v>0</v>
      </c>
      <c r="F42" s="205"/>
    </row>
    <row r="43" spans="1:6" x14ac:dyDescent="0.25">
      <c r="A43" s="198"/>
      <c r="B43" s="198"/>
      <c r="C43" s="198"/>
      <c r="D43" s="198"/>
      <c r="E43" s="198"/>
      <c r="F43" s="198"/>
    </row>
    <row r="44" spans="1:6" x14ac:dyDescent="0.25">
      <c r="A44" s="217" t="s">
        <v>745</v>
      </c>
      <c r="B44" s="217"/>
      <c r="C44" s="198"/>
      <c r="D44" s="198"/>
      <c r="E44" s="198"/>
      <c r="F44" s="198"/>
    </row>
    <row r="45" spans="1:6" x14ac:dyDescent="0.25">
      <c r="A45" s="204" t="s">
        <v>746</v>
      </c>
      <c r="B45" s="203">
        <v>0</v>
      </c>
      <c r="C45" s="201">
        <f>Kontantstrømoppstilling!D8+Kontantstrømoppstilling!D13</f>
        <v>0</v>
      </c>
      <c r="D45" s="201">
        <f>Kontantstrømoppstilling!C8+Kontantstrømoppstilling!C13</f>
        <v>0</v>
      </c>
      <c r="E45" s="201">
        <f>Kontantstrømoppstilling!E8+Kontantstrømoppstilling!E13</f>
        <v>0</v>
      </c>
      <c r="F45" s="205" t="s">
        <v>988</v>
      </c>
    </row>
    <row r="46" spans="1:6" x14ac:dyDescent="0.25">
      <c r="A46" s="204" t="s">
        <v>444</v>
      </c>
      <c r="B46" s="203">
        <v>0</v>
      </c>
      <c r="C46" s="201">
        <f>Kontantstrømoppstilling!D9+Kontantstrømoppstilling!D10</f>
        <v>0</v>
      </c>
      <c r="D46" s="201">
        <f>Kontantstrømoppstilling!C9+Kontantstrømoppstilling!C10</f>
        <v>0</v>
      </c>
      <c r="E46" s="201">
        <f>Kontantstrømoppstilling!E9+Kontantstrømoppstilling!E10</f>
        <v>0</v>
      </c>
      <c r="F46" s="205" t="s">
        <v>989</v>
      </c>
    </row>
    <row r="47" spans="1:6" x14ac:dyDescent="0.25">
      <c r="A47" s="218" t="s">
        <v>747</v>
      </c>
      <c r="B47" s="565">
        <f>SUBTOTAL(9,B45:B46)</f>
        <v>0</v>
      </c>
      <c r="C47" s="565">
        <f>SUBTOTAL(9,C45:C46)</f>
        <v>0</v>
      </c>
      <c r="D47" s="565">
        <f>SUBTOTAL(9,D45:D46)</f>
        <v>0</v>
      </c>
      <c r="E47" s="565">
        <f>SUBTOTAL(9,E45:E46)</f>
        <v>0</v>
      </c>
      <c r="F47" s="219"/>
    </row>
    <row r="48" spans="1:6" x14ac:dyDescent="0.25">
      <c r="A48" s="198"/>
      <c r="B48" s="198"/>
      <c r="C48" s="198"/>
      <c r="D48" s="198"/>
      <c r="E48" s="198"/>
      <c r="F48" s="198"/>
    </row>
    <row r="49" spans="1:6" x14ac:dyDescent="0.25">
      <c r="A49" s="202" t="s">
        <v>733</v>
      </c>
      <c r="B49" s="202"/>
      <c r="C49" s="198"/>
      <c r="D49" s="198"/>
      <c r="E49" s="198"/>
      <c r="F49" s="198"/>
    </row>
    <row r="50" spans="1:6" x14ac:dyDescent="0.25">
      <c r="A50" s="204" t="s">
        <v>748</v>
      </c>
      <c r="B50" s="203">
        <v>0</v>
      </c>
      <c r="C50" s="201">
        <f>Kontantstrømoppstilling!D34+Kontantstrømoppstilling!D37</f>
        <v>0</v>
      </c>
      <c r="D50" s="201">
        <f>Kontantstrømoppstilling!C34+Kontantstrømoppstilling!C37</f>
        <v>0</v>
      </c>
      <c r="E50" s="201">
        <f>Kontantstrømoppstilling!E34+Kontantstrømoppstilling!E37</f>
        <v>0</v>
      </c>
      <c r="F50" s="198" t="s">
        <v>990</v>
      </c>
    </row>
    <row r="51" spans="1:6" x14ac:dyDescent="0.25">
      <c r="A51" s="204" t="s">
        <v>749</v>
      </c>
      <c r="B51" s="203">
        <v>0</v>
      </c>
      <c r="C51" s="201">
        <f>Kontantstrømoppstilling!D14+Kontantstrømoppstilling!D15+Kontantstrømoppstilling!D41+IF(Kontantstrømoppstilling!D46&gt;0,Kontantstrømoppstilling!D46,0)</f>
        <v>0</v>
      </c>
      <c r="D51" s="201">
        <f>Kontantstrømoppstilling!C14+Kontantstrømoppstilling!C15+Kontantstrømoppstilling!C41+IF(Kontantstrømoppstilling!C46&gt;0,Kontantstrømoppstilling!C46,0)</f>
        <v>0</v>
      </c>
      <c r="E51" s="201">
        <f>Kontantstrømoppstilling!E14+Kontantstrømoppstilling!E15+Kontantstrømoppstilling!E41+IF(Kontantstrømoppstilling!E46&gt;0,Kontantstrømoppstilling!E46,0)</f>
        <v>0</v>
      </c>
      <c r="F51" s="205" t="s">
        <v>991</v>
      </c>
    </row>
    <row r="52" spans="1:6" x14ac:dyDescent="0.25">
      <c r="A52" s="206" t="s">
        <v>736</v>
      </c>
      <c r="B52" s="565">
        <f>SUBTOTAL(9,B50:B51)</f>
        <v>0</v>
      </c>
      <c r="C52" s="565">
        <f>SUBTOTAL(9,C50:C51)</f>
        <v>0</v>
      </c>
      <c r="D52" s="565">
        <f>SUBTOTAL(9,D50:D51)</f>
        <v>0</v>
      </c>
      <c r="E52" s="565">
        <f>SUBTOTAL(9,E50:E51)</f>
        <v>0</v>
      </c>
      <c r="F52" s="206"/>
    </row>
    <row r="53" spans="1:6" x14ac:dyDescent="0.25">
      <c r="A53" s="198"/>
      <c r="B53" s="198"/>
      <c r="C53" s="198"/>
      <c r="D53" s="198"/>
      <c r="E53" s="198"/>
      <c r="F53" s="198"/>
    </row>
    <row r="54" spans="1:6" x14ac:dyDescent="0.25">
      <c r="A54" s="568" t="s">
        <v>750</v>
      </c>
      <c r="B54" s="569">
        <f>SUBTOTAL(9,B34:B53)</f>
        <v>0</v>
      </c>
      <c r="C54" s="569">
        <f>SUBTOTAL(9,C34:C53)</f>
        <v>0</v>
      </c>
      <c r="D54" s="569">
        <f>SUBTOTAL(9,D34:D53)</f>
        <v>0</v>
      </c>
      <c r="E54" s="569">
        <f>SUBTOTAL(9,E34:E53)</f>
        <v>0</v>
      </c>
      <c r="F54" s="198"/>
    </row>
    <row r="55" spans="1:6" x14ac:dyDescent="0.25">
      <c r="A55" s="1154" t="s">
        <v>751</v>
      </c>
      <c r="B55" s="1156">
        <f>B54-B26</f>
        <v>0</v>
      </c>
      <c r="C55" s="1156">
        <f>C54-C26</f>
        <v>0</v>
      </c>
      <c r="D55" s="1156">
        <f>D54-D26</f>
        <v>0</v>
      </c>
      <c r="E55" s="1156">
        <f>E54-E26</f>
        <v>0</v>
      </c>
      <c r="F55" s="220"/>
    </row>
    <row r="56" spans="1:6" x14ac:dyDescent="0.25">
      <c r="A56" s="1155"/>
      <c r="B56" s="1157"/>
      <c r="C56" s="1157"/>
      <c r="D56" s="1157"/>
      <c r="E56" s="1157"/>
      <c r="F56" s="216"/>
    </row>
    <row r="58" spans="1:6" x14ac:dyDescent="0.25">
      <c r="A58" s="570" t="s">
        <v>752</v>
      </c>
      <c r="B58" s="201">
        <v>0</v>
      </c>
      <c r="C58" s="201">
        <f>Kontantstrømoppstilling!D48</f>
        <v>0</v>
      </c>
      <c r="D58" s="201">
        <f>Kontantstrømoppstilling!C48</f>
        <v>0</v>
      </c>
      <c r="E58" s="201">
        <f>Kontantstrømoppstilling!E48</f>
        <v>0</v>
      </c>
      <c r="F58" s="198" t="s">
        <v>876</v>
      </c>
    </row>
    <row r="60" spans="1:6" x14ac:dyDescent="0.25">
      <c r="A60" s="195" t="s">
        <v>753</v>
      </c>
      <c r="C60" s="571">
        <f>IF(C55-C58=0,0,C55-C58)</f>
        <v>0</v>
      </c>
      <c r="D60" s="571">
        <f>IF(D55-D58=0,0,D55-D58)</f>
        <v>0</v>
      </c>
      <c r="E60" s="571">
        <f>IF(E55-E58=0,0,E55-E58)</f>
        <v>0</v>
      </c>
    </row>
  </sheetData>
  <sheetProtection formatCells="0" formatColumns="0" formatRows="0" insertColumns="0" insertRows="0" deleteColumns="0" deleteRows="0" autoFilter="0"/>
  <mergeCells count="10">
    <mergeCell ref="A55:A56"/>
    <mergeCell ref="B55:B56"/>
    <mergeCell ref="C55:C56"/>
    <mergeCell ref="D55:D56"/>
    <mergeCell ref="E55:E56"/>
    <mergeCell ref="F4:F5"/>
    <mergeCell ref="B26:B27"/>
    <mergeCell ref="C26:C27"/>
    <mergeCell ref="D26:D27"/>
    <mergeCell ref="E26:E27"/>
  </mergeCells>
  <conditionalFormatting sqref="D60:E60">
    <cfRule type="cellIs" dxfId="9" priority="8" operator="notBetween">
      <formula>0</formula>
      <formula>0</formula>
    </cfRule>
    <cfRule type="cellIs" dxfId="8" priority="9" operator="between">
      <formula>0</formula>
      <formula>0</formula>
    </cfRule>
  </conditionalFormatting>
  <conditionalFormatting sqref="D60:E60">
    <cfRule type="cellIs" dxfId="7" priority="6" operator="notBetween">
      <formula>1</formula>
      <formula>-1</formula>
    </cfRule>
    <cfRule type="cellIs" dxfId="6" priority="7" operator="between">
      <formula>1</formula>
      <formula>-1</formula>
    </cfRule>
  </conditionalFormatting>
  <conditionalFormatting sqref="C60">
    <cfRule type="cellIs" dxfId="5" priority="4" operator="notBetween">
      <formula>0</formula>
      <formula>0</formula>
    </cfRule>
    <cfRule type="cellIs" dxfId="4" priority="5" operator="between">
      <formula>0</formula>
      <formula>0</formula>
    </cfRule>
  </conditionalFormatting>
  <conditionalFormatting sqref="C60">
    <cfRule type="cellIs" dxfId="3" priority="2" operator="notBetween">
      <formula>1</formula>
      <formula>-1</formula>
    </cfRule>
    <cfRule type="cellIs" dxfId="2" priority="3" operator="between">
      <formula>1</formula>
      <formula>-1</formula>
    </cfRule>
  </conditionalFormatting>
  <pageMargins left="0.78740157480314965" right="0.78740157480314965" top="0.98425196850393704" bottom="0.98425196850393704" header="0.51181102362204722" footer="0.51181102362204722"/>
  <pageSetup paperSize="9" scale="72" orientation="landscape" r:id="rId1"/>
  <headerFooter alignWithMargins="0">
    <oddHeader xml:space="preserve">&amp;LUniversiteter og høyskoler - standard mal for årsregnskap
</oddHeader>
    <oddFooter>&amp;LDato: 17.12.2013
Versjon:1&amp;R&amp;D &amp;T</oddFooter>
  </headerFooter>
  <rowBreaks count="1" manualBreakCount="1">
    <brk id="28"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3"/>
  <dimension ref="A1:F32"/>
  <sheetViews>
    <sheetView tabSelected="1" zoomScaleNormal="100" workbookViewId="0">
      <selection activeCell="C11" sqref="C11"/>
    </sheetView>
  </sheetViews>
  <sheetFormatPr baseColWidth="10" defaultColWidth="11.42578125" defaultRowHeight="15" x14ac:dyDescent="0.25"/>
  <cols>
    <col min="1" max="1" width="47.5703125" style="195" customWidth="1"/>
    <col min="2" max="5" width="17.7109375" style="195" customWidth="1"/>
    <col min="6" max="6" width="42.7109375" style="195" customWidth="1"/>
    <col min="7" max="16384" width="11.42578125" style="195"/>
  </cols>
  <sheetData>
    <row r="1" spans="1:6" x14ac:dyDescent="0.25">
      <c r="C1" s="221"/>
      <c r="D1" s="221"/>
    </row>
    <row r="2" spans="1:6" x14ac:dyDescent="0.25">
      <c r="A2" s="759" t="str">
        <f>Resultatregnskap!A3</f>
        <v>Virksomhet:</v>
      </c>
      <c r="B2" s="196"/>
      <c r="C2" s="221"/>
      <c r="D2" s="221"/>
    </row>
    <row r="3" spans="1:6" ht="15.75" thickBot="1" x14ac:dyDescent="0.3">
      <c r="C3" s="221"/>
      <c r="D3" s="221"/>
    </row>
    <row r="4" spans="1:6" ht="15" customHeight="1" x14ac:dyDescent="0.25">
      <c r="A4" s="1160" t="s">
        <v>754</v>
      </c>
      <c r="B4" s="1027" t="str">
        <f>'Tabell 1'!B4</f>
        <v>Regnskap</v>
      </c>
      <c r="C4" s="1027" t="str">
        <f>'Tabell 1'!C4</f>
        <v xml:space="preserve">Regnskap </v>
      </c>
      <c r="D4" s="1027" t="str">
        <f>'Tabell 1'!D4</f>
        <v xml:space="preserve">Regnskap </v>
      </c>
      <c r="E4" s="1027" t="str">
        <f>'Tabell 1'!E4</f>
        <v>Budsjett for</v>
      </c>
      <c r="F4" s="1158" t="s">
        <v>755</v>
      </c>
    </row>
    <row r="5" spans="1:6" ht="15.75" thickBot="1" x14ac:dyDescent="0.3">
      <c r="A5" s="1161"/>
      <c r="B5" s="1028" t="str">
        <f>'Tabell 1'!B5</f>
        <v>31.12.2013</v>
      </c>
      <c r="C5" s="1029">
        <f>'Tabell 1'!C5</f>
        <v>42004</v>
      </c>
      <c r="D5" s="1029">
        <f>'Tabell 1'!D5</f>
        <v>42369</v>
      </c>
      <c r="E5" s="1030">
        <f>'Tabell 1'!E5</f>
        <v>2016</v>
      </c>
      <c r="F5" s="1159"/>
    </row>
    <row r="6" spans="1:6" x14ac:dyDescent="0.25">
      <c r="A6" s="222"/>
      <c r="B6" s="223"/>
      <c r="C6" s="224"/>
      <c r="D6" s="224"/>
      <c r="E6" s="225"/>
      <c r="F6" s="226"/>
    </row>
    <row r="7" spans="1:6" x14ac:dyDescent="0.25">
      <c r="A7" s="721" t="s">
        <v>756</v>
      </c>
      <c r="B7" s="722"/>
      <c r="C7" s="723"/>
      <c r="D7" s="723"/>
      <c r="E7" s="716"/>
      <c r="F7" s="724"/>
    </row>
    <row r="8" spans="1:6" x14ac:dyDescent="0.25">
      <c r="A8" s="227" t="s">
        <v>757</v>
      </c>
      <c r="B8" s="228">
        <v>0</v>
      </c>
      <c r="C8" s="229">
        <f>Note1!C9+Note1!C16+Note1!C17</f>
        <v>0</v>
      </c>
      <c r="D8" s="229">
        <f>Note1!B9+Note1!B16+Note1!B17</f>
        <v>0</v>
      </c>
      <c r="E8" s="229">
        <f>Note1!D9+Note1!D16+Note1!D17</f>
        <v>0</v>
      </c>
      <c r="F8" s="572" t="s">
        <v>843</v>
      </c>
    </row>
    <row r="9" spans="1:6" x14ac:dyDescent="0.25">
      <c r="A9" s="227" t="s">
        <v>758</v>
      </c>
      <c r="B9" s="228">
        <v>0</v>
      </c>
      <c r="C9" s="229">
        <f>Note1!C22+Note1!C29+Note1!C30</f>
        <v>0</v>
      </c>
      <c r="D9" s="229">
        <f>Note1!B22+Note1!B29+Note1!B30</f>
        <v>0</v>
      </c>
      <c r="E9" s="229">
        <f>Note1!D22+Note1!D29+Note1!D30</f>
        <v>0</v>
      </c>
      <c r="F9" s="572" t="s">
        <v>1321</v>
      </c>
    </row>
    <row r="10" spans="1:6" x14ac:dyDescent="0.25">
      <c r="A10" s="227" t="s">
        <v>759</v>
      </c>
      <c r="B10" s="228">
        <v>0</v>
      </c>
      <c r="C10" s="229">
        <f>Note1!C38+Note1!C39+Note1!C40+Note1!C41+Note1!C46+'Note 22'!C36</f>
        <v>0</v>
      </c>
      <c r="D10" s="229">
        <f>Note1!B38+Note1!B39+Note1!B40+Note1!B41+Note1!B46+'Note 22'!B36</f>
        <v>0</v>
      </c>
      <c r="E10" s="229">
        <f>Note1!D38+Note1!D39+Note1!D40+Note1!D41+Note1!D46+'Note 22'!D36</f>
        <v>0</v>
      </c>
      <c r="F10" s="572" t="s">
        <v>1010</v>
      </c>
    </row>
    <row r="11" spans="1:6" x14ac:dyDescent="0.25">
      <c r="A11" s="573" t="s">
        <v>760</v>
      </c>
      <c r="B11" s="203">
        <v>0</v>
      </c>
      <c r="C11" s="574">
        <f>'Note 22'!C30</f>
        <v>0</v>
      </c>
      <c r="D11" s="574">
        <f>'Note 22'!B30</f>
        <v>0</v>
      </c>
      <c r="E11" s="574">
        <f>'Note 22'!D30</f>
        <v>0</v>
      </c>
      <c r="F11" s="575" t="s">
        <v>495</v>
      </c>
    </row>
    <row r="12" spans="1:6" x14ac:dyDescent="0.25">
      <c r="A12" s="227" t="s">
        <v>761</v>
      </c>
      <c r="B12" s="203">
        <v>0</v>
      </c>
      <c r="C12" s="229">
        <f>'Note 22'!C19</f>
        <v>0</v>
      </c>
      <c r="D12" s="229">
        <f>'Note 22'!B19</f>
        <v>0</v>
      </c>
      <c r="E12" s="229">
        <f>'Note 22'!D19</f>
        <v>0</v>
      </c>
      <c r="F12" s="575" t="s">
        <v>489</v>
      </c>
    </row>
    <row r="13" spans="1:6" x14ac:dyDescent="0.25">
      <c r="A13" s="230" t="s">
        <v>762</v>
      </c>
      <c r="B13" s="576">
        <f>SUBTOTAL(9,B8:B12)</f>
        <v>0</v>
      </c>
      <c r="C13" s="576">
        <f>SUBTOTAL(9,C8:C12)</f>
        <v>0</v>
      </c>
      <c r="D13" s="576">
        <f>SUBTOTAL(9,D8:D12)</f>
        <v>0</v>
      </c>
      <c r="E13" s="576">
        <f>SUBTOTAL(9,E8:E12)</f>
        <v>0</v>
      </c>
      <c r="F13" s="231"/>
    </row>
    <row r="14" spans="1:6" x14ac:dyDescent="0.25">
      <c r="A14" s="227"/>
      <c r="B14" s="204"/>
      <c r="C14" s="229"/>
      <c r="D14" s="229"/>
      <c r="E14" s="229"/>
      <c r="F14" s="231"/>
    </row>
    <row r="15" spans="1:6" x14ac:dyDescent="0.25">
      <c r="A15" s="577" t="s">
        <v>763</v>
      </c>
      <c r="B15" s="218"/>
      <c r="C15" s="229"/>
      <c r="D15" s="229"/>
      <c r="E15" s="229"/>
      <c r="F15" s="231"/>
    </row>
    <row r="16" spans="1:6" x14ac:dyDescent="0.25">
      <c r="A16" s="227" t="s">
        <v>764</v>
      </c>
      <c r="B16" s="228">
        <v>0</v>
      </c>
      <c r="C16" s="229">
        <f>'Note 21'!C11</f>
        <v>0</v>
      </c>
      <c r="D16" s="229">
        <f>'Note 21'!B11</f>
        <v>0</v>
      </c>
      <c r="E16" s="229">
        <f>'Note 21'!D11</f>
        <v>0</v>
      </c>
      <c r="F16" s="572" t="s">
        <v>447</v>
      </c>
    </row>
    <row r="17" spans="1:6" x14ac:dyDescent="0.25">
      <c r="A17" s="227" t="s">
        <v>765</v>
      </c>
      <c r="B17" s="228">
        <v>0</v>
      </c>
      <c r="C17" s="229">
        <f>'Note 21'!C12+'Note 21'!C13+'Note 21'!C14+Note1!C70</f>
        <v>0</v>
      </c>
      <c r="D17" s="229">
        <f>'Note 21'!B12+'Note 21'!B13+'Note 21'!B14+Note1!B70</f>
        <v>0</v>
      </c>
      <c r="E17" s="229">
        <f>'Note 21'!D12+'Note 21'!D13+'Note 21'!D14+Note1!D70</f>
        <v>0</v>
      </c>
      <c r="F17" s="572" t="s">
        <v>1049</v>
      </c>
    </row>
    <row r="18" spans="1:6" x14ac:dyDescent="0.25">
      <c r="A18" s="227" t="s">
        <v>1246</v>
      </c>
      <c r="B18" s="228">
        <v>0</v>
      </c>
      <c r="C18" s="229">
        <f>'Note 21'!C35+'Note 21'!C27</f>
        <v>0</v>
      </c>
      <c r="D18" s="229">
        <f>'Note 21'!B35+'Note 21'!B27</f>
        <v>0</v>
      </c>
      <c r="E18" s="229">
        <f>'Note 21'!D35+'Note 21'!D27</f>
        <v>0</v>
      </c>
      <c r="F18" s="572" t="s">
        <v>992</v>
      </c>
    </row>
    <row r="19" spans="1:6" x14ac:dyDescent="0.25">
      <c r="A19" s="578" t="s">
        <v>766</v>
      </c>
      <c r="B19" s="576">
        <f>SUBTOTAL(9,B16:B18)</f>
        <v>0</v>
      </c>
      <c r="C19" s="576">
        <f>SUBTOTAL(9,C16:C18)</f>
        <v>0</v>
      </c>
      <c r="D19" s="576">
        <f>SUBTOTAL(9,D16:D18)</f>
        <v>0</v>
      </c>
      <c r="E19" s="576">
        <f>SUBTOTAL(9,E16:E18)</f>
        <v>0</v>
      </c>
      <c r="F19" s="231"/>
    </row>
    <row r="20" spans="1:6" x14ac:dyDescent="0.25">
      <c r="A20" s="232"/>
      <c r="B20" s="198"/>
      <c r="C20" s="229"/>
      <c r="D20" s="229"/>
      <c r="E20" s="229"/>
      <c r="F20" s="231"/>
    </row>
    <row r="21" spans="1:6" x14ac:dyDescent="0.25">
      <c r="A21" s="577" t="s">
        <v>767</v>
      </c>
      <c r="B21" s="218"/>
      <c r="C21" s="229"/>
      <c r="D21" s="229"/>
      <c r="E21" s="229"/>
      <c r="F21" s="231"/>
    </row>
    <row r="22" spans="1:6" x14ac:dyDescent="0.25">
      <c r="A22" s="227" t="s">
        <v>768</v>
      </c>
      <c r="B22" s="228">
        <v>0</v>
      </c>
      <c r="C22" s="229">
        <f>Note1!C96</f>
        <v>0</v>
      </c>
      <c r="D22" s="229">
        <f>Note1!B96</f>
        <v>0</v>
      </c>
      <c r="E22" s="229">
        <f>Note1!D96</f>
        <v>0</v>
      </c>
      <c r="F22" s="572" t="s">
        <v>428</v>
      </c>
    </row>
    <row r="23" spans="1:6" ht="29.25" customHeight="1" x14ac:dyDescent="0.25">
      <c r="A23" s="579" t="s">
        <v>1247</v>
      </c>
      <c r="B23" s="233">
        <v>0</v>
      </c>
      <c r="C23" s="580">
        <f>Note1!C97</f>
        <v>0</v>
      </c>
      <c r="D23" s="580">
        <f>Note1!B97</f>
        <v>0</v>
      </c>
      <c r="E23" s="580">
        <f>Note1!D97</f>
        <v>0</v>
      </c>
      <c r="F23" s="581" t="s">
        <v>429</v>
      </c>
    </row>
    <row r="24" spans="1:6" x14ac:dyDescent="0.25">
      <c r="A24" s="227" t="s">
        <v>769</v>
      </c>
      <c r="B24" s="201">
        <v>0</v>
      </c>
      <c r="C24" s="229">
        <f>Note1!C98+Note1!C99+Note1!C100</f>
        <v>0</v>
      </c>
      <c r="D24" s="229">
        <f>Note1!B98+Note1!B99+Note1!B100</f>
        <v>0</v>
      </c>
      <c r="E24" s="229">
        <f>Note1!D98+Note1!D99+Note1!D100</f>
        <v>0</v>
      </c>
      <c r="F24" s="572" t="s">
        <v>770</v>
      </c>
    </row>
    <row r="25" spans="1:6" x14ac:dyDescent="0.25">
      <c r="A25" s="227" t="s">
        <v>771</v>
      </c>
      <c r="B25" s="201">
        <v>0</v>
      </c>
      <c r="C25" s="229">
        <f>Note1!C86+Note1!C109+Note1!C119+Note1!C125+(C30-C31-C32)</f>
        <v>0</v>
      </c>
      <c r="D25" s="229">
        <f>Note1!B86+Note1!B109+Note1!B119+Note1!B125+(D30-D31-D32)</f>
        <v>0</v>
      </c>
      <c r="E25" s="229">
        <f>Note1!D86+Note1!D109+Note1!D119+Note1!D125+(E30-E31-E32)</f>
        <v>0</v>
      </c>
      <c r="F25" s="572" t="s">
        <v>1006</v>
      </c>
    </row>
    <row r="26" spans="1:6" x14ac:dyDescent="0.25">
      <c r="A26" s="577" t="s">
        <v>772</v>
      </c>
      <c r="B26" s="576">
        <f>SUBTOTAL(9,B22:B25)</f>
        <v>0</v>
      </c>
      <c r="C26" s="576">
        <f>SUBTOTAL(9,C22:C25)</f>
        <v>0</v>
      </c>
      <c r="D26" s="576">
        <f>SUBTOTAL(9,D22:D25)</f>
        <v>0</v>
      </c>
      <c r="E26" s="576">
        <f>SUBTOTAL(9,E22:E25)</f>
        <v>0</v>
      </c>
      <c r="F26" s="231"/>
    </row>
    <row r="27" spans="1:6" ht="15.75" thickBot="1" x14ac:dyDescent="0.3">
      <c r="A27" s="234"/>
      <c r="B27" s="235"/>
      <c r="C27" s="236"/>
      <c r="D27" s="236"/>
      <c r="E27" s="237"/>
      <c r="F27" s="238"/>
    </row>
    <row r="28" spans="1:6" ht="15.75" thickBot="1" x14ac:dyDescent="0.3">
      <c r="A28" s="582" t="s">
        <v>750</v>
      </c>
      <c r="B28" s="583">
        <f>SUBTOTAL(9,B8:B27)</f>
        <v>0</v>
      </c>
      <c r="C28" s="583">
        <f>SUBTOTAL(9,C8:C27)</f>
        <v>0</v>
      </c>
      <c r="D28" s="583">
        <f>SUBTOTAL(9,D8:D27)</f>
        <v>0</v>
      </c>
      <c r="E28" s="584">
        <f>SUBTOTAL(9,E8:E27)</f>
        <v>0</v>
      </c>
      <c r="F28" s="239"/>
    </row>
    <row r="29" spans="1:6" ht="14.25" customHeight="1" x14ac:dyDescent="0.25">
      <c r="B29" s="240"/>
      <c r="C29" s="221"/>
      <c r="D29" s="221"/>
    </row>
    <row r="30" spans="1:6" ht="22.5" hidden="1" customHeight="1" x14ac:dyDescent="0.25">
      <c r="A30" s="195" t="s">
        <v>773</v>
      </c>
      <c r="C30" s="221">
        <f>'Tabell 1'!C54</f>
        <v>0</v>
      </c>
      <c r="D30" s="221">
        <f>'Tabell 1'!D54</f>
        <v>0</v>
      </c>
      <c r="E30" s="221">
        <f>'Tabell 1'!E54</f>
        <v>0</v>
      </c>
    </row>
    <row r="31" spans="1:6" ht="21" hidden="1" customHeight="1" x14ac:dyDescent="0.25">
      <c r="A31" s="241" t="s">
        <v>774</v>
      </c>
      <c r="C31" s="221">
        <f>SUBTOTAL(9,C8:C24)</f>
        <v>0</v>
      </c>
      <c r="D31" s="221">
        <f>SUBTOTAL(9,D8:D24)</f>
        <v>0</v>
      </c>
      <c r="E31" s="221">
        <f>SUBTOTAL(9,E8:E24)</f>
        <v>0</v>
      </c>
    </row>
    <row r="32" spans="1:6" ht="24" hidden="1" customHeight="1" x14ac:dyDescent="0.25">
      <c r="A32" s="241" t="s">
        <v>775</v>
      </c>
      <c r="B32" s="241"/>
      <c r="C32" s="221">
        <f>Note1!C86+Note1!C109+Note1!C119</f>
        <v>0</v>
      </c>
      <c r="D32" s="221">
        <f>Note1!B86+Note1!B109+Note1!B119</f>
        <v>0</v>
      </c>
      <c r="E32" s="221">
        <f>Note1!D86+Note1!D109+Note1!D119</f>
        <v>0</v>
      </c>
    </row>
  </sheetData>
  <sheetProtection formatCells="0" formatColumns="0" formatRows="0" insertColumns="0" insertRows="0" deleteColumns="0" deleteRows="0" autoFilter="0"/>
  <mergeCells count="2">
    <mergeCell ref="F4:F5"/>
    <mergeCell ref="A4:A5"/>
  </mergeCells>
  <pageMargins left="0.78740157480314965" right="0.78740157480314965" top="0.98425196850393704" bottom="0.98425196850393704" header="0.51181102362204722" footer="0.51181102362204722"/>
  <pageSetup paperSize="9" scale="72" orientation="landscape" r:id="rId1"/>
  <headerFooter alignWithMargins="0">
    <oddHeader xml:space="preserve">&amp;LUniversiteter og høyskoler - standard mal for årsregnskap
</oddHeader>
    <oddFooter>&amp;LDato: 17.12.2013
Versjon:1&amp;R&amp;D &amp;T</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4"/>
  <dimension ref="A1:I46"/>
  <sheetViews>
    <sheetView zoomScaleNormal="100" workbookViewId="0">
      <selection activeCell="B4" sqref="B4:F5"/>
    </sheetView>
  </sheetViews>
  <sheetFormatPr baseColWidth="10" defaultColWidth="11.42578125" defaultRowHeight="15" x14ac:dyDescent="0.25"/>
  <cols>
    <col min="1" max="1" width="87.7109375" style="195" bestFit="1" customWidth="1"/>
    <col min="2" max="4" width="11.7109375" style="195" customWidth="1"/>
    <col min="5" max="5" width="11.7109375" style="195" hidden="1" customWidth="1"/>
    <col min="6" max="6" width="13" style="195" customWidth="1"/>
    <col min="7" max="7" width="50.7109375" style="195" bestFit="1" customWidth="1"/>
    <col min="8" max="9" width="11.42578125" style="195" hidden="1" customWidth="1"/>
    <col min="10" max="16384" width="11.42578125" style="195"/>
  </cols>
  <sheetData>
    <row r="1" spans="1:8" ht="15" customHeight="1" x14ac:dyDescent="0.25">
      <c r="A1" s="242"/>
      <c r="B1" s="242"/>
      <c r="C1" s="242"/>
      <c r="D1" s="242"/>
      <c r="E1" s="242"/>
      <c r="F1" s="242"/>
    </row>
    <row r="2" spans="1:8" ht="15" customHeight="1" x14ac:dyDescent="0.25">
      <c r="A2" s="760" t="str">
        <f>Resultatregnskap!A3</f>
        <v>Virksomhet:</v>
      </c>
      <c r="B2" s="242"/>
      <c r="C2" s="242"/>
      <c r="D2" s="242"/>
      <c r="E2" s="242"/>
      <c r="F2" s="242"/>
    </row>
    <row r="3" spans="1:8" ht="15.75" thickBot="1" x14ac:dyDescent="0.3">
      <c r="A3" s="243"/>
      <c r="B3" s="243"/>
      <c r="C3" s="243"/>
      <c r="D3" s="243"/>
      <c r="E3" s="243"/>
      <c r="F3" s="243"/>
    </row>
    <row r="4" spans="1:8" ht="15" customHeight="1" x14ac:dyDescent="0.25">
      <c r="A4" s="585" t="s">
        <v>1474</v>
      </c>
      <c r="B4" s="1032" t="s">
        <v>170</v>
      </c>
      <c r="C4" s="1032" t="s">
        <v>1192</v>
      </c>
      <c r="D4" s="1032" t="s">
        <v>1192</v>
      </c>
      <c r="E4" s="1033" t="s">
        <v>314</v>
      </c>
      <c r="F4" s="1034" t="s">
        <v>1377</v>
      </c>
      <c r="G4" s="1164" t="s">
        <v>755</v>
      </c>
      <c r="H4" s="1162" t="s">
        <v>776</v>
      </c>
    </row>
    <row r="5" spans="1:8" ht="15.75" thickBot="1" x14ac:dyDescent="0.3">
      <c r="A5" s="586" t="s">
        <v>777</v>
      </c>
      <c r="B5" s="1028" t="str">
        <f>'Tabell 1'!B5</f>
        <v>31.12.2013</v>
      </c>
      <c r="C5" s="1035">
        <f>'Tabell 1'!C5</f>
        <v>42004</v>
      </c>
      <c r="D5" s="1035">
        <f>'Tabell 1'!D5</f>
        <v>42369</v>
      </c>
      <c r="E5" s="1036" t="s">
        <v>778</v>
      </c>
      <c r="F5" s="1037" t="s">
        <v>1378</v>
      </c>
      <c r="G5" s="1165"/>
      <c r="H5" s="1163"/>
    </row>
    <row r="6" spans="1:8" x14ac:dyDescent="0.25">
      <c r="A6" s="244"/>
      <c r="B6" s="245"/>
      <c r="C6" s="246"/>
      <c r="D6" s="246"/>
      <c r="E6" s="247"/>
      <c r="F6" s="248"/>
      <c r="G6" s="198"/>
      <c r="H6" s="198"/>
    </row>
    <row r="7" spans="1:8" x14ac:dyDescent="0.25">
      <c r="A7" s="230" t="s">
        <v>779</v>
      </c>
      <c r="B7" s="206"/>
      <c r="C7" s="229"/>
      <c r="D7" s="229"/>
      <c r="E7" s="249"/>
      <c r="F7" s="249"/>
      <c r="G7" s="198"/>
      <c r="H7" s="198"/>
    </row>
    <row r="8" spans="1:8" x14ac:dyDescent="0.25">
      <c r="A8" s="227" t="s">
        <v>780</v>
      </c>
      <c r="B8" s="250">
        <v>0</v>
      </c>
      <c r="C8" s="251">
        <f>'Balanse - eiendeler'!D51</f>
        <v>0</v>
      </c>
      <c r="D8" s="251">
        <f>'Balanse - eiendeler'!C51</f>
        <v>0</v>
      </c>
      <c r="E8" s="251" t="e">
        <f>D8-#REF!</f>
        <v>#REF!</v>
      </c>
      <c r="F8" s="251">
        <f>D8-C8</f>
        <v>0</v>
      </c>
      <c r="G8" s="205" t="s">
        <v>362</v>
      </c>
      <c r="H8" s="198"/>
    </row>
    <row r="9" spans="1:8" x14ac:dyDescent="0.25">
      <c r="A9" s="227" t="s">
        <v>781</v>
      </c>
      <c r="B9" s="250">
        <v>0</v>
      </c>
      <c r="C9" s="251">
        <f>'Balanse - eiendeler'!D52</f>
        <v>0</v>
      </c>
      <c r="D9" s="251">
        <f>'Balanse - eiendeler'!C52</f>
        <v>0</v>
      </c>
      <c r="E9" s="251" t="e">
        <f>D9-#REF!</f>
        <v>#REF!</v>
      </c>
      <c r="F9" s="251">
        <f>D9-C9</f>
        <v>0</v>
      </c>
      <c r="G9" s="205" t="s">
        <v>363</v>
      </c>
      <c r="H9" s="198"/>
    </row>
    <row r="10" spans="1:8" x14ac:dyDescent="0.25">
      <c r="A10" s="227" t="s">
        <v>782</v>
      </c>
      <c r="B10" s="250">
        <v>0</v>
      </c>
      <c r="C10" s="251">
        <f>'Balanse - eiendeler'!D53</f>
        <v>0</v>
      </c>
      <c r="D10" s="251">
        <f>'Balanse - eiendeler'!C53</f>
        <v>0</v>
      </c>
      <c r="E10" s="251" t="e">
        <f>D10-#REF!</f>
        <v>#REF!</v>
      </c>
      <c r="F10" s="251">
        <f>D10-C10</f>
        <v>0</v>
      </c>
      <c r="G10" s="587" t="s">
        <v>441</v>
      </c>
      <c r="H10" s="198"/>
    </row>
    <row r="11" spans="1:8" x14ac:dyDescent="0.25">
      <c r="A11" s="230" t="s">
        <v>783</v>
      </c>
      <c r="B11" s="588">
        <f>SUBTOTAL(9,B8:B10)</f>
        <v>0</v>
      </c>
      <c r="C11" s="588">
        <f>SUBTOTAL(9,C8:C10)</f>
        <v>0</v>
      </c>
      <c r="D11" s="588">
        <f>SUBTOTAL(9,D8:D10)</f>
        <v>0</v>
      </c>
      <c r="E11" s="588" t="e">
        <f>D11-#REF!</f>
        <v>#REF!</v>
      </c>
      <c r="F11" s="588">
        <f>SUBTOTAL(9,F8:F10)</f>
        <v>0</v>
      </c>
      <c r="G11" s="206"/>
      <c r="H11" s="198"/>
    </row>
    <row r="12" spans="1:8" x14ac:dyDescent="0.25">
      <c r="A12" s="252"/>
      <c r="B12" s="205"/>
      <c r="C12" s="251"/>
      <c r="D12" s="251"/>
      <c r="E12" s="253"/>
      <c r="F12" s="253"/>
      <c r="G12" s="198"/>
      <c r="H12" s="198"/>
    </row>
    <row r="13" spans="1:8" x14ac:dyDescent="0.25">
      <c r="A13" s="230" t="s">
        <v>784</v>
      </c>
      <c r="B13" s="206"/>
      <c r="C13" s="229"/>
      <c r="D13" s="229"/>
      <c r="E13" s="249"/>
      <c r="F13" s="249"/>
      <c r="G13" s="198"/>
      <c r="H13" s="198"/>
    </row>
    <row r="14" spans="1:8" x14ac:dyDescent="0.25">
      <c r="A14" s="227" t="s">
        <v>785</v>
      </c>
      <c r="B14" s="250">
        <v>0</v>
      </c>
      <c r="C14" s="229">
        <f>'Balanse - Gjeld og kapital'!D34</f>
        <v>0</v>
      </c>
      <c r="D14" s="229">
        <f>'Balanse - Gjeld og kapital'!C34</f>
        <v>0</v>
      </c>
      <c r="E14" s="251" t="e">
        <f>D14-#REF!</f>
        <v>#REF!</v>
      </c>
      <c r="F14" s="251">
        <f>D14-C14</f>
        <v>0</v>
      </c>
      <c r="G14" s="205" t="s">
        <v>371</v>
      </c>
      <c r="H14" s="198"/>
    </row>
    <row r="15" spans="1:8" x14ac:dyDescent="0.25">
      <c r="A15" s="227" t="s">
        <v>786</v>
      </c>
      <c r="B15" s="250">
        <v>0</v>
      </c>
      <c r="C15" s="229">
        <f>'Balanse - Gjeld og kapital'!D32+'Balanse - Gjeld og kapital'!D33</f>
        <v>0</v>
      </c>
      <c r="D15" s="229">
        <f>'Balanse - Gjeld og kapital'!C32+'Balanse - Gjeld og kapital'!C33</f>
        <v>0</v>
      </c>
      <c r="E15" s="251" t="e">
        <f>D15-#REF!</f>
        <v>#REF!</v>
      </c>
      <c r="F15" s="251">
        <f>D15-C15</f>
        <v>0</v>
      </c>
      <c r="G15" s="205" t="s">
        <v>787</v>
      </c>
      <c r="H15" s="198"/>
    </row>
    <row r="16" spans="1:8" x14ac:dyDescent="0.25">
      <c r="A16" s="227" t="s">
        <v>788</v>
      </c>
      <c r="B16" s="250">
        <v>0</v>
      </c>
      <c r="C16" s="229">
        <f>'Balanse - Gjeld og kapital'!D31-'Balanse - eiendeler'!D37-'Balanse - eiendeler'!D43</f>
        <v>0</v>
      </c>
      <c r="D16" s="229">
        <f>'Balanse - Gjeld og kapital'!C31-'Balanse - eiendeler'!C37-'Balanse - eiendeler'!C43</f>
        <v>0</v>
      </c>
      <c r="E16" s="251" t="e">
        <f>D16-#REF!</f>
        <v>#REF!</v>
      </c>
      <c r="F16" s="251">
        <f>D16-C16</f>
        <v>0</v>
      </c>
      <c r="G16" s="205" t="s">
        <v>789</v>
      </c>
      <c r="H16" s="198"/>
    </row>
    <row r="17" spans="1:9" x14ac:dyDescent="0.25">
      <c r="A17" s="227" t="s">
        <v>790</v>
      </c>
      <c r="B17" s="250">
        <v>0</v>
      </c>
      <c r="C17" s="229">
        <f>'Balanse - Gjeld og kapital'!D35-'Balanse - eiendeler'!D41</f>
        <v>0</v>
      </c>
      <c r="D17" s="229">
        <f>'Balanse - Gjeld og kapital'!C35-'Balanse - eiendeler'!C41</f>
        <v>0</v>
      </c>
      <c r="E17" s="251" t="e">
        <f>D17-#REF!</f>
        <v>#REF!</v>
      </c>
      <c r="F17" s="251">
        <f>D17-C17</f>
        <v>0</v>
      </c>
      <c r="G17" s="205" t="s">
        <v>791</v>
      </c>
      <c r="H17" s="198"/>
    </row>
    <row r="18" spans="1:9" x14ac:dyDescent="0.25">
      <c r="A18" s="227" t="s">
        <v>1476</v>
      </c>
      <c r="B18" s="250">
        <v>0</v>
      </c>
      <c r="C18" s="229">
        <f>'Balanse - Gjeld og kapital'!D36-'Balanse - eiendeler'!D42-'Balanse - eiendeler'!D36</f>
        <v>0</v>
      </c>
      <c r="D18" s="229">
        <f>'Balanse - Gjeld og kapital'!C36-'Balanse - eiendeler'!C42-'Balanse - eiendeler'!C36</f>
        <v>0</v>
      </c>
      <c r="E18" s="251" t="e">
        <f>D18-#REF!</f>
        <v>#REF!</v>
      </c>
      <c r="F18" s="251">
        <f>D18-C18</f>
        <v>0</v>
      </c>
      <c r="G18" s="205" t="s">
        <v>792</v>
      </c>
      <c r="H18" s="198"/>
    </row>
    <row r="19" spans="1:9" x14ac:dyDescent="0.25">
      <c r="A19" s="230" t="s">
        <v>793</v>
      </c>
      <c r="B19" s="588">
        <f>SUBTOTAL(9,B14:B18)</f>
        <v>0</v>
      </c>
      <c r="C19" s="588">
        <f>SUBTOTAL(9,C14:C18)</f>
        <v>0</v>
      </c>
      <c r="D19" s="588">
        <f>SUBTOTAL(9,D14:D18)</f>
        <v>0</v>
      </c>
      <c r="E19" s="588" t="e">
        <f>D19-#REF!</f>
        <v>#REF!</v>
      </c>
      <c r="F19" s="588">
        <f>SUBTOTAL(9,F14:F18)</f>
        <v>0</v>
      </c>
      <c r="G19" s="198"/>
      <c r="H19" s="198"/>
    </row>
    <row r="20" spans="1:9" x14ac:dyDescent="0.25">
      <c r="A20" s="252"/>
      <c r="B20" s="205"/>
      <c r="C20" s="229"/>
      <c r="D20" s="229"/>
      <c r="E20" s="249"/>
      <c r="F20" s="249"/>
      <c r="G20" s="198"/>
      <c r="H20" s="198"/>
    </row>
    <row r="21" spans="1:9" ht="30" customHeight="1" x14ac:dyDescent="0.25">
      <c r="A21" s="589" t="s">
        <v>794</v>
      </c>
      <c r="B21" s="254"/>
      <c r="C21" s="229"/>
      <c r="D21" s="229"/>
      <c r="E21" s="249"/>
      <c r="F21" s="249"/>
      <c r="G21" s="198"/>
      <c r="H21" s="198"/>
    </row>
    <row r="22" spans="1:9" x14ac:dyDescent="0.25">
      <c r="A22" s="227" t="s">
        <v>795</v>
      </c>
      <c r="B22" s="229">
        <v>0</v>
      </c>
      <c r="C22" s="229">
        <f>'Note15 '!D66+'Note15 '!D120</f>
        <v>0</v>
      </c>
      <c r="D22" s="229">
        <f>'Note15 '!B66+'Note15 '!B120</f>
        <v>0</v>
      </c>
      <c r="E22" s="251" t="e">
        <f>D22-#REF!</f>
        <v>#REF!</v>
      </c>
      <c r="F22" s="251">
        <f t="shared" ref="F22:F27" si="0">D22-C22</f>
        <v>0</v>
      </c>
      <c r="G22" s="205" t="s">
        <v>953</v>
      </c>
      <c r="H22" s="255" t="e">
        <f>ROUND(100*E22/#REF!,1)</f>
        <v>#REF!</v>
      </c>
    </row>
    <row r="23" spans="1:9" x14ac:dyDescent="0.25">
      <c r="A23" s="590" t="s">
        <v>796</v>
      </c>
      <c r="B23" s="229">
        <v>0</v>
      </c>
      <c r="C23" s="229">
        <f>'Note15 '!D73+'Note15 '!D126</f>
        <v>0</v>
      </c>
      <c r="D23" s="229">
        <f>'Note15 '!B73+'Note15 '!B126</f>
        <v>0</v>
      </c>
      <c r="E23" s="251"/>
      <c r="F23" s="251">
        <f t="shared" si="0"/>
        <v>0</v>
      </c>
      <c r="G23" s="591" t="s">
        <v>960</v>
      </c>
      <c r="H23" s="255"/>
    </row>
    <row r="24" spans="1:9" x14ac:dyDescent="0.25">
      <c r="A24" s="227" t="s">
        <v>1475</v>
      </c>
      <c r="B24" s="229">
        <v>0</v>
      </c>
      <c r="C24" s="229">
        <f>'Note15 '!D33</f>
        <v>0</v>
      </c>
      <c r="D24" s="229">
        <f>'Note15 '!B33</f>
        <v>0</v>
      </c>
      <c r="E24" s="251" t="e">
        <f>D24-#REF!</f>
        <v>#REF!</v>
      </c>
      <c r="F24" s="251">
        <f t="shared" si="0"/>
        <v>0</v>
      </c>
      <c r="G24" s="205" t="s">
        <v>380</v>
      </c>
      <c r="H24" s="255" t="e">
        <f>ROUND(100*E24/#REF!,1)</f>
        <v>#REF!</v>
      </c>
    </row>
    <row r="25" spans="1:9" x14ac:dyDescent="0.25">
      <c r="A25" s="227" t="s">
        <v>797</v>
      </c>
      <c r="B25" s="229">
        <v>0</v>
      </c>
      <c r="C25" s="229">
        <f>'Note15 '!D21</f>
        <v>0</v>
      </c>
      <c r="D25" s="229">
        <f>'Note15 '!B21</f>
        <v>0</v>
      </c>
      <c r="E25" s="251" t="e">
        <f>D25-#REF!</f>
        <v>#REF!</v>
      </c>
      <c r="F25" s="251">
        <f t="shared" si="0"/>
        <v>0</v>
      </c>
      <c r="G25" s="205" t="s">
        <v>378</v>
      </c>
      <c r="H25" s="255" t="e">
        <f>ROUND(100*E25/#REF!,1)</f>
        <v>#REF!</v>
      </c>
    </row>
    <row r="26" spans="1:9" x14ac:dyDescent="0.25">
      <c r="A26" s="227" t="s">
        <v>798</v>
      </c>
      <c r="B26" s="229">
        <v>0</v>
      </c>
      <c r="C26" s="229">
        <f>'Note15 '!D27</f>
        <v>0</v>
      </c>
      <c r="D26" s="229">
        <f>'Note15 '!B27</f>
        <v>0</v>
      </c>
      <c r="E26" s="251" t="e">
        <f>D26-#REF!</f>
        <v>#REF!</v>
      </c>
      <c r="F26" s="251">
        <f t="shared" si="0"/>
        <v>0</v>
      </c>
      <c r="G26" s="205" t="s">
        <v>379</v>
      </c>
      <c r="H26" s="255" t="e">
        <f>ROUND(100*E26/#REF!,1)</f>
        <v>#REF!</v>
      </c>
    </row>
    <row r="27" spans="1:9" x14ac:dyDescent="0.25">
      <c r="A27" s="227" t="s">
        <v>799</v>
      </c>
      <c r="B27" s="229">
        <v>0</v>
      </c>
      <c r="C27" s="229">
        <f>'Note15 '!D48+'Note15 '!D59+'Note15 '!D80</f>
        <v>0</v>
      </c>
      <c r="D27" s="229">
        <f>'Note15 '!B48+'Note15 '!B59+'Note15 '!B80</f>
        <v>0</v>
      </c>
      <c r="E27" s="251" t="e">
        <f>D27-#REF!</f>
        <v>#REF!</v>
      </c>
      <c r="F27" s="251">
        <f t="shared" si="0"/>
        <v>0</v>
      </c>
      <c r="G27" s="205" t="s">
        <v>961</v>
      </c>
      <c r="H27" s="255" t="e">
        <f>ROUND(100*E27/#REF!,1)</f>
        <v>#REF!</v>
      </c>
    </row>
    <row r="28" spans="1:9" x14ac:dyDescent="0.25">
      <c r="A28" s="230" t="s">
        <v>800</v>
      </c>
      <c r="B28" s="588">
        <f>SUBTOTAL(9,B22:B27)</f>
        <v>0</v>
      </c>
      <c r="C28" s="588">
        <f>SUBTOTAL(9,C22:C27)</f>
        <v>0</v>
      </c>
      <c r="D28" s="588">
        <f>SUBTOTAL(9,D22:D27)</f>
        <v>0</v>
      </c>
      <c r="E28" s="588" t="e">
        <f>D28-#REF!</f>
        <v>#REF!</v>
      </c>
      <c r="F28" s="588">
        <f>SUBTOTAL(9,F22:F27)</f>
        <v>0</v>
      </c>
      <c r="G28" s="198"/>
      <c r="H28" s="592" t="e">
        <f>ROUND(100*E28/#REF!,1)</f>
        <v>#REF!</v>
      </c>
    </row>
    <row r="29" spans="1:9" x14ac:dyDescent="0.25">
      <c r="A29" s="230"/>
      <c r="B29" s="206"/>
      <c r="C29" s="229"/>
      <c r="D29" s="229"/>
      <c r="E29" s="249"/>
      <c r="F29" s="249"/>
      <c r="G29" s="198"/>
      <c r="H29" s="198"/>
    </row>
    <row r="30" spans="1:9" x14ac:dyDescent="0.25">
      <c r="A30" s="230" t="s">
        <v>801</v>
      </c>
      <c r="B30" s="206"/>
      <c r="C30" s="229"/>
      <c r="D30" s="229"/>
      <c r="E30" s="249"/>
      <c r="F30" s="249"/>
      <c r="G30" s="198"/>
      <c r="H30" s="198"/>
    </row>
    <row r="31" spans="1:9" x14ac:dyDescent="0.25">
      <c r="A31" s="227" t="s">
        <v>802</v>
      </c>
      <c r="B31" s="256">
        <v>0</v>
      </c>
      <c r="C31" s="229">
        <f>'Note15 '!D40+'Note15 '!D82+'Note15 '!D102+'Note15 '!D108+'Note15 '!D114+'Note15 '!D132+'Note15 '!D140</f>
        <v>0</v>
      </c>
      <c r="D31" s="229">
        <f>'Note15 '!B40+'Note15 '!B82+'Note15 '!B102+'Note15 '!B108+'Note15 '!B114+'Note15 '!B132+'Note15 '!B140</f>
        <v>0</v>
      </c>
      <c r="E31" s="251" t="e">
        <f>D31-#REF!</f>
        <v>#REF!</v>
      </c>
      <c r="F31" s="251">
        <f>D31-C31</f>
        <v>0</v>
      </c>
      <c r="G31" s="205" t="s">
        <v>1248</v>
      </c>
      <c r="H31" s="198"/>
      <c r="I31" s="221" t="e">
        <f>#REF!+#REF!</f>
        <v>#REF!</v>
      </c>
    </row>
    <row r="32" spans="1:9" x14ac:dyDescent="0.25">
      <c r="A32" s="227" t="s">
        <v>803</v>
      </c>
      <c r="B32" s="256">
        <v>0</v>
      </c>
      <c r="C32" s="251">
        <f>'Balanse - Gjeld og kapital'!D17-'Balanse - eiendeler'!D29-'Balanse - eiendeler'!D48</f>
        <v>0</v>
      </c>
      <c r="D32" s="251">
        <f>'Balanse - Gjeld og kapital'!C17-'Balanse - eiendeler'!C29-'Balanse - eiendeler'!C48</f>
        <v>0</v>
      </c>
      <c r="E32" s="251" t="e">
        <f>D32-#REF!</f>
        <v>#REF!</v>
      </c>
      <c r="F32" s="251">
        <f>D32-C32</f>
        <v>0</v>
      </c>
      <c r="G32" s="205" t="s">
        <v>804</v>
      </c>
      <c r="H32" s="198"/>
    </row>
    <row r="33" spans="1:9" x14ac:dyDescent="0.25">
      <c r="A33" s="257" t="s">
        <v>298</v>
      </c>
      <c r="B33" s="593">
        <f>SUBTOTAL(9,B31:B32)</f>
        <v>0</v>
      </c>
      <c r="C33" s="593">
        <f>SUBTOTAL(9,C31:C32)</f>
        <v>0</v>
      </c>
      <c r="D33" s="593">
        <f>SUBTOTAL(9,D31:D32)</f>
        <v>0</v>
      </c>
      <c r="E33" s="588" t="e">
        <f>D33-#REF!</f>
        <v>#REF!</v>
      </c>
      <c r="F33" s="593">
        <f>SUBTOTAL(9,F31:F32)</f>
        <v>0</v>
      </c>
      <c r="G33" s="205"/>
      <c r="H33" s="198"/>
    </row>
    <row r="34" spans="1:9" x14ac:dyDescent="0.25">
      <c r="A34" s="257"/>
      <c r="B34" s="218"/>
      <c r="C34" s="251"/>
      <c r="D34" s="251"/>
      <c r="E34" s="253"/>
      <c r="F34" s="253"/>
      <c r="G34" s="205"/>
      <c r="H34" s="198"/>
    </row>
    <row r="35" spans="1:9" x14ac:dyDescent="0.25">
      <c r="A35" s="230" t="s">
        <v>805</v>
      </c>
      <c r="B35" s="206"/>
      <c r="C35" s="229"/>
      <c r="D35" s="229"/>
      <c r="E35" s="249"/>
      <c r="F35" s="249"/>
      <c r="G35" s="198"/>
      <c r="H35" s="198"/>
    </row>
    <row r="36" spans="1:9" x14ac:dyDescent="0.25">
      <c r="A36" s="227" t="s">
        <v>806</v>
      </c>
      <c r="B36" s="258">
        <v>0</v>
      </c>
      <c r="C36" s="229">
        <f>'Balanse - Gjeld og kapital'!D22-'Balanse - eiendeler'!D22-'Balanse - eiendeler'!D14</f>
        <v>0</v>
      </c>
      <c r="D36" s="229">
        <f>'Balanse - Gjeld og kapital'!C22-'Balanse - eiendeler'!C22-'Balanse - eiendeler'!C14</f>
        <v>0</v>
      </c>
      <c r="E36" s="251" t="e">
        <f>D36-#REF!</f>
        <v>#REF!</v>
      </c>
      <c r="F36" s="251">
        <f>D36-C36</f>
        <v>0</v>
      </c>
      <c r="G36" s="587" t="s">
        <v>807</v>
      </c>
      <c r="H36" s="198"/>
    </row>
    <row r="37" spans="1:9" x14ac:dyDescent="0.25">
      <c r="A37" s="227" t="s">
        <v>808</v>
      </c>
      <c r="B37" s="258">
        <v>0</v>
      </c>
      <c r="C37" s="229">
        <f>'Balanse - Gjeld og kapital'!D23+'Balanse - Gjeld og kapital'!D28</f>
        <v>0</v>
      </c>
      <c r="D37" s="229">
        <f>'Balanse - Gjeld og kapital'!C23+'Balanse - Gjeld og kapital'!C28</f>
        <v>0</v>
      </c>
      <c r="E37" s="251" t="e">
        <f>D37-#REF!</f>
        <v>#REF!</v>
      </c>
      <c r="F37" s="251">
        <f>D37-C37</f>
        <v>0</v>
      </c>
      <c r="G37" s="587" t="s">
        <v>809</v>
      </c>
      <c r="H37" s="198"/>
    </row>
    <row r="38" spans="1:9" x14ac:dyDescent="0.25">
      <c r="A38" s="577" t="s">
        <v>810</v>
      </c>
      <c r="B38" s="565">
        <f>SUBTOTAL(9,B36:B37)</f>
        <v>0</v>
      </c>
      <c r="C38" s="588">
        <f>SUBTOTAL(9,C36:C37)</f>
        <v>0</v>
      </c>
      <c r="D38" s="588">
        <f>SUBTOTAL(9,D36:D37)</f>
        <v>0</v>
      </c>
      <c r="E38" s="588" t="e">
        <f>D38-#REF!</f>
        <v>#REF!</v>
      </c>
      <c r="F38" s="588">
        <f>SUBTOTAL(9,F36:F37)</f>
        <v>0</v>
      </c>
      <c r="G38" s="198"/>
      <c r="H38" s="198"/>
    </row>
    <row r="39" spans="1:9" ht="15.75" thickBot="1" x14ac:dyDescent="0.3">
      <c r="A39" s="259"/>
      <c r="B39" s="260"/>
      <c r="C39" s="236"/>
      <c r="D39" s="236"/>
      <c r="E39" s="261"/>
      <c r="F39" s="261"/>
      <c r="G39" s="220"/>
      <c r="H39" s="198"/>
    </row>
    <row r="40" spans="1:9" s="264" customFormat="1" ht="15.75" thickBot="1" x14ac:dyDescent="0.3">
      <c r="A40" s="594" t="s">
        <v>811</v>
      </c>
      <c r="B40" s="901">
        <f>SUBTOTAL(9,B13:B38)</f>
        <v>0</v>
      </c>
      <c r="C40" s="901">
        <f>SUBTOTAL(9,C13:C38)</f>
        <v>0</v>
      </c>
      <c r="D40" s="901">
        <f>SUBTOTAL(9,D13:D38)</f>
        <v>0</v>
      </c>
      <c r="E40" s="902" t="e">
        <f>D40-#REF!</f>
        <v>#REF!</v>
      </c>
      <c r="F40" s="901">
        <f>SUBTOTAL(9,F13:F38)</f>
        <v>0</v>
      </c>
      <c r="G40" s="262"/>
      <c r="H40" s="263"/>
    </row>
    <row r="41" spans="1:9" x14ac:dyDescent="0.25">
      <c r="C41" s="221"/>
      <c r="D41" s="221"/>
      <c r="I41" s="221" t="e">
        <f>#REF!+I31+#REF!+#REF!</f>
        <v>#REF!</v>
      </c>
    </row>
    <row r="42" spans="1:9" x14ac:dyDescent="0.25">
      <c r="A42" s="265" t="s">
        <v>812</v>
      </c>
      <c r="B42" s="265"/>
      <c r="C42" s="221"/>
      <c r="D42" s="221"/>
    </row>
    <row r="43" spans="1:9" ht="18" customHeight="1" x14ac:dyDescent="0.25">
      <c r="A43" s="1166" t="s">
        <v>813</v>
      </c>
      <c r="B43" s="1166"/>
      <c r="C43" s="1166"/>
      <c r="D43" s="1166"/>
      <c r="E43" s="1166"/>
      <c r="F43" s="1166"/>
      <c r="G43" s="1166"/>
    </row>
    <row r="44" spans="1:9" ht="30.6" customHeight="1" x14ac:dyDescent="0.25">
      <c r="A44" s="1167" t="s">
        <v>814</v>
      </c>
      <c r="B44" s="1167"/>
      <c r="C44" s="1167"/>
      <c r="D44" s="1167"/>
      <c r="E44" s="1167"/>
      <c r="F44" s="1167"/>
      <c r="G44" s="1167"/>
    </row>
    <row r="45" spans="1:9" ht="30" customHeight="1" x14ac:dyDescent="0.25">
      <c r="A45" s="1167" t="s">
        <v>815</v>
      </c>
      <c r="B45" s="1167"/>
      <c r="C45" s="1167"/>
      <c r="D45" s="1167"/>
      <c r="E45" s="1167"/>
      <c r="F45" s="1167"/>
      <c r="G45" s="1167"/>
    </row>
    <row r="46" spans="1:9" x14ac:dyDescent="0.25">
      <c r="A46" s="266"/>
      <c r="B46" s="266"/>
      <c r="C46" s="221"/>
      <c r="D46" s="221"/>
    </row>
  </sheetData>
  <sheetProtection formatCells="0" formatColumns="0" formatRows="0" insertColumns="0" insertRows="0" deleteColumns="0" deleteRows="0" autoFilter="0"/>
  <mergeCells count="5">
    <mergeCell ref="H4:H5"/>
    <mergeCell ref="G4:G5"/>
    <mergeCell ref="A43:G43"/>
    <mergeCell ref="A44:G44"/>
    <mergeCell ref="A45:G45"/>
  </mergeCells>
  <pageMargins left="0.78740157480314965" right="0.78740157480314965" top="0.98425196850393704" bottom="0.98425196850393704" header="0.51181102362204722" footer="0.51181102362204722"/>
  <pageSetup paperSize="9" scale="72" orientation="landscape" r:id="rId1"/>
  <headerFooter alignWithMargins="0">
    <oddHeader xml:space="preserve">&amp;LUniversiteter og høyskoler - standard mal for årsregnskap
</oddHeader>
    <oddFooter>&amp;LDato: 17.12.2013
Versjon:1&amp;R&amp;D &amp;T</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5"/>
  <dimension ref="A2:E36"/>
  <sheetViews>
    <sheetView zoomScaleNormal="100" workbookViewId="0">
      <selection activeCell="D2" sqref="D2"/>
    </sheetView>
  </sheetViews>
  <sheetFormatPr baseColWidth="10" defaultColWidth="11.42578125" defaultRowHeight="15" x14ac:dyDescent="0.25"/>
  <cols>
    <col min="1" max="1" width="60.140625" style="195" customWidth="1"/>
    <col min="2" max="2" width="14" style="195" customWidth="1"/>
    <col min="3" max="3" width="5.7109375" style="195" customWidth="1"/>
    <col min="4" max="4" width="47.5703125" style="195" customWidth="1"/>
    <col min="5" max="16384" width="11.42578125" style="195"/>
  </cols>
  <sheetData>
    <row r="2" spans="1:5" x14ac:dyDescent="0.25">
      <c r="A2" s="782" t="str">
        <f>Resultatregnskap!A3</f>
        <v>Virksomhet:</v>
      </c>
      <c r="B2" s="783"/>
      <c r="C2" s="784" t="s">
        <v>998</v>
      </c>
      <c r="D2" s="785">
        <f>'Tabell 1'!D5</f>
        <v>42369</v>
      </c>
      <c r="E2" s="783"/>
    </row>
    <row r="3" spans="1:5" x14ac:dyDescent="0.25">
      <c r="A3" s="783"/>
      <c r="B3" s="783"/>
      <c r="C3" s="783"/>
      <c r="D3" s="783"/>
      <c r="E3" s="783"/>
    </row>
    <row r="4" spans="1:5" x14ac:dyDescent="0.25">
      <c r="A4" s="786" t="s">
        <v>816</v>
      </c>
      <c r="B4" s="787" t="s">
        <v>817</v>
      </c>
      <c r="C4" s="788"/>
      <c r="D4" s="788" t="s">
        <v>1397</v>
      </c>
      <c r="E4" s="787" t="s">
        <v>817</v>
      </c>
    </row>
    <row r="5" spans="1:5" x14ac:dyDescent="0.25">
      <c r="A5" s="789" t="s">
        <v>818</v>
      </c>
      <c r="B5" s="783"/>
      <c r="C5" s="783"/>
      <c r="D5" s="784" t="s">
        <v>819</v>
      </c>
      <c r="E5" s="783"/>
    </row>
    <row r="6" spans="1:5" x14ac:dyDescent="0.25">
      <c r="A6" s="783" t="s">
        <v>820</v>
      </c>
      <c r="B6" s="790">
        <f>'Balanse - eiendeler'!C14</f>
        <v>0</v>
      </c>
      <c r="C6" s="783"/>
      <c r="D6" s="791" t="s">
        <v>821</v>
      </c>
      <c r="E6" s="794">
        <f>'Balanse - Gjeld og kapital'!C17</f>
        <v>0</v>
      </c>
    </row>
    <row r="7" spans="1:5" x14ac:dyDescent="0.25">
      <c r="A7" s="783" t="s">
        <v>822</v>
      </c>
      <c r="B7" s="792">
        <f>'Balanse - eiendeler'!C22</f>
        <v>0</v>
      </c>
      <c r="C7" s="783"/>
      <c r="D7" s="783"/>
      <c r="E7" s="790"/>
    </row>
    <row r="8" spans="1:5" x14ac:dyDescent="0.25">
      <c r="A8" s="783" t="s">
        <v>823</v>
      </c>
      <c r="B8" s="790">
        <f>'Balanse - eiendeler'!C29</f>
        <v>0</v>
      </c>
      <c r="C8" s="783"/>
      <c r="D8" s="783"/>
      <c r="E8" s="790"/>
    </row>
    <row r="9" spans="1:5" x14ac:dyDescent="0.25">
      <c r="A9" s="793" t="s">
        <v>824</v>
      </c>
      <c r="B9" s="794">
        <f>SUBTOTAL(9,B6:B8)</f>
        <v>0</v>
      </c>
      <c r="C9" s="783"/>
      <c r="D9" s="783"/>
      <c r="E9" s="790"/>
    </row>
    <row r="10" spans="1:5" x14ac:dyDescent="0.25">
      <c r="A10" s="793"/>
      <c r="B10" s="790"/>
      <c r="C10" s="783"/>
      <c r="D10" s="783"/>
      <c r="E10" s="790"/>
    </row>
    <row r="11" spans="1:5" x14ac:dyDescent="0.25">
      <c r="A11" s="793"/>
      <c r="B11" s="790"/>
      <c r="C11" s="783"/>
      <c r="D11" s="784" t="s">
        <v>825</v>
      </c>
      <c r="E11" s="790"/>
    </row>
    <row r="12" spans="1:5" x14ac:dyDescent="0.25">
      <c r="A12" s="783"/>
      <c r="B12" s="790"/>
      <c r="C12" s="783"/>
      <c r="D12" s="783" t="s">
        <v>826</v>
      </c>
      <c r="E12" s="790">
        <f>'Balanse - Gjeld og kapital'!C22</f>
        <v>0</v>
      </c>
    </row>
    <row r="13" spans="1:5" x14ac:dyDescent="0.25">
      <c r="A13" s="783"/>
      <c r="B13" s="790"/>
      <c r="C13" s="783"/>
      <c r="D13" s="783" t="s">
        <v>827</v>
      </c>
      <c r="E13" s="790">
        <f>'Balanse - Gjeld og kapital'!C23</f>
        <v>0</v>
      </c>
    </row>
    <row r="14" spans="1:5" x14ac:dyDescent="0.25">
      <c r="A14" s="783"/>
      <c r="B14" s="790"/>
      <c r="C14" s="783"/>
      <c r="D14" s="791" t="s">
        <v>828</v>
      </c>
      <c r="E14" s="794">
        <f>SUBTOTAL(9,E12:E13)</f>
        <v>0</v>
      </c>
    </row>
    <row r="15" spans="1:5" x14ac:dyDescent="0.25">
      <c r="A15" s="783"/>
      <c r="B15" s="790"/>
      <c r="C15" s="783"/>
      <c r="D15" s="783"/>
      <c r="E15" s="790"/>
    </row>
    <row r="16" spans="1:5" x14ac:dyDescent="0.25">
      <c r="A16" s="789" t="s">
        <v>829</v>
      </c>
      <c r="B16" s="790"/>
      <c r="C16" s="783"/>
      <c r="D16" s="784" t="s">
        <v>830</v>
      </c>
      <c r="E16" s="790"/>
    </row>
    <row r="17" spans="1:5" x14ac:dyDescent="0.25">
      <c r="A17" s="783" t="s">
        <v>831</v>
      </c>
      <c r="B17" s="790">
        <f>'Balanse - eiendeler'!C36+'Balanse - eiendeler'!C37</f>
        <v>0</v>
      </c>
      <c r="C17" s="783"/>
      <c r="D17" s="791" t="s">
        <v>832</v>
      </c>
      <c r="E17" s="794">
        <f>'Balanse - Gjeld og kapital'!C28</f>
        <v>0</v>
      </c>
    </row>
    <row r="18" spans="1:5" x14ac:dyDescent="0.25">
      <c r="A18" s="783" t="s">
        <v>833</v>
      </c>
      <c r="B18" s="790">
        <f>'Balanse - eiendeler'!C41+'Balanse - eiendeler'!C42+'Balanse - eiendeler'!C43</f>
        <v>0</v>
      </c>
      <c r="C18" s="783"/>
      <c r="D18" s="783"/>
      <c r="E18" s="790"/>
    </row>
    <row r="19" spans="1:5" x14ac:dyDescent="0.25">
      <c r="A19" s="783" t="s">
        <v>834</v>
      </c>
      <c r="B19" s="790">
        <f>'Balanse - eiendeler'!C48</f>
        <v>0</v>
      </c>
      <c r="C19" s="783"/>
      <c r="D19" s="784" t="s">
        <v>316</v>
      </c>
      <c r="E19" s="790"/>
    </row>
    <row r="20" spans="1:5" x14ac:dyDescent="0.25">
      <c r="A20" s="783" t="s">
        <v>835</v>
      </c>
      <c r="B20" s="790">
        <f>'Balanse - eiendeler'!C51+'Balanse - eiendeler'!C52+'Balanse - eiendeler'!C53</f>
        <v>0</v>
      </c>
      <c r="C20" s="783"/>
      <c r="D20" s="783" t="s">
        <v>30</v>
      </c>
      <c r="E20" s="790">
        <f>'Balanse - Gjeld og kapital'!C31</f>
        <v>0</v>
      </c>
    </row>
    <row r="21" spans="1:5" x14ac:dyDescent="0.25">
      <c r="A21" s="793" t="s">
        <v>836</v>
      </c>
      <c r="B21" s="794">
        <f>SUBTOTAL(9,B17:B20)</f>
        <v>0</v>
      </c>
      <c r="C21" s="783"/>
      <c r="D21" s="783" t="s">
        <v>837</v>
      </c>
      <c r="E21" s="790">
        <f>'Balanse - Gjeld og kapital'!C32+'Balanse - Gjeld og kapital'!C33+'Balanse - Gjeld og kapital'!C34+'Balanse - Gjeld og kapital'!C35+'Balanse - Gjeld og kapital'!C36</f>
        <v>0</v>
      </c>
    </row>
    <row r="22" spans="1:5" x14ac:dyDescent="0.25">
      <c r="A22" s="783"/>
      <c r="B22" s="790"/>
      <c r="C22" s="783"/>
      <c r="D22" s="791" t="s">
        <v>102</v>
      </c>
      <c r="E22" s="794">
        <f>SUBTOTAL(9,E20:E21)</f>
        <v>0</v>
      </c>
    </row>
    <row r="23" spans="1:5" x14ac:dyDescent="0.25">
      <c r="A23" s="783"/>
      <c r="B23" s="790"/>
      <c r="C23" s="783"/>
      <c r="D23" s="783"/>
      <c r="E23" s="790"/>
    </row>
    <row r="24" spans="1:5" x14ac:dyDescent="0.25">
      <c r="A24" s="783"/>
      <c r="B24" s="790"/>
      <c r="C24" s="783"/>
      <c r="D24" s="784" t="s">
        <v>838</v>
      </c>
      <c r="E24" s="790"/>
    </row>
    <row r="25" spans="1:5" x14ac:dyDescent="0.25">
      <c r="A25" s="783"/>
      <c r="B25" s="790"/>
      <c r="C25" s="783"/>
      <c r="D25" s="791" t="s">
        <v>839</v>
      </c>
      <c r="E25" s="794">
        <f>'Balanse - Gjeld og kapital'!C44</f>
        <v>0</v>
      </c>
    </row>
    <row r="26" spans="1:5" x14ac:dyDescent="0.25">
      <c r="A26" s="783"/>
      <c r="B26" s="790"/>
      <c r="C26" s="783"/>
      <c r="D26" s="783"/>
      <c r="E26" s="790"/>
    </row>
    <row r="27" spans="1:5" x14ac:dyDescent="0.25">
      <c r="A27" s="1168" t="s">
        <v>840</v>
      </c>
      <c r="B27" s="1170">
        <f>SUBTOTAL(9,B6:B26)</f>
        <v>0</v>
      </c>
      <c r="C27" s="1172"/>
      <c r="D27" s="1168" t="s">
        <v>841</v>
      </c>
      <c r="E27" s="1170">
        <f>SUBTOTAL(9,E6:E26)</f>
        <v>0</v>
      </c>
    </row>
    <row r="28" spans="1:5" x14ac:dyDescent="0.25">
      <c r="A28" s="1169"/>
      <c r="B28" s="1171"/>
      <c r="C28" s="1173"/>
      <c r="D28" s="1169"/>
      <c r="E28" s="1171"/>
    </row>
    <row r="30" spans="1:5" x14ac:dyDescent="0.25">
      <c r="A30" s="267"/>
    </row>
    <row r="32" spans="1:5" x14ac:dyDescent="0.25">
      <c r="A32" s="268"/>
    </row>
    <row r="33" spans="1:1" x14ac:dyDescent="0.25">
      <c r="A33" s="268"/>
    </row>
    <row r="34" spans="1:1" x14ac:dyDescent="0.25">
      <c r="A34" s="268"/>
    </row>
    <row r="35" spans="1:1" x14ac:dyDescent="0.25">
      <c r="A35" s="268"/>
    </row>
    <row r="36" spans="1:1" x14ac:dyDescent="0.25">
      <c r="A36" s="269"/>
    </row>
  </sheetData>
  <sheetProtection formatCells="0" formatColumns="0" formatRows="0" insertColumns="0" insertRows="0" deleteColumns="0" deleteRows="0" autoFilter="0"/>
  <mergeCells count="5">
    <mergeCell ref="A27:A28"/>
    <mergeCell ref="B27:B28"/>
    <mergeCell ref="C27:C28"/>
    <mergeCell ref="D27:D28"/>
    <mergeCell ref="E27:E28"/>
  </mergeCells>
  <pageMargins left="0.78740157480314965" right="0.78740157480314965" top="0.98425196850393704" bottom="0.98425196850393704" header="0.51181102362204722" footer="0.51181102362204722"/>
  <pageSetup paperSize="9" scale="72" orientation="landscape" r:id="rId1"/>
  <headerFooter alignWithMargins="0">
    <oddHeader xml:space="preserve">&amp;LUniversiteter og høyskoler - standard mal for årsregnskap
</oddHeader>
    <oddFooter>&amp;LDato: 17.12.2013
Versjon:1&amp;R&amp;D &amp;T</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6">
    <pageSetUpPr fitToPage="1"/>
  </sheetPr>
  <dimension ref="A1:F225"/>
  <sheetViews>
    <sheetView zoomScale="90" zoomScaleNormal="90" zoomScalePageLayoutView="80" workbookViewId="0">
      <selection activeCell="F36" sqref="F36"/>
    </sheetView>
  </sheetViews>
  <sheetFormatPr baseColWidth="10" defaultColWidth="9.140625" defaultRowHeight="14.25" x14ac:dyDescent="0.2"/>
  <cols>
    <col min="1" max="1" width="87.28515625" style="303" customWidth="1"/>
    <col min="2" max="2" width="14.140625" style="281" customWidth="1"/>
    <col min="3" max="3" width="1.7109375" style="303" customWidth="1"/>
    <col min="4" max="4" width="15.5703125" style="303" customWidth="1"/>
    <col min="5" max="5" width="1.85546875" style="303" customWidth="1"/>
    <col min="6" max="6" width="86.140625" style="303" customWidth="1"/>
    <col min="7" max="16384" width="9.140625" style="303"/>
  </cols>
  <sheetData>
    <row r="1" spans="1:6" ht="15.75" customHeight="1" x14ac:dyDescent="0.2">
      <c r="A1" s="302"/>
      <c r="B1" s="283"/>
      <c r="C1" s="302"/>
      <c r="D1" s="302"/>
      <c r="E1" s="302"/>
      <c r="F1" s="302"/>
    </row>
    <row r="2" spans="1:6" ht="18.75" x14ac:dyDescent="0.3">
      <c r="A2" s="1180" t="s">
        <v>1394</v>
      </c>
      <c r="B2" s="1180"/>
      <c r="C2" s="1180"/>
      <c r="D2" s="1180"/>
      <c r="E2" s="1180"/>
      <c r="F2" s="302"/>
    </row>
    <row r="3" spans="1:6" ht="11.25" customHeight="1" x14ac:dyDescent="0.2">
      <c r="A3" s="302"/>
      <c r="B3" s="283"/>
      <c r="C3" s="302"/>
      <c r="D3" s="302"/>
      <c r="E3" s="302"/>
      <c r="F3" s="302"/>
    </row>
    <row r="4" spans="1:6" x14ac:dyDescent="0.2">
      <c r="A4" s="302" t="str">
        <f>Resultatregnskap!A3</f>
        <v>Virksomhet:</v>
      </c>
      <c r="B4" s="283"/>
      <c r="C4" s="302"/>
      <c r="D4" s="302"/>
      <c r="E4" s="302"/>
      <c r="F4" s="302"/>
    </row>
    <row r="5" spans="1:6" ht="11.25" customHeight="1" x14ac:dyDescent="0.2">
      <c r="A5" s="305"/>
      <c r="B5" s="279"/>
      <c r="C5" s="305"/>
      <c r="D5" s="305"/>
      <c r="E5" s="305"/>
      <c r="F5" s="305"/>
    </row>
    <row r="6" spans="1:6" ht="17.25" customHeight="1" x14ac:dyDescent="0.2">
      <c r="A6" s="1174" t="s">
        <v>1221</v>
      </c>
      <c r="B6" s="1175"/>
      <c r="C6" s="1175"/>
      <c r="D6" s="1175"/>
      <c r="E6" s="1175"/>
      <c r="F6" s="1176"/>
    </row>
    <row r="7" spans="1:6" ht="18" customHeight="1" x14ac:dyDescent="0.2">
      <c r="A7" s="1177"/>
      <c r="B7" s="1178"/>
      <c r="C7" s="1178"/>
      <c r="D7" s="1178"/>
      <c r="E7" s="1178"/>
      <c r="F7" s="1179"/>
    </row>
    <row r="8" spans="1:6" ht="15.6" customHeight="1" x14ac:dyDescent="0.25">
      <c r="A8" s="795"/>
    </row>
    <row r="9" spans="1:6" s="321" customFormat="1" ht="15.75" x14ac:dyDescent="0.25">
      <c r="A9" s="595" t="s">
        <v>1053</v>
      </c>
      <c r="B9" s="714" t="s">
        <v>1054</v>
      </c>
      <c r="C9" s="319"/>
      <c r="D9" s="715" t="s">
        <v>1055</v>
      </c>
      <c r="E9" s="320"/>
      <c r="F9" s="595" t="s">
        <v>1056</v>
      </c>
    </row>
    <row r="10" spans="1:6" x14ac:dyDescent="0.2">
      <c r="A10" s="302"/>
      <c r="B10" s="283"/>
      <c r="C10" s="302"/>
      <c r="D10" s="302"/>
      <c r="E10" s="322"/>
    </row>
    <row r="11" spans="1:6" x14ac:dyDescent="0.2">
      <c r="A11" s="323" t="s">
        <v>1057</v>
      </c>
      <c r="B11" s="283"/>
      <c r="C11" s="322"/>
      <c r="D11" s="302"/>
      <c r="E11" s="322"/>
    </row>
    <row r="12" spans="1:6" x14ac:dyDescent="0.2">
      <c r="A12" s="302"/>
      <c r="B12" s="283"/>
      <c r="C12" s="322"/>
      <c r="D12" s="302"/>
      <c r="E12" s="322"/>
    </row>
    <row r="13" spans="1:6" ht="15" thickBot="1" x14ac:dyDescent="0.25">
      <c r="A13" s="302" t="s">
        <v>1058</v>
      </c>
      <c r="B13" s="283"/>
      <c r="C13" s="322"/>
      <c r="D13" s="302"/>
      <c r="E13" s="322"/>
    </row>
    <row r="14" spans="1:6" ht="15" thickBot="1" x14ac:dyDescent="0.25">
      <c r="A14" s="302" t="s">
        <v>1158</v>
      </c>
      <c r="B14" s="596">
        <f>Note1!B9+Note1!B17</f>
        <v>0</v>
      </c>
      <c r="C14" s="325"/>
      <c r="D14" s="326"/>
      <c r="E14" s="322"/>
    </row>
    <row r="15" spans="1:6" ht="15" thickBot="1" x14ac:dyDescent="0.25">
      <c r="A15" s="302" t="s">
        <v>1453</v>
      </c>
      <c r="B15" s="280">
        <v>0</v>
      </c>
      <c r="C15" s="325"/>
      <c r="D15" s="326"/>
      <c r="E15" s="322"/>
      <c r="F15" s="303" t="s">
        <v>1452</v>
      </c>
    </row>
    <row r="16" spans="1:6" ht="15" thickBot="1" x14ac:dyDescent="0.25">
      <c r="A16" s="305" t="s">
        <v>1059</v>
      </c>
      <c r="B16" s="279"/>
      <c r="C16" s="327"/>
      <c r="D16" s="597" t="b">
        <f>IF(ABS(B14-B15)&lt;0.5,TRUE,FALSE)</f>
        <v>1</v>
      </c>
      <c r="E16" s="328"/>
      <c r="F16" s="305" t="s">
        <v>1391</v>
      </c>
    </row>
    <row r="17" spans="1:6" x14ac:dyDescent="0.2">
      <c r="A17" s="302"/>
      <c r="B17" s="283"/>
      <c r="C17" s="322"/>
      <c r="D17" s="302"/>
      <c r="E17" s="322"/>
    </row>
    <row r="18" spans="1:6" ht="15.75" thickBot="1" x14ac:dyDescent="0.3">
      <c r="A18" s="324" t="s">
        <v>1060</v>
      </c>
      <c r="B18" s="278"/>
      <c r="C18" s="330"/>
      <c r="D18" s="302"/>
      <c r="E18" s="322"/>
    </row>
    <row r="19" spans="1:6" ht="15.75" thickBot="1" x14ac:dyDescent="0.3">
      <c r="A19" s="302" t="s">
        <v>1061</v>
      </c>
      <c r="B19" s="598">
        <f>'Balanse - Gjeld og kapital'!C41</f>
        <v>0</v>
      </c>
      <c r="C19" s="330"/>
      <c r="D19" s="304"/>
      <c r="E19" s="322"/>
    </row>
    <row r="20" spans="1:6" ht="15" thickBot="1" x14ac:dyDescent="0.25">
      <c r="A20" s="302"/>
      <c r="B20" s="278"/>
      <c r="C20" s="330"/>
      <c r="D20" s="302"/>
      <c r="E20" s="322"/>
    </row>
    <row r="21" spans="1:6" ht="15" thickBot="1" x14ac:dyDescent="0.25">
      <c r="A21" s="302" t="s">
        <v>1157</v>
      </c>
      <c r="B21" s="599">
        <f>B14</f>
        <v>0</v>
      </c>
      <c r="C21" s="330"/>
      <c r="D21" s="302"/>
      <c r="E21" s="322"/>
    </row>
    <row r="22" spans="1:6" ht="15" thickBot="1" x14ac:dyDescent="0.25">
      <c r="A22" s="302" t="s">
        <v>1159</v>
      </c>
      <c r="B22" s="598">
        <f>Note1!B22+Note1!B30</f>
        <v>0</v>
      </c>
      <c r="C22" s="330"/>
      <c r="D22" s="302"/>
      <c r="E22" s="322"/>
    </row>
    <row r="23" spans="1:6" ht="15" thickBot="1" x14ac:dyDescent="0.25">
      <c r="A23" s="302" t="s">
        <v>1062</v>
      </c>
      <c r="B23" s="598">
        <f>Note1!B38+Note1!B39+Note1!B40+Note1!B42+Note1!B44+Note1!B46</f>
        <v>0</v>
      </c>
      <c r="C23" s="330"/>
      <c r="D23" s="302"/>
      <c r="E23" s="322"/>
    </row>
    <row r="24" spans="1:6" ht="15" thickBot="1" x14ac:dyDescent="0.25">
      <c r="A24" s="302" t="s">
        <v>1063</v>
      </c>
      <c r="B24" s="598">
        <f>Note1!B53+Note1!B55+Note1!B56+Note1!B57+Note1!B58+Note1!B60+Note1!B62</f>
        <v>0</v>
      </c>
      <c r="C24" s="330"/>
      <c r="D24" s="302"/>
      <c r="E24" s="322"/>
    </row>
    <row r="25" spans="1:6" ht="15" thickBot="1" x14ac:dyDescent="0.25">
      <c r="A25" s="302" t="s">
        <v>1064</v>
      </c>
      <c r="B25" s="599">
        <f>SUM(B21:B24)</f>
        <v>0</v>
      </c>
      <c r="C25" s="330"/>
      <c r="D25" s="302"/>
      <c r="E25" s="322"/>
    </row>
    <row r="26" spans="1:6" ht="15" thickBot="1" x14ac:dyDescent="0.25">
      <c r="A26" s="302"/>
      <c r="B26" s="278"/>
      <c r="C26" s="330"/>
      <c r="D26" s="302"/>
      <c r="E26" s="322"/>
    </row>
    <row r="27" spans="1:6" ht="15" thickBot="1" x14ac:dyDescent="0.25">
      <c r="A27" s="305" t="s">
        <v>1290</v>
      </c>
      <c r="B27" s="279"/>
      <c r="C27" s="328"/>
      <c r="D27" s="600">
        <f>IF(B25=0,0,B19/B25)</f>
        <v>0</v>
      </c>
      <c r="E27" s="331"/>
      <c r="F27" s="305" t="s">
        <v>1477</v>
      </c>
    </row>
    <row r="28" spans="1:6" ht="15" x14ac:dyDescent="0.2">
      <c r="A28" s="302"/>
      <c r="B28" s="283"/>
      <c r="C28" s="322"/>
      <c r="D28" s="332"/>
      <c r="E28" s="332"/>
      <c r="F28" s="601"/>
    </row>
    <row r="29" spans="1:6" ht="15" x14ac:dyDescent="0.25">
      <c r="A29" s="324" t="s">
        <v>1164</v>
      </c>
      <c r="B29" s="283"/>
      <c r="C29" s="322"/>
      <c r="D29" s="332"/>
      <c r="E29" s="332"/>
      <c r="F29" s="302"/>
    </row>
    <row r="30" spans="1:6" ht="15" thickBot="1" x14ac:dyDescent="0.25">
      <c r="A30" s="302"/>
      <c r="B30" s="283"/>
      <c r="C30" s="322"/>
      <c r="D30" s="332"/>
      <c r="E30" s="332"/>
      <c r="F30" s="302"/>
    </row>
    <row r="31" spans="1:6" ht="15" thickBot="1" x14ac:dyDescent="0.25">
      <c r="A31" s="302" t="s">
        <v>83</v>
      </c>
      <c r="B31" s="596">
        <f>'Balanse - eiendeler'!C58</f>
        <v>0</v>
      </c>
      <c r="C31" s="322"/>
      <c r="D31" s="332"/>
      <c r="E31" s="332"/>
      <c r="F31" s="302"/>
    </row>
    <row r="32" spans="1:6" ht="15" thickBot="1" x14ac:dyDescent="0.25">
      <c r="A32" s="302" t="s">
        <v>1165</v>
      </c>
      <c r="B32" s="596">
        <f>'Balanse - Gjeld og kapital'!C48</f>
        <v>0</v>
      </c>
      <c r="C32" s="322"/>
      <c r="D32" s="332"/>
      <c r="E32" s="332"/>
      <c r="F32" s="302"/>
    </row>
    <row r="33" spans="1:6" ht="15" thickBot="1" x14ac:dyDescent="0.25">
      <c r="A33" s="302" t="s">
        <v>1117</v>
      </c>
      <c r="B33" s="602">
        <f>B31-B32</f>
        <v>0</v>
      </c>
      <c r="C33" s="322"/>
      <c r="D33" s="603" t="b">
        <f>IF(ABS(B31-B32)&lt;0.5,TRUE,FALSE)</f>
        <v>1</v>
      </c>
      <c r="E33" s="332"/>
      <c r="F33" s="302"/>
    </row>
    <row r="34" spans="1:6" x14ac:dyDescent="0.2">
      <c r="A34" s="302"/>
      <c r="B34" s="283"/>
      <c r="C34" s="322"/>
      <c r="D34" s="332"/>
      <c r="E34" s="332"/>
      <c r="F34" s="302"/>
    </row>
    <row r="35" spans="1:6" ht="15" x14ac:dyDescent="0.25">
      <c r="A35" s="324" t="s">
        <v>1065</v>
      </c>
      <c r="B35" s="278"/>
      <c r="C35" s="330"/>
      <c r="D35" s="302"/>
      <c r="E35" s="322"/>
    </row>
    <row r="36" spans="1:6" ht="15" x14ac:dyDescent="0.25">
      <c r="A36" s="324"/>
      <c r="B36" s="278"/>
      <c r="C36" s="330"/>
      <c r="D36" s="302"/>
      <c r="E36" s="322"/>
    </row>
    <row r="37" spans="1:6" x14ac:dyDescent="0.2">
      <c r="A37" s="323" t="s">
        <v>1161</v>
      </c>
      <c r="B37" s="278"/>
      <c r="C37" s="330"/>
      <c r="D37" s="302"/>
      <c r="E37" s="322"/>
    </row>
    <row r="38" spans="1:6" x14ac:dyDescent="0.2">
      <c r="A38" s="323"/>
      <c r="B38" s="278"/>
      <c r="C38" s="330"/>
      <c r="D38" s="302"/>
      <c r="E38" s="322"/>
    </row>
    <row r="39" spans="1:6" ht="15" thickBot="1" x14ac:dyDescent="0.25">
      <c r="A39" s="604" t="s">
        <v>1162</v>
      </c>
      <c r="B39" s="278"/>
      <c r="C39" s="330"/>
      <c r="D39" s="302"/>
      <c r="E39" s="322"/>
    </row>
    <row r="40" spans="1:6" ht="15.75" thickBot="1" x14ac:dyDescent="0.3">
      <c r="A40" s="302" t="s">
        <v>1067</v>
      </c>
      <c r="B40" s="596">
        <f>-Resultatregnskap!C40</f>
        <v>0</v>
      </c>
      <c r="C40" s="333"/>
      <c r="D40" s="304"/>
      <c r="E40" s="322"/>
      <c r="F40" s="303" t="s">
        <v>1068</v>
      </c>
    </row>
    <row r="41" spans="1:6" ht="15.75" thickBot="1" x14ac:dyDescent="0.3">
      <c r="A41" s="302" t="s">
        <v>1069</v>
      </c>
      <c r="B41" s="596">
        <f>-Note8!B34</f>
        <v>0</v>
      </c>
      <c r="C41" s="333"/>
      <c r="D41" s="304"/>
      <c r="E41" s="322"/>
      <c r="F41" s="303" t="s">
        <v>1392</v>
      </c>
    </row>
    <row r="42" spans="1:6" ht="15.75" thickBot="1" x14ac:dyDescent="0.3">
      <c r="A42" s="302" t="s">
        <v>1070</v>
      </c>
      <c r="B42" s="596">
        <f>'Note15 '!E82</f>
        <v>0</v>
      </c>
      <c r="C42" s="333"/>
      <c r="D42" s="304"/>
      <c r="E42" s="322"/>
    </row>
    <row r="43" spans="1:6" ht="15.75" thickBot="1" x14ac:dyDescent="0.3">
      <c r="A43" s="302" t="s">
        <v>1071</v>
      </c>
      <c r="B43" s="605">
        <f>SUM(B40:B42)</f>
        <v>0</v>
      </c>
      <c r="C43" s="333"/>
      <c r="D43" s="304"/>
      <c r="E43" s="322"/>
    </row>
    <row r="44" spans="1:6" ht="15" x14ac:dyDescent="0.25">
      <c r="A44" s="324"/>
      <c r="B44" s="278"/>
      <c r="C44" s="333"/>
      <c r="D44" s="334"/>
      <c r="E44" s="322"/>
    </row>
    <row r="45" spans="1:6" ht="15" thickBot="1" x14ac:dyDescent="0.25">
      <c r="A45" s="604" t="s">
        <v>1163</v>
      </c>
      <c r="B45" s="278"/>
      <c r="C45" s="333"/>
      <c r="D45" s="334"/>
      <c r="E45" s="322"/>
    </row>
    <row r="46" spans="1:6" ht="15" thickBot="1" x14ac:dyDescent="0.25">
      <c r="A46" s="302" t="s">
        <v>1073</v>
      </c>
      <c r="B46" s="598">
        <f>'Balanse - Gjeld og kapital'!D41</f>
        <v>0</v>
      </c>
      <c r="C46" s="330"/>
      <c r="D46" s="302"/>
      <c r="E46" s="322"/>
    </row>
    <row r="47" spans="1:6" ht="15" thickBot="1" x14ac:dyDescent="0.25">
      <c r="A47" s="302" t="s">
        <v>1074</v>
      </c>
      <c r="B47" s="598">
        <f>'Balanse - Gjeld og kapital'!C41</f>
        <v>0</v>
      </c>
      <c r="C47" s="330"/>
      <c r="D47" s="302"/>
      <c r="E47" s="322"/>
    </row>
    <row r="48" spans="1:6" ht="15" thickBot="1" x14ac:dyDescent="0.25">
      <c r="A48" s="302" t="s">
        <v>314</v>
      </c>
      <c r="B48" s="599">
        <f>-B46+B47</f>
        <v>0</v>
      </c>
      <c r="C48" s="322"/>
      <c r="D48" s="606" t="b">
        <f>IF(ABS(B43-B48)&lt;0.5,TRUE,FALSE)</f>
        <v>1</v>
      </c>
      <c r="E48" s="330"/>
    </row>
    <row r="49" spans="1:5" x14ac:dyDescent="0.2">
      <c r="A49" s="302"/>
      <c r="B49" s="278"/>
      <c r="C49" s="330"/>
      <c r="D49" s="302"/>
      <c r="E49" s="322"/>
    </row>
    <row r="50" spans="1:5" x14ac:dyDescent="0.2">
      <c r="A50" s="323" t="s">
        <v>1075</v>
      </c>
      <c r="B50" s="278"/>
      <c r="C50" s="330"/>
      <c r="D50" s="302"/>
      <c r="E50" s="322"/>
    </row>
    <row r="51" spans="1:5" ht="15" thickBot="1" x14ac:dyDescent="0.25">
      <c r="A51" s="302" t="s">
        <v>1076</v>
      </c>
      <c r="B51" s="278"/>
      <c r="C51" s="330"/>
      <c r="D51" s="302"/>
      <c r="E51" s="322"/>
    </row>
    <row r="52" spans="1:5" ht="15" thickBot="1" x14ac:dyDescent="0.25">
      <c r="A52" s="302" t="s">
        <v>1077</v>
      </c>
      <c r="B52" s="598">
        <f>'Note15 '!D41</f>
        <v>0</v>
      </c>
      <c r="C52" s="330"/>
      <c r="D52" s="302"/>
      <c r="E52" s="322"/>
    </row>
    <row r="53" spans="1:5" ht="15" thickBot="1" x14ac:dyDescent="0.25">
      <c r="A53" s="302" t="s">
        <v>1078</v>
      </c>
      <c r="B53" s="598">
        <f>'Note15 '!B41</f>
        <v>0</v>
      </c>
      <c r="C53" s="330"/>
      <c r="D53" s="302"/>
      <c r="E53" s="322"/>
    </row>
    <row r="54" spans="1:5" ht="15" thickBot="1" x14ac:dyDescent="0.25">
      <c r="A54" s="302" t="s">
        <v>314</v>
      </c>
      <c r="B54" s="599">
        <f>-B52+B53</f>
        <v>0</v>
      </c>
      <c r="C54" s="330"/>
      <c r="D54" s="302"/>
      <c r="E54" s="322"/>
    </row>
    <row r="55" spans="1:5" x14ac:dyDescent="0.2">
      <c r="A55" s="302"/>
      <c r="B55" s="278"/>
      <c r="C55" s="330"/>
      <c r="D55" s="302"/>
      <c r="E55" s="322"/>
    </row>
    <row r="56" spans="1:5" ht="15" thickBot="1" x14ac:dyDescent="0.25">
      <c r="A56" s="302" t="s">
        <v>1079</v>
      </c>
      <c r="B56" s="278"/>
      <c r="C56" s="330"/>
      <c r="D56" s="302"/>
      <c r="E56" s="322"/>
    </row>
    <row r="57" spans="1:5" ht="15" thickBot="1" x14ac:dyDescent="0.25">
      <c r="A57" s="302" t="s">
        <v>1171</v>
      </c>
      <c r="B57" s="598">
        <f>'Note15 '!D48</f>
        <v>0</v>
      </c>
      <c r="C57" s="330"/>
      <c r="D57" s="302"/>
      <c r="E57" s="322"/>
    </row>
    <row r="58" spans="1:5" ht="15" thickBot="1" x14ac:dyDescent="0.25">
      <c r="A58" s="302" t="s">
        <v>1172</v>
      </c>
      <c r="B58" s="598">
        <f>'Note15 '!B48</f>
        <v>0</v>
      </c>
      <c r="C58" s="330"/>
      <c r="D58" s="302"/>
      <c r="E58" s="322"/>
    </row>
    <row r="59" spans="1:5" ht="15" thickBot="1" x14ac:dyDescent="0.25">
      <c r="A59" s="302" t="s">
        <v>314</v>
      </c>
      <c r="B59" s="599">
        <f>-B57+B58</f>
        <v>0</v>
      </c>
      <c r="C59" s="330"/>
      <c r="D59" s="302"/>
      <c r="E59" s="322"/>
    </row>
    <row r="60" spans="1:5" x14ac:dyDescent="0.2">
      <c r="A60" s="302"/>
      <c r="B60" s="278"/>
      <c r="C60" s="330"/>
      <c r="D60" s="302"/>
      <c r="E60" s="322"/>
    </row>
    <row r="61" spans="1:5" ht="15" thickBot="1" x14ac:dyDescent="0.25">
      <c r="A61" s="302" t="s">
        <v>1080</v>
      </c>
      <c r="B61" s="278"/>
      <c r="C61" s="330"/>
      <c r="D61" s="302"/>
      <c r="E61" s="322"/>
    </row>
    <row r="62" spans="1:5" ht="15" thickBot="1" x14ac:dyDescent="0.25">
      <c r="A62" s="302" t="s">
        <v>1081</v>
      </c>
      <c r="B62" s="598">
        <f>'Note15 '!D59</f>
        <v>0</v>
      </c>
      <c r="C62" s="330"/>
      <c r="D62" s="302"/>
      <c r="E62" s="322"/>
    </row>
    <row r="63" spans="1:5" ht="15" thickBot="1" x14ac:dyDescent="0.25">
      <c r="A63" s="302" t="s">
        <v>1270</v>
      </c>
      <c r="B63" s="598">
        <f>'Note15 '!B59</f>
        <v>0</v>
      </c>
      <c r="C63" s="330"/>
      <c r="D63" s="302"/>
      <c r="E63" s="322"/>
    </row>
    <row r="64" spans="1:5" ht="15" thickBot="1" x14ac:dyDescent="0.25">
      <c r="A64" s="302" t="s">
        <v>1082</v>
      </c>
      <c r="B64" s="607">
        <f>-B62+B63</f>
        <v>0</v>
      </c>
      <c r="C64" s="330"/>
      <c r="D64" s="302"/>
      <c r="E64" s="322"/>
    </row>
    <row r="65" spans="1:5" x14ac:dyDescent="0.2">
      <c r="A65" s="302"/>
      <c r="B65" s="278"/>
      <c r="C65" s="330"/>
      <c r="D65" s="302"/>
      <c r="E65" s="322"/>
    </row>
    <row r="66" spans="1:5" ht="15" thickBot="1" x14ac:dyDescent="0.25">
      <c r="A66" s="302" t="s">
        <v>1083</v>
      </c>
      <c r="B66" s="278"/>
      <c r="C66" s="330"/>
      <c r="D66" s="302"/>
      <c r="E66" s="322"/>
    </row>
    <row r="67" spans="1:5" ht="15" thickBot="1" x14ac:dyDescent="0.25">
      <c r="A67" s="302" t="s">
        <v>1084</v>
      </c>
      <c r="B67" s="598">
        <f>'Note15 '!D66</f>
        <v>0</v>
      </c>
      <c r="C67" s="330"/>
      <c r="D67" s="302"/>
      <c r="E67" s="322"/>
    </row>
    <row r="68" spans="1:5" ht="15" thickBot="1" x14ac:dyDescent="0.25">
      <c r="A68" s="302" t="s">
        <v>1085</v>
      </c>
      <c r="B68" s="598">
        <f>'Note15 '!B66</f>
        <v>0</v>
      </c>
      <c r="C68" s="330"/>
      <c r="D68" s="302"/>
      <c r="E68" s="322"/>
    </row>
    <row r="69" spans="1:5" ht="15" thickBot="1" x14ac:dyDescent="0.25">
      <c r="A69" s="302" t="s">
        <v>314</v>
      </c>
      <c r="B69" s="599">
        <f>-B67+B68</f>
        <v>0</v>
      </c>
      <c r="C69" s="330"/>
      <c r="D69" s="302"/>
      <c r="E69" s="322"/>
    </row>
    <row r="70" spans="1:5" x14ac:dyDescent="0.2">
      <c r="A70" s="302"/>
      <c r="B70" s="277"/>
      <c r="C70" s="330"/>
      <c r="D70" s="302"/>
      <c r="E70" s="322"/>
    </row>
    <row r="71" spans="1:5" ht="15" thickBot="1" x14ac:dyDescent="0.25">
      <c r="A71" s="302" t="s">
        <v>1086</v>
      </c>
      <c r="B71" s="277"/>
      <c r="C71" s="330"/>
      <c r="D71" s="302"/>
      <c r="E71" s="322"/>
    </row>
    <row r="72" spans="1:5" ht="15" thickBot="1" x14ac:dyDescent="0.25">
      <c r="A72" s="302" t="s">
        <v>1087</v>
      </c>
      <c r="B72" s="598">
        <f>'Note15 '!D73</f>
        <v>0</v>
      </c>
      <c r="C72" s="330"/>
      <c r="D72" s="302"/>
      <c r="E72" s="322"/>
    </row>
    <row r="73" spans="1:5" ht="15" thickBot="1" x14ac:dyDescent="0.25">
      <c r="A73" s="302" t="s">
        <v>1088</v>
      </c>
      <c r="B73" s="598">
        <f>'Note15 '!B73</f>
        <v>0</v>
      </c>
      <c r="C73" s="330"/>
      <c r="D73" s="302"/>
      <c r="E73" s="322"/>
    </row>
    <row r="74" spans="1:5" ht="15" thickBot="1" x14ac:dyDescent="0.25">
      <c r="A74" s="302" t="s">
        <v>1082</v>
      </c>
      <c r="B74" s="608">
        <f>B73-B72</f>
        <v>0</v>
      </c>
      <c r="C74" s="330"/>
      <c r="D74" s="302"/>
      <c r="E74" s="322"/>
    </row>
    <row r="75" spans="1:5" x14ac:dyDescent="0.2">
      <c r="A75" s="302"/>
      <c r="B75" s="277"/>
      <c r="C75" s="330"/>
      <c r="D75" s="302"/>
      <c r="E75" s="322"/>
    </row>
    <row r="76" spans="1:5" ht="15" thickBot="1" x14ac:dyDescent="0.25">
      <c r="A76" s="302" t="s">
        <v>1089</v>
      </c>
      <c r="B76" s="277"/>
      <c r="C76" s="330"/>
      <c r="D76" s="302"/>
      <c r="E76" s="322"/>
    </row>
    <row r="77" spans="1:5" s="335" customFormat="1" ht="15" customHeight="1" thickBot="1" x14ac:dyDescent="0.25">
      <c r="A77" s="322" t="s">
        <v>1090</v>
      </c>
      <c r="B77" s="609">
        <f>'Note15 '!D80</f>
        <v>0</v>
      </c>
    </row>
    <row r="78" spans="1:5" s="335" customFormat="1" ht="15" customHeight="1" thickBot="1" x14ac:dyDescent="0.25">
      <c r="A78" s="322" t="s">
        <v>1091</v>
      </c>
      <c r="B78" s="596">
        <f>'Note15 '!B80</f>
        <v>0</v>
      </c>
    </row>
    <row r="79" spans="1:5" s="335" customFormat="1" ht="15" customHeight="1" thickBot="1" x14ac:dyDescent="0.25">
      <c r="A79" s="322" t="s">
        <v>314</v>
      </c>
      <c r="B79" s="605">
        <f>B78-B77</f>
        <v>0</v>
      </c>
    </row>
    <row r="80" spans="1:5" s="335" customFormat="1" ht="15" customHeight="1" x14ac:dyDescent="0.2">
      <c r="A80" s="322"/>
      <c r="B80" s="276"/>
    </row>
    <row r="81" spans="1:6" s="335" customFormat="1" ht="15" customHeight="1" thickBot="1" x14ac:dyDescent="0.25">
      <c r="A81" s="322" t="s">
        <v>1092</v>
      </c>
      <c r="B81" s="275"/>
    </row>
    <row r="82" spans="1:6" s="335" customFormat="1" ht="15" customHeight="1" thickBot="1" x14ac:dyDescent="0.25">
      <c r="A82" s="322" t="s">
        <v>1093</v>
      </c>
      <c r="B82" s="596">
        <f>'Note15 '!D82</f>
        <v>0</v>
      </c>
    </row>
    <row r="83" spans="1:6" s="335" customFormat="1" ht="15" customHeight="1" thickBot="1" x14ac:dyDescent="0.25">
      <c r="A83" s="322" t="s">
        <v>1094</v>
      </c>
      <c r="B83" s="596">
        <f>'Note15 '!B82</f>
        <v>0</v>
      </c>
    </row>
    <row r="84" spans="1:6" s="335" customFormat="1" ht="15" customHeight="1" thickBot="1" x14ac:dyDescent="0.25">
      <c r="A84" s="322" t="s">
        <v>314</v>
      </c>
      <c r="B84" s="610">
        <f>-B82+B83</f>
        <v>0</v>
      </c>
    </row>
    <row r="85" spans="1:6" s="335" customFormat="1" ht="15" customHeight="1" thickBot="1" x14ac:dyDescent="0.25">
      <c r="A85" s="322"/>
      <c r="B85" s="276"/>
    </row>
    <row r="86" spans="1:6" ht="15" thickBot="1" x14ac:dyDescent="0.25">
      <c r="A86" s="302" t="s">
        <v>1160</v>
      </c>
      <c r="B86" s="599">
        <f>B54+B59+B64+B69+B74+B79+B84</f>
        <v>0</v>
      </c>
      <c r="C86" s="330"/>
      <c r="D86" s="302"/>
      <c r="E86" s="322"/>
      <c r="F86" s="302" t="s">
        <v>1095</v>
      </c>
    </row>
    <row r="87" spans="1:6" ht="15" thickBot="1" x14ac:dyDescent="0.25">
      <c r="A87" s="302"/>
      <c r="B87" s="277"/>
      <c r="C87" s="330"/>
      <c r="E87" s="322"/>
      <c r="F87" s="302" t="s">
        <v>1096</v>
      </c>
    </row>
    <row r="88" spans="1:6" ht="15" thickBot="1" x14ac:dyDescent="0.25">
      <c r="A88" s="305" t="s">
        <v>1059</v>
      </c>
      <c r="B88" s="273"/>
      <c r="C88" s="336"/>
      <c r="D88" s="611" t="b">
        <f>IF(AND(ABS(B43-B48)&lt;0.5,ABS(B48-B86)&lt;0.5),TRUE,FALSE)</f>
        <v>1</v>
      </c>
      <c r="E88" s="328"/>
      <c r="F88" s="305" t="s">
        <v>1097</v>
      </c>
    </row>
    <row r="89" spans="1:6" x14ac:dyDescent="0.2">
      <c r="A89" s="302"/>
      <c r="B89" s="277"/>
      <c r="C89" s="330"/>
      <c r="D89" s="322"/>
      <c r="E89" s="322"/>
      <c r="F89" s="302"/>
    </row>
    <row r="90" spans="1:6" ht="15" x14ac:dyDescent="0.25">
      <c r="A90" s="324" t="s">
        <v>1098</v>
      </c>
      <c r="B90" s="277"/>
      <c r="C90" s="330"/>
      <c r="D90" s="322"/>
      <c r="E90" s="322"/>
      <c r="F90" s="302"/>
    </row>
    <row r="91" spans="1:6" ht="15" thickBot="1" x14ac:dyDescent="0.25">
      <c r="A91" s="323" t="s">
        <v>1072</v>
      </c>
      <c r="B91" s="277"/>
      <c r="C91" s="330"/>
      <c r="D91" s="302"/>
      <c r="E91" s="322"/>
    </row>
    <row r="92" spans="1:6" ht="15" thickBot="1" x14ac:dyDescent="0.25">
      <c r="A92" s="302" t="s">
        <v>1175</v>
      </c>
      <c r="B92" s="612">
        <f>'Balanse - Gjeld og kapital'!D42+'Balanse - Gjeld og kapital'!D43</f>
        <v>0</v>
      </c>
      <c r="C92" s="330"/>
      <c r="D92" s="302"/>
      <c r="E92" s="322"/>
    </row>
    <row r="93" spans="1:6" ht="15" thickBot="1" x14ac:dyDescent="0.25">
      <c r="A93" s="302" t="s">
        <v>1176</v>
      </c>
      <c r="B93" s="598">
        <f>'Balanse - Gjeld og kapital'!C42+'Balanse - Gjeld og kapital'!C43</f>
        <v>0</v>
      </c>
      <c r="C93" s="330"/>
      <c r="D93" s="302"/>
      <c r="E93" s="322"/>
    </row>
    <row r="94" spans="1:6" ht="15" thickBot="1" x14ac:dyDescent="0.25">
      <c r="A94" s="302" t="s">
        <v>314</v>
      </c>
      <c r="B94" s="613">
        <f>-B92+B93</f>
        <v>0</v>
      </c>
      <c r="C94" s="330"/>
      <c r="D94" s="302"/>
      <c r="E94" s="322"/>
    </row>
    <row r="95" spans="1:6" x14ac:dyDescent="0.2">
      <c r="A95" s="302"/>
      <c r="B95" s="277"/>
      <c r="C95" s="330"/>
      <c r="D95" s="302"/>
      <c r="E95" s="322"/>
    </row>
    <row r="96" spans="1:6" ht="15" thickBot="1" x14ac:dyDescent="0.25">
      <c r="A96" s="323" t="s">
        <v>1075</v>
      </c>
      <c r="B96" s="277"/>
      <c r="C96" s="330"/>
      <c r="D96" s="302"/>
      <c r="E96" s="322"/>
    </row>
    <row r="97" spans="1:6" ht="15" thickBot="1" x14ac:dyDescent="0.25">
      <c r="A97" s="302" t="s">
        <v>1173</v>
      </c>
      <c r="B97" s="598">
        <f>'Note15 '!D142</f>
        <v>0</v>
      </c>
      <c r="C97" s="330"/>
      <c r="D97" s="302"/>
      <c r="E97" s="322"/>
    </row>
    <row r="98" spans="1:6" ht="15" thickBot="1" x14ac:dyDescent="0.25">
      <c r="A98" s="302" t="s">
        <v>1174</v>
      </c>
      <c r="B98" s="598">
        <f>'Note15 '!B142</f>
        <v>0</v>
      </c>
      <c r="C98" s="330"/>
      <c r="D98" s="302"/>
      <c r="E98" s="322"/>
    </row>
    <row r="99" spans="1:6" ht="15" thickBot="1" x14ac:dyDescent="0.25">
      <c r="A99" s="302" t="s">
        <v>314</v>
      </c>
      <c r="B99" s="613">
        <f>-B97+B98</f>
        <v>0</v>
      </c>
      <c r="C99" s="322"/>
      <c r="E99" s="330"/>
    </row>
    <row r="100" spans="1:6" ht="15" thickBot="1" x14ac:dyDescent="0.25">
      <c r="A100" s="302"/>
      <c r="B100" s="278"/>
      <c r="C100" s="330"/>
      <c r="E100" s="322"/>
    </row>
    <row r="101" spans="1:6" x14ac:dyDescent="0.2">
      <c r="A101" s="305" t="s">
        <v>1059</v>
      </c>
      <c r="B101" s="341"/>
      <c r="C101" s="336"/>
      <c r="D101" s="741" t="b">
        <f>IF(ABS(B94-B99)&lt;0.5,TRUE,FALSE)</f>
        <v>1</v>
      </c>
      <c r="E101" s="742"/>
      <c r="F101" s="305" t="s">
        <v>1177</v>
      </c>
    </row>
    <row r="102" spans="1:6" x14ac:dyDescent="0.2">
      <c r="A102" s="302"/>
      <c r="B102" s="283"/>
      <c r="C102" s="302"/>
      <c r="D102" s="302"/>
      <c r="E102" s="322"/>
    </row>
    <row r="103" spans="1:6" x14ac:dyDescent="0.2">
      <c r="A103" s="323" t="s">
        <v>1099</v>
      </c>
      <c r="B103" s="283"/>
      <c r="C103" s="322"/>
      <c r="D103" s="302"/>
      <c r="E103" s="322"/>
    </row>
    <row r="104" spans="1:6" x14ac:dyDescent="0.2">
      <c r="A104" s="302"/>
      <c r="B104" s="278"/>
      <c r="C104" s="329"/>
      <c r="D104" s="302"/>
      <c r="E104" s="322"/>
    </row>
    <row r="105" spans="1:6" ht="15.75" thickBot="1" x14ac:dyDescent="0.3">
      <c r="A105" s="324" t="s">
        <v>1100</v>
      </c>
      <c r="B105" s="278"/>
      <c r="C105" s="329"/>
      <c r="D105" s="302"/>
      <c r="E105" s="322"/>
    </row>
    <row r="106" spans="1:6" ht="15" thickBot="1" x14ac:dyDescent="0.25">
      <c r="A106" s="302" t="s">
        <v>1178</v>
      </c>
      <c r="B106" s="598">
        <f>Note1!B102</f>
        <v>0</v>
      </c>
      <c r="C106" s="329"/>
      <c r="D106" s="302"/>
      <c r="E106" s="322"/>
    </row>
    <row r="107" spans="1:6" ht="15" thickBot="1" x14ac:dyDescent="0.25">
      <c r="A107" s="302" t="s">
        <v>1124</v>
      </c>
      <c r="B107" s="598">
        <f>Resultatregnskap!C14</f>
        <v>0</v>
      </c>
      <c r="C107" s="329"/>
      <c r="D107" s="302"/>
      <c r="E107" s="322"/>
    </row>
    <row r="108" spans="1:6" ht="15" thickBot="1" x14ac:dyDescent="0.25">
      <c r="A108" s="302"/>
      <c r="B108" s="277"/>
      <c r="C108" s="329"/>
      <c r="D108" s="302"/>
      <c r="E108" s="322"/>
    </row>
    <row r="109" spans="1:6" ht="15" thickBot="1" x14ac:dyDescent="0.25">
      <c r="A109" s="302" t="s">
        <v>1101</v>
      </c>
      <c r="B109" s="283"/>
      <c r="C109" s="302"/>
      <c r="D109" s="600">
        <f>IF(B106=0,0,B106/B107)</f>
        <v>0</v>
      </c>
      <c r="E109" s="322"/>
      <c r="F109" s="302" t="s">
        <v>1291</v>
      </c>
    </row>
    <row r="110" spans="1:6" ht="15" thickBot="1" x14ac:dyDescent="0.25">
      <c r="A110" s="305" t="s">
        <v>1102</v>
      </c>
      <c r="B110" s="279"/>
      <c r="C110" s="305"/>
      <c r="D110" s="600">
        <f>IF(B25=0,0,B23/B25)</f>
        <v>0</v>
      </c>
      <c r="E110" s="328"/>
      <c r="F110" s="305" t="s">
        <v>1103</v>
      </c>
    </row>
    <row r="111" spans="1:6" x14ac:dyDescent="0.2">
      <c r="E111" s="337"/>
    </row>
    <row r="112" spans="1:6" ht="15.75" thickBot="1" x14ac:dyDescent="0.3">
      <c r="A112" s="338" t="s">
        <v>1104</v>
      </c>
      <c r="B112" s="274"/>
      <c r="C112" s="339"/>
      <c r="D112" s="339"/>
    </row>
    <row r="113" spans="1:6" ht="15.75" thickBot="1" x14ac:dyDescent="0.3">
      <c r="A113" s="303" t="s">
        <v>1179</v>
      </c>
      <c r="B113" s="598">
        <f>Resultatregnskap!C43</f>
        <v>0</v>
      </c>
      <c r="C113" s="339"/>
      <c r="D113" s="304"/>
    </row>
    <row r="114" spans="1:6" ht="15" thickBot="1" x14ac:dyDescent="0.25">
      <c r="A114" s="302" t="s">
        <v>1271</v>
      </c>
      <c r="B114" s="599">
        <f>+B106</f>
        <v>0</v>
      </c>
      <c r="C114" s="339"/>
      <c r="D114" s="339"/>
    </row>
    <row r="115" spans="1:6" ht="15" thickBot="1" x14ac:dyDescent="0.25">
      <c r="A115" s="305" t="s">
        <v>1272</v>
      </c>
      <c r="B115" s="341"/>
      <c r="C115" s="340"/>
      <c r="D115" s="600">
        <f>IF(B114=0,0,B113/B114)</f>
        <v>0</v>
      </c>
      <c r="E115" s="305"/>
      <c r="F115" s="305" t="s">
        <v>1292</v>
      </c>
    </row>
    <row r="116" spans="1:6" x14ac:dyDescent="0.2">
      <c r="B116" s="274"/>
      <c r="C116" s="339"/>
      <c r="D116" s="339"/>
    </row>
    <row r="117" spans="1:6" x14ac:dyDescent="0.2">
      <c r="A117" s="323" t="s">
        <v>1106</v>
      </c>
      <c r="B117" s="283"/>
      <c r="C117" s="322"/>
      <c r="D117" s="302"/>
      <c r="E117" s="322"/>
    </row>
    <row r="118" spans="1:6" x14ac:dyDescent="0.2">
      <c r="B118" s="274"/>
      <c r="C118" s="339"/>
      <c r="D118" s="339"/>
    </row>
    <row r="119" spans="1:6" ht="15" x14ac:dyDescent="0.25">
      <c r="A119" s="338" t="s">
        <v>1107</v>
      </c>
      <c r="B119" s="274"/>
      <c r="C119" s="339"/>
      <c r="D119" s="339"/>
    </row>
    <row r="120" spans="1:6" ht="15" x14ac:dyDescent="0.25">
      <c r="A120" s="338"/>
      <c r="B120" s="274"/>
      <c r="C120" s="339"/>
      <c r="D120" s="339"/>
    </row>
    <row r="121" spans="1:6" ht="15.75" thickBot="1" x14ac:dyDescent="0.3">
      <c r="A121" s="338" t="s">
        <v>1066</v>
      </c>
      <c r="B121" s="274"/>
      <c r="C121" s="339"/>
      <c r="D121" s="339"/>
    </row>
    <row r="122" spans="1:6" ht="15" thickBot="1" x14ac:dyDescent="0.25">
      <c r="A122" s="303" t="s">
        <v>1105</v>
      </c>
      <c r="B122" s="614">
        <f>B113</f>
        <v>0</v>
      </c>
      <c r="C122" s="339"/>
      <c r="D122" s="330"/>
    </row>
    <row r="123" spans="1:6" ht="15" thickBot="1" x14ac:dyDescent="0.25">
      <c r="A123" s="58" t="s">
        <v>1193</v>
      </c>
      <c r="B123" s="614">
        <f>Note8!B34</f>
        <v>0</v>
      </c>
      <c r="C123" s="339"/>
      <c r="D123" s="330"/>
    </row>
    <row r="124" spans="1:6" ht="15" thickBot="1" x14ac:dyDescent="0.25">
      <c r="C124" s="339"/>
      <c r="D124" s="615">
        <f>B122+B123</f>
        <v>0</v>
      </c>
    </row>
    <row r="125" spans="1:6" ht="15.75" thickBot="1" x14ac:dyDescent="0.3">
      <c r="A125" s="338" t="s">
        <v>1072</v>
      </c>
      <c r="B125" s="274"/>
      <c r="C125" s="339"/>
      <c r="D125" s="339"/>
    </row>
    <row r="126" spans="1:6" ht="15" thickBot="1" x14ac:dyDescent="0.25">
      <c r="A126" s="303" t="s">
        <v>1181</v>
      </c>
      <c r="B126" s="598">
        <f>'Balanse - Gjeld og kapital'!D17</f>
        <v>0</v>
      </c>
      <c r="C126" s="339"/>
      <c r="D126" s="339"/>
    </row>
    <row r="127" spans="1:6" ht="15" thickBot="1" x14ac:dyDescent="0.25">
      <c r="A127" s="303" t="s">
        <v>1182</v>
      </c>
      <c r="B127" s="598">
        <f>'Balanse - Gjeld og kapital'!C17</f>
        <v>0</v>
      </c>
      <c r="C127" s="339"/>
    </row>
    <row r="128" spans="1:6" ht="15" thickBot="1" x14ac:dyDescent="0.25">
      <c r="A128" s="303" t="s">
        <v>314</v>
      </c>
      <c r="C128" s="339"/>
      <c r="D128" s="615">
        <f>-(B126-B127)</f>
        <v>0</v>
      </c>
    </row>
    <row r="129" spans="1:6" ht="15" x14ac:dyDescent="0.25">
      <c r="A129" s="338"/>
      <c r="B129" s="274"/>
      <c r="C129" s="339"/>
      <c r="D129" s="339"/>
    </row>
    <row r="130" spans="1:6" ht="15" thickBot="1" x14ac:dyDescent="0.25">
      <c r="A130" s="616" t="s">
        <v>1109</v>
      </c>
      <c r="B130" s="278"/>
      <c r="C130" s="339"/>
      <c r="D130" s="339"/>
    </row>
    <row r="131" spans="1:6" ht="15" thickBot="1" x14ac:dyDescent="0.25">
      <c r="A131" s="303" t="s">
        <v>1183</v>
      </c>
      <c r="B131" s="598">
        <f>Note8!B16+Note8!B23</f>
        <v>0</v>
      </c>
      <c r="C131" s="339"/>
      <c r="D131" s="339"/>
    </row>
    <row r="132" spans="1:6" ht="15" thickBot="1" x14ac:dyDescent="0.25">
      <c r="A132" s="303" t="s">
        <v>1184</v>
      </c>
      <c r="B132" s="598">
        <f>Note8!B30</f>
        <v>0</v>
      </c>
      <c r="C132" s="339"/>
      <c r="D132" s="339"/>
    </row>
    <row r="133" spans="1:6" ht="15" thickBot="1" x14ac:dyDescent="0.25">
      <c r="A133" s="303" t="s">
        <v>314</v>
      </c>
      <c r="B133" s="599">
        <f>-(B131-B132)</f>
        <v>0</v>
      </c>
      <c r="C133" s="339"/>
      <c r="D133" s="339"/>
    </row>
    <row r="134" spans="1:6" ht="15" thickBot="1" x14ac:dyDescent="0.25">
      <c r="B134" s="277"/>
      <c r="C134" s="339"/>
      <c r="D134" s="339"/>
    </row>
    <row r="135" spans="1:6" ht="15" thickBot="1" x14ac:dyDescent="0.25">
      <c r="A135" s="303" t="s">
        <v>1185</v>
      </c>
      <c r="B135" s="612">
        <f>Note8!B33</f>
        <v>0</v>
      </c>
      <c r="C135" s="339"/>
      <c r="D135" s="339"/>
    </row>
    <row r="136" spans="1:6" ht="15" thickBot="1" x14ac:dyDescent="0.25">
      <c r="A136" s="303" t="s">
        <v>1186</v>
      </c>
      <c r="B136" s="598">
        <f>Note8!B37</f>
        <v>0</v>
      </c>
      <c r="C136" s="339"/>
      <c r="D136" s="339"/>
    </row>
    <row r="137" spans="1:6" ht="15" thickBot="1" x14ac:dyDescent="0.25">
      <c r="A137" s="303" t="s">
        <v>314</v>
      </c>
      <c r="B137" s="599">
        <f>-(B135-B136)</f>
        <v>0</v>
      </c>
      <c r="C137" s="339"/>
      <c r="D137" s="339"/>
    </row>
    <row r="138" spans="1:6" ht="15" thickBot="1" x14ac:dyDescent="0.25">
      <c r="B138" s="277"/>
      <c r="C138" s="339"/>
      <c r="D138" s="339"/>
    </row>
    <row r="139" spans="1:6" ht="15" thickBot="1" x14ac:dyDescent="0.25">
      <c r="A139" s="303" t="s">
        <v>1110</v>
      </c>
      <c r="B139" s="274"/>
      <c r="C139" s="339"/>
      <c r="D139" s="615">
        <f>B133+B137</f>
        <v>0</v>
      </c>
    </row>
    <row r="140" spans="1:6" ht="15" thickBot="1" x14ac:dyDescent="0.25">
      <c r="B140" s="274"/>
      <c r="C140" s="339"/>
      <c r="D140" s="339"/>
      <c r="F140" s="303" t="s">
        <v>1111</v>
      </c>
    </row>
    <row r="141" spans="1:6" ht="15" thickBot="1" x14ac:dyDescent="0.25">
      <c r="A141" s="305" t="s">
        <v>1059</v>
      </c>
      <c r="B141" s="341"/>
      <c r="C141" s="340"/>
      <c r="D141" s="615" t="b">
        <f>IF(AND(ABS(D124-D128)&lt;0.5,ABS(D124-D139)&lt;0.5),TRUE,FALSE)</f>
        <v>1</v>
      </c>
      <c r="E141" s="305"/>
      <c r="F141" s="305" t="s">
        <v>1389</v>
      </c>
    </row>
    <row r="142" spans="1:6" x14ac:dyDescent="0.2">
      <c r="A142" s="302"/>
      <c r="B142" s="278"/>
      <c r="C142" s="329"/>
      <c r="D142" s="330"/>
      <c r="E142" s="302"/>
    </row>
    <row r="143" spans="1:6" ht="15.75" thickBot="1" x14ac:dyDescent="0.3">
      <c r="A143" s="324" t="s">
        <v>1112</v>
      </c>
      <c r="B143" s="278"/>
      <c r="C143" s="329"/>
      <c r="D143" s="330"/>
      <c r="E143" s="302"/>
    </row>
    <row r="144" spans="1:6" ht="15" thickBot="1" x14ac:dyDescent="0.25">
      <c r="A144" s="303" t="s">
        <v>1108</v>
      </c>
      <c r="B144" s="599">
        <f>B127</f>
        <v>0</v>
      </c>
      <c r="C144" s="329"/>
      <c r="D144" s="330"/>
      <c r="E144" s="302"/>
    </row>
    <row r="145" spans="1:6" ht="15" thickBot="1" x14ac:dyDescent="0.25">
      <c r="A145" s="302" t="s">
        <v>1113</v>
      </c>
      <c r="B145" s="598">
        <f>'Balanse - Gjeld og kapital'!C48</f>
        <v>0</v>
      </c>
      <c r="C145" s="329"/>
      <c r="D145" s="330"/>
      <c r="E145" s="302"/>
    </row>
    <row r="146" spans="1:6" x14ac:dyDescent="0.2">
      <c r="A146" s="302" t="s">
        <v>1114</v>
      </c>
      <c r="B146" s="277"/>
      <c r="C146" s="329"/>
      <c r="D146" s="617">
        <f>IF(B145=0,0,B144/B145)</f>
        <v>0</v>
      </c>
      <c r="E146" s="302"/>
      <c r="F146" s="302" t="s">
        <v>1478</v>
      </c>
    </row>
    <row r="147" spans="1:6" x14ac:dyDescent="0.2">
      <c r="A147" s="103"/>
      <c r="B147" s="342"/>
      <c r="C147" s="270"/>
      <c r="D147" s="270"/>
      <c r="E147" s="103"/>
      <c r="F147" s="103"/>
    </row>
    <row r="148" spans="1:6" x14ac:dyDescent="0.2">
      <c r="A148" s="323" t="s">
        <v>232</v>
      </c>
      <c r="B148" s="274"/>
      <c r="C148" s="339"/>
      <c r="D148" s="339"/>
    </row>
    <row r="149" spans="1:6" x14ac:dyDescent="0.2">
      <c r="B149" s="274"/>
      <c r="C149" s="339"/>
      <c r="D149" s="339"/>
    </row>
    <row r="150" spans="1:6" ht="15.75" thickBot="1" x14ac:dyDescent="0.3">
      <c r="A150" s="338" t="s">
        <v>1115</v>
      </c>
      <c r="B150" s="274"/>
      <c r="C150" s="339"/>
      <c r="D150" s="339"/>
    </row>
    <row r="151" spans="1:6" ht="15" thickBot="1" x14ac:dyDescent="0.25">
      <c r="A151" s="303" t="s">
        <v>1187</v>
      </c>
      <c r="B151" s="598">
        <f>'Balanse - eiendeler'!C29</f>
        <v>0</v>
      </c>
      <c r="C151" s="339"/>
      <c r="D151" s="339"/>
    </row>
    <row r="152" spans="1:6" ht="15" thickBot="1" x14ac:dyDescent="0.25">
      <c r="B152" s="343"/>
      <c r="C152" s="339"/>
      <c r="D152" s="339"/>
    </row>
    <row r="153" spans="1:6" ht="15" thickBot="1" x14ac:dyDescent="0.25">
      <c r="A153" s="303" t="s">
        <v>1188</v>
      </c>
      <c r="B153" s="598">
        <f>Note8!B30</f>
        <v>0</v>
      </c>
      <c r="C153" s="339"/>
      <c r="D153" s="330"/>
    </row>
    <row r="154" spans="1:6" ht="15" thickBot="1" x14ac:dyDescent="0.25">
      <c r="A154" s="303" t="s">
        <v>1116</v>
      </c>
      <c r="B154" s="599">
        <f>B153</f>
        <v>0</v>
      </c>
      <c r="C154" s="339"/>
      <c r="D154" s="330"/>
    </row>
    <row r="155" spans="1:6" s="302" customFormat="1" ht="15" thickBot="1" x14ac:dyDescent="0.25">
      <c r="A155" s="303"/>
      <c r="B155" s="274"/>
      <c r="C155" s="339"/>
      <c r="D155" s="339"/>
      <c r="E155" s="303"/>
      <c r="F155" s="302" t="s">
        <v>1479</v>
      </c>
    </row>
    <row r="156" spans="1:6" ht="15" thickBot="1" x14ac:dyDescent="0.25">
      <c r="A156" s="305" t="s">
        <v>1117</v>
      </c>
      <c r="B156" s="341"/>
      <c r="C156" s="340"/>
      <c r="D156" s="618" t="b">
        <f>IF(ABS(B151-B154)&lt;0.5,TRUE,FALSE)</f>
        <v>1</v>
      </c>
      <c r="E156" s="305"/>
      <c r="F156" s="305" t="s">
        <v>1189</v>
      </c>
    </row>
    <row r="157" spans="1:6" x14ac:dyDescent="0.2">
      <c r="A157" s="302"/>
      <c r="B157" s="278"/>
      <c r="C157" s="329"/>
      <c r="D157" s="330"/>
      <c r="E157" s="302"/>
      <c r="F157" s="302"/>
    </row>
    <row r="158" spans="1:6" ht="15.75" thickBot="1" x14ac:dyDescent="0.3">
      <c r="A158" s="338" t="s">
        <v>1118</v>
      </c>
      <c r="B158" s="274"/>
      <c r="C158" s="339"/>
      <c r="D158" s="339"/>
    </row>
    <row r="159" spans="1:6" ht="15" thickBot="1" x14ac:dyDescent="0.25">
      <c r="A159" s="303" t="s">
        <v>1119</v>
      </c>
      <c r="B159" s="599">
        <f>B151</f>
        <v>0</v>
      </c>
      <c r="C159" s="339"/>
      <c r="D159" s="339"/>
    </row>
    <row r="160" spans="1:6" ht="15" thickBot="1" x14ac:dyDescent="0.25">
      <c r="A160" s="303" t="s">
        <v>1120</v>
      </c>
      <c r="B160" s="598">
        <f>Note11!H22</f>
        <v>0</v>
      </c>
      <c r="C160" s="339"/>
      <c r="D160" s="339"/>
    </row>
    <row r="161" spans="1:6" ht="15" thickBot="1" x14ac:dyDescent="0.25">
      <c r="B161" s="274"/>
      <c r="C161" s="339"/>
      <c r="D161" s="339"/>
    </row>
    <row r="162" spans="1:6" x14ac:dyDescent="0.2">
      <c r="A162" s="302" t="s">
        <v>1117</v>
      </c>
      <c r="B162" s="278"/>
      <c r="C162" s="329"/>
      <c r="D162" s="619" t="b">
        <f>IF(ABS(B159-B160)&lt;0.5,TRUE,FALSE)</f>
        <v>1</v>
      </c>
      <c r="E162" s="302"/>
      <c r="F162" s="302" t="s">
        <v>1121</v>
      </c>
    </row>
    <row r="163" spans="1:6" x14ac:dyDescent="0.2">
      <c r="A163" s="103"/>
      <c r="B163" s="342"/>
      <c r="C163" s="270"/>
      <c r="D163" s="271"/>
      <c r="E163" s="103"/>
      <c r="F163" s="103"/>
    </row>
    <row r="164" spans="1:6" x14ac:dyDescent="0.2">
      <c r="A164" s="616" t="s">
        <v>1122</v>
      </c>
      <c r="B164" s="274"/>
      <c r="C164" s="339"/>
      <c r="D164" s="339"/>
    </row>
    <row r="165" spans="1:6" x14ac:dyDescent="0.2">
      <c r="B165" s="274"/>
      <c r="C165" s="339"/>
      <c r="D165" s="339"/>
    </row>
    <row r="166" spans="1:6" ht="15.75" thickBot="1" x14ac:dyDescent="0.3">
      <c r="A166" s="338" t="s">
        <v>1123</v>
      </c>
      <c r="B166" s="274"/>
      <c r="C166" s="339"/>
      <c r="D166" s="339"/>
    </row>
    <row r="167" spans="1:6" ht="15" thickBot="1" x14ac:dyDescent="0.25">
      <c r="A167" s="303" t="s">
        <v>1124</v>
      </c>
      <c r="B167" s="599">
        <f>B107</f>
        <v>0</v>
      </c>
      <c r="C167" s="339"/>
      <c r="D167" s="339"/>
    </row>
    <row r="168" spans="1:6" ht="15" thickBot="1" x14ac:dyDescent="0.25">
      <c r="A168" s="303" t="s">
        <v>1125</v>
      </c>
      <c r="B168" s="598">
        <f>Note1!B133</f>
        <v>0</v>
      </c>
      <c r="C168" s="339"/>
      <c r="D168" s="339"/>
    </row>
    <row r="169" spans="1:6" ht="15" thickBot="1" x14ac:dyDescent="0.25">
      <c r="B169" s="274"/>
      <c r="C169" s="339"/>
      <c r="D169" s="339"/>
    </row>
    <row r="170" spans="1:6" ht="15" thickBot="1" x14ac:dyDescent="0.25">
      <c r="A170" s="305" t="s">
        <v>1117</v>
      </c>
      <c r="B170" s="341"/>
      <c r="C170" s="340"/>
      <c r="D170" s="618" t="b">
        <f>IF(ABS(B167-B168)&lt;0.5,TRUE,FALSE)</f>
        <v>1</v>
      </c>
      <c r="E170" s="305"/>
      <c r="F170" s="305" t="s">
        <v>1126</v>
      </c>
    </row>
    <row r="171" spans="1:6" x14ac:dyDescent="0.2">
      <c r="A171" s="302"/>
      <c r="B171" s="278"/>
      <c r="C171" s="329"/>
      <c r="D171" s="330"/>
      <c r="E171" s="302"/>
      <c r="F171" s="302"/>
    </row>
    <row r="172" spans="1:6" ht="15.75" thickBot="1" x14ac:dyDescent="0.3">
      <c r="A172" s="620" t="s">
        <v>1127</v>
      </c>
      <c r="B172" s="277"/>
      <c r="C172" s="330"/>
      <c r="D172" s="330"/>
      <c r="E172" s="322"/>
    </row>
    <row r="173" spans="1:6" ht="15" thickBot="1" x14ac:dyDescent="0.25">
      <c r="A173" s="322" t="s">
        <v>1128</v>
      </c>
      <c r="B173" s="612">
        <f>Kontantstrømoppstilling!C50</f>
        <v>0</v>
      </c>
      <c r="C173" s="330"/>
      <c r="D173" s="330"/>
      <c r="E173" s="322"/>
      <c r="F173" s="303" t="s">
        <v>1129</v>
      </c>
    </row>
    <row r="174" spans="1:6" ht="15" thickBot="1" x14ac:dyDescent="0.25">
      <c r="A174" s="322" t="s">
        <v>1130</v>
      </c>
      <c r="B174" s="598">
        <f>'Balanse - eiendeler'!C54</f>
        <v>0</v>
      </c>
      <c r="C174" s="330"/>
      <c r="D174" s="330"/>
      <c r="E174" s="322"/>
      <c r="F174" s="303" t="s">
        <v>1131</v>
      </c>
    </row>
    <row r="175" spans="1:6" ht="15" thickBot="1" x14ac:dyDescent="0.25">
      <c r="A175" s="322" t="s">
        <v>1132</v>
      </c>
      <c r="B175" s="621">
        <f>Note17!B11</f>
        <v>0</v>
      </c>
      <c r="C175" s="330"/>
      <c r="D175" s="330"/>
      <c r="E175" s="322"/>
    </row>
    <row r="176" spans="1:6" ht="15" thickBot="1" x14ac:dyDescent="0.25">
      <c r="A176" s="322"/>
      <c r="B176" s="277"/>
      <c r="C176" s="330"/>
      <c r="D176" s="330"/>
      <c r="E176" s="322"/>
    </row>
    <row r="177" spans="1:6" x14ac:dyDescent="0.2">
      <c r="A177" s="328" t="s">
        <v>1117</v>
      </c>
      <c r="B177" s="273"/>
      <c r="C177" s="336"/>
      <c r="D177" s="622" t="b">
        <f>IF(ABS(B173-B174)&lt;0.5*AND(ABS(B174-B175)&lt;0.5),TRUE,FALSE)</f>
        <v>1</v>
      </c>
      <c r="E177" s="328"/>
      <c r="F177" s="305"/>
    </row>
    <row r="178" spans="1:6" x14ac:dyDescent="0.2">
      <c r="B178" s="274"/>
      <c r="C178" s="339"/>
      <c r="D178" s="339"/>
    </row>
    <row r="179" spans="1:6" ht="15.75" thickBot="1" x14ac:dyDescent="0.3">
      <c r="A179" s="338" t="s">
        <v>1133</v>
      </c>
      <c r="B179" s="274"/>
      <c r="C179" s="339"/>
      <c r="D179" s="339"/>
    </row>
    <row r="180" spans="1:6" ht="15" thickBot="1" x14ac:dyDescent="0.25">
      <c r="A180" s="303" t="s">
        <v>1293</v>
      </c>
      <c r="B180" s="598">
        <f>Resultatregnskap!C30+Resultatregnskap!C34</f>
        <v>0</v>
      </c>
      <c r="C180" s="339"/>
      <c r="D180" s="272"/>
    </row>
    <row r="181" spans="1:6" ht="15" thickBot="1" x14ac:dyDescent="0.25">
      <c r="B181" s="274"/>
      <c r="C181" s="339"/>
      <c r="D181" s="330"/>
    </row>
    <row r="182" spans="1:6" ht="15" thickBot="1" x14ac:dyDescent="0.25">
      <c r="A182" s="303" t="s">
        <v>1134</v>
      </c>
      <c r="B182" s="598">
        <f>Note6!C13</f>
        <v>0</v>
      </c>
      <c r="C182" s="339"/>
      <c r="D182" s="339"/>
    </row>
    <row r="183" spans="1:6" ht="15" thickBot="1" x14ac:dyDescent="0.25">
      <c r="A183" s="303" t="s">
        <v>1135</v>
      </c>
      <c r="B183" s="621">
        <f>Note6!C21</f>
        <v>0</v>
      </c>
      <c r="C183" s="339"/>
      <c r="D183" s="339"/>
    </row>
    <row r="184" spans="1:6" ht="15" thickBot="1" x14ac:dyDescent="0.25">
      <c r="A184" s="303" t="s">
        <v>1136</v>
      </c>
      <c r="B184" s="621">
        <f>Note6!C29</f>
        <v>0</v>
      </c>
      <c r="C184" s="339"/>
      <c r="D184" s="339"/>
    </row>
    <row r="185" spans="1:6" ht="15" thickBot="1" x14ac:dyDescent="0.25">
      <c r="A185" s="303" t="s">
        <v>1137</v>
      </c>
      <c r="B185" s="599">
        <f>B182-B183+B184</f>
        <v>0</v>
      </c>
      <c r="C185" s="339"/>
    </row>
    <row r="186" spans="1:6" ht="15" thickBot="1" x14ac:dyDescent="0.25">
      <c r="B186" s="274"/>
      <c r="C186" s="339"/>
      <c r="D186" s="339"/>
    </row>
    <row r="187" spans="1:6" ht="15" thickBot="1" x14ac:dyDescent="0.25">
      <c r="A187" s="305" t="s">
        <v>1117</v>
      </c>
      <c r="B187" s="341"/>
      <c r="C187" s="340"/>
      <c r="D187" s="618" t="b">
        <f>IF(ABS(B180-B185)&lt;0.5,TRUE,FALSE)</f>
        <v>1</v>
      </c>
      <c r="E187" s="305"/>
      <c r="F187" s="305" t="s">
        <v>1138</v>
      </c>
    </row>
    <row r="188" spans="1:6" x14ac:dyDescent="0.2">
      <c r="B188" s="274"/>
      <c r="C188" s="339"/>
      <c r="D188" s="339"/>
    </row>
    <row r="189" spans="1:6" ht="15.75" thickBot="1" x14ac:dyDescent="0.3">
      <c r="A189" s="338" t="s">
        <v>1139</v>
      </c>
      <c r="B189" s="274"/>
      <c r="C189" s="339"/>
      <c r="D189" s="339"/>
    </row>
    <row r="190" spans="1:6" ht="15" thickBot="1" x14ac:dyDescent="0.25">
      <c r="A190" s="303" t="s">
        <v>1140</v>
      </c>
      <c r="B190" s="598">
        <f>'Balanse - Gjeld og kapital'!C36</f>
        <v>0</v>
      </c>
      <c r="C190" s="339"/>
      <c r="D190" s="339"/>
    </row>
    <row r="191" spans="1:6" ht="15" thickBot="1" x14ac:dyDescent="0.25">
      <c r="A191" s="303" t="s">
        <v>1141</v>
      </c>
      <c r="B191" s="598">
        <f>Note18!B16</f>
        <v>-0.4</v>
      </c>
      <c r="C191" s="339"/>
      <c r="D191" s="339"/>
    </row>
    <row r="192" spans="1:6" ht="15" thickBot="1" x14ac:dyDescent="0.25">
      <c r="B192" s="274"/>
      <c r="C192" s="339"/>
      <c r="D192" s="339"/>
    </row>
    <row r="193" spans="1:6" ht="15" thickBot="1" x14ac:dyDescent="0.25">
      <c r="A193" s="305" t="s">
        <v>1142</v>
      </c>
      <c r="B193" s="341"/>
      <c r="C193" s="340"/>
      <c r="D193" s="618" t="b">
        <f>IF(ABS(B190-B191)&lt;0.5,TRUE,FALSE)</f>
        <v>1</v>
      </c>
      <c r="E193" s="305"/>
      <c r="F193" s="305" t="s">
        <v>1143</v>
      </c>
    </row>
    <row r="195" spans="1:6" ht="15.75" thickBot="1" x14ac:dyDescent="0.3">
      <c r="A195" s="338" t="s">
        <v>1144</v>
      </c>
    </row>
    <row r="196" spans="1:6" ht="15" thickBot="1" x14ac:dyDescent="0.25">
      <c r="A196" s="303" t="s">
        <v>1145</v>
      </c>
      <c r="B196" s="596">
        <f>Kontantstrømoppstilling!C48</f>
        <v>0</v>
      </c>
    </row>
    <row r="197" spans="1:6" ht="15" thickBot="1" x14ac:dyDescent="0.25"/>
    <row r="198" spans="1:6" ht="15" thickBot="1" x14ac:dyDescent="0.25">
      <c r="A198" s="303" t="s">
        <v>1146</v>
      </c>
      <c r="B198" s="596">
        <f>'Balanse - eiendeler'!D54</f>
        <v>0</v>
      </c>
    </row>
    <row r="199" spans="1:6" ht="15" thickBot="1" x14ac:dyDescent="0.25">
      <c r="A199" s="303" t="s">
        <v>1147</v>
      </c>
      <c r="B199" s="596">
        <f>'Balanse - eiendeler'!C54</f>
        <v>0</v>
      </c>
    </row>
    <row r="200" spans="1:6" ht="15" thickBot="1" x14ac:dyDescent="0.25">
      <c r="B200" s="283"/>
    </row>
    <row r="201" spans="1:6" ht="15" thickBot="1" x14ac:dyDescent="0.25">
      <c r="A201" s="303" t="s">
        <v>1117</v>
      </c>
      <c r="B201" s="610">
        <f>B199-B198</f>
        <v>0</v>
      </c>
      <c r="D201" s="623" t="b">
        <f>IF(ABS(B201-B196)&lt;0.5,TRUE,FALSE)</f>
        <v>1</v>
      </c>
      <c r="F201" s="303" t="s">
        <v>1398</v>
      </c>
    </row>
    <row r="202" spans="1:6" x14ac:dyDescent="0.2">
      <c r="A202" s="103"/>
      <c r="B202" s="282"/>
      <c r="C202" s="103"/>
      <c r="D202" s="103"/>
      <c r="E202" s="103"/>
      <c r="F202" s="103"/>
    </row>
    <row r="203" spans="1:6" ht="15.75" thickBot="1" x14ac:dyDescent="0.3">
      <c r="A203" s="620" t="s">
        <v>1148</v>
      </c>
      <c r="B203" s="283"/>
      <c r="C203" s="302"/>
      <c r="D203" s="302"/>
      <c r="E203" s="302"/>
      <c r="F203" s="302"/>
    </row>
    <row r="204" spans="1:6" ht="15" thickBot="1" x14ac:dyDescent="0.25">
      <c r="A204" s="302" t="s">
        <v>1149</v>
      </c>
      <c r="B204" s="280"/>
      <c r="C204" s="302"/>
      <c r="D204" s="302"/>
      <c r="E204" s="302"/>
      <c r="F204" s="302"/>
    </row>
    <row r="205" spans="1:6" ht="15" thickBot="1" x14ac:dyDescent="0.25">
      <c r="A205" s="302" t="s">
        <v>1150</v>
      </c>
      <c r="B205" s="596">
        <f>'Balanse - eiendeler'!C58</f>
        <v>0</v>
      </c>
      <c r="C205" s="302"/>
      <c r="D205" s="302"/>
      <c r="E205" s="302"/>
      <c r="F205" s="302"/>
    </row>
    <row r="206" spans="1:6" ht="15" thickBot="1" x14ac:dyDescent="0.25">
      <c r="A206" s="302"/>
      <c r="B206" s="283"/>
      <c r="C206" s="302"/>
      <c r="D206" s="302"/>
      <c r="E206" s="302"/>
      <c r="F206" s="302"/>
    </row>
    <row r="207" spans="1:6" ht="15" thickBot="1" x14ac:dyDescent="0.25">
      <c r="A207" s="302" t="s">
        <v>1151</v>
      </c>
      <c r="B207" s="280"/>
      <c r="C207" s="302"/>
      <c r="D207" s="302"/>
      <c r="E207" s="302"/>
      <c r="F207" s="302"/>
    </row>
    <row r="208" spans="1:6" ht="15" thickBot="1" x14ac:dyDescent="0.25">
      <c r="A208" s="303" t="s">
        <v>1152</v>
      </c>
      <c r="B208" s="596">
        <f>'Balanse - Gjeld og kapital'!C48</f>
        <v>0</v>
      </c>
    </row>
    <row r="209" spans="1:6" ht="15" thickBot="1" x14ac:dyDescent="0.25">
      <c r="B209" s="283"/>
    </row>
    <row r="210" spans="1:6" ht="15" thickBot="1" x14ac:dyDescent="0.25">
      <c r="A210" s="303" t="s">
        <v>1117</v>
      </c>
      <c r="B210" s="283"/>
      <c r="D210" s="623" t="b">
        <f>IF((ABS(B204-B205)&lt;0.5)*AND(ABS(B207-B208)&lt;0.5)*AND(ABS(B204-B207)&lt;0.5)*AND(ABS(B205-B208)&lt;0.5),TRUE,FALSE)</f>
        <v>1</v>
      </c>
      <c r="F210" s="303" t="s">
        <v>1153</v>
      </c>
    </row>
    <row r="211" spans="1:6" x14ac:dyDescent="0.2">
      <c r="A211" s="103"/>
      <c r="B211" s="282"/>
      <c r="C211" s="103"/>
      <c r="D211" s="103"/>
      <c r="E211" s="103"/>
      <c r="F211" s="103"/>
    </row>
    <row r="212" spans="1:6" ht="15.75" thickBot="1" x14ac:dyDescent="0.3">
      <c r="A212" s="338" t="s">
        <v>1154</v>
      </c>
      <c r="B212" s="283"/>
      <c r="D212" s="337"/>
    </row>
    <row r="213" spans="1:6" ht="15" thickBot="1" x14ac:dyDescent="0.25">
      <c r="A213" s="303" t="s">
        <v>1390</v>
      </c>
      <c r="B213" s="596">
        <f>Resultatregnskap!C21+Resultatregnskap!C22</f>
        <v>0</v>
      </c>
    </row>
    <row r="214" spans="1:6" ht="15" thickBot="1" x14ac:dyDescent="0.25">
      <c r="A214" s="303" t="s">
        <v>1155</v>
      </c>
      <c r="B214" s="596">
        <f>Note1!B12+Note1!B13+Note1!B25+Note1!B26</f>
        <v>0</v>
      </c>
    </row>
    <row r="215" spans="1:6" ht="15" thickBot="1" x14ac:dyDescent="0.25">
      <c r="B215" s="283"/>
      <c r="F215" s="1181" t="s">
        <v>1480</v>
      </c>
    </row>
    <row r="216" spans="1:6" ht="14.45" customHeight="1" thickBot="1" x14ac:dyDescent="0.25">
      <c r="A216" s="303" t="s">
        <v>1117</v>
      </c>
      <c r="B216" s="283"/>
      <c r="D216" s="623" t="b">
        <f>IF(ABS(B213-B214)&lt;0.5,TRUE,FALSE)</f>
        <v>1</v>
      </c>
      <c r="F216" s="1181"/>
    </row>
    <row r="217" spans="1:6" x14ac:dyDescent="0.2">
      <c r="A217" s="103"/>
      <c r="B217" s="282"/>
      <c r="C217" s="103"/>
      <c r="D217" s="103"/>
      <c r="E217" s="103"/>
      <c r="F217" s="103"/>
    </row>
    <row r="218" spans="1:6" x14ac:dyDescent="0.2">
      <c r="A218" s="303" t="s">
        <v>1273</v>
      </c>
    </row>
    <row r="220" spans="1:6" ht="15" customHeight="1" x14ac:dyDescent="0.2">
      <c r="A220" s="743" t="s">
        <v>1156</v>
      </c>
      <c r="B220" s="744"/>
      <c r="C220" s="745"/>
      <c r="D220" s="745"/>
      <c r="E220" s="745"/>
      <c r="F220" s="746"/>
    </row>
    <row r="221" spans="1:6" ht="14.25" customHeight="1" x14ac:dyDescent="0.2">
      <c r="A221" s="747"/>
      <c r="B221" s="712"/>
      <c r="C221" s="713"/>
      <c r="D221" s="713"/>
      <c r="E221" s="713"/>
      <c r="F221" s="748"/>
    </row>
    <row r="222" spans="1:6" ht="14.25" customHeight="1" x14ac:dyDescent="0.2">
      <c r="A222" s="747"/>
      <c r="B222" s="712"/>
      <c r="C222" s="713"/>
      <c r="D222" s="713"/>
      <c r="E222" s="713"/>
      <c r="F222" s="748"/>
    </row>
    <row r="223" spans="1:6" ht="14.25" customHeight="1" x14ac:dyDescent="0.2">
      <c r="A223" s="747"/>
      <c r="B223" s="712"/>
      <c r="C223" s="713"/>
      <c r="D223" s="713"/>
      <c r="E223" s="713"/>
      <c r="F223" s="748"/>
    </row>
    <row r="224" spans="1:6" ht="14.25" customHeight="1" x14ac:dyDescent="0.2">
      <c r="A224" s="747"/>
      <c r="B224" s="712"/>
      <c r="C224" s="713"/>
      <c r="D224" s="713"/>
      <c r="E224" s="713"/>
      <c r="F224" s="748"/>
    </row>
    <row r="225" spans="1:6" ht="15" customHeight="1" x14ac:dyDescent="0.2">
      <c r="A225" s="749"/>
      <c r="B225" s="750"/>
      <c r="C225" s="751"/>
      <c r="D225" s="751"/>
      <c r="E225" s="751"/>
      <c r="F225" s="752"/>
    </row>
  </sheetData>
  <sheetProtection formatCells="0" formatColumns="0" formatRows="0" insertColumns="0" insertRows="0" deleteColumns="0" deleteRows="0" autoFilter="0"/>
  <protectedRanges>
    <protectedRange sqref="B79:B85" name="Område5"/>
    <protectedRange sqref="B47" name="Område4"/>
    <protectedRange sqref="D27:D34" name="Område3"/>
    <protectedRange sqref="B25" name="Område2"/>
    <protectedRange sqref="D16" name="Område1"/>
  </protectedRanges>
  <mergeCells count="3">
    <mergeCell ref="A6:F7"/>
    <mergeCell ref="A2:E2"/>
    <mergeCell ref="F215:F216"/>
  </mergeCells>
  <conditionalFormatting sqref="D216 D210 D201 D193 D141 D170 D162 D177 D187 D156 D88 D101 D48 D16 D33">
    <cfRule type="containsText" dxfId="1" priority="37" operator="containsText" text="USANN">
      <formula>NOT(ISERROR(SEARCH("USANN",D16)))</formula>
    </cfRule>
    <cfRule type="containsText" dxfId="0" priority="38" operator="containsText" text="SANN">
      <formula>NOT(ISERROR(SEARCH("SANN",D16)))</formula>
    </cfRule>
  </conditionalFormatting>
  <pageMargins left="0.78740157480314965" right="0.39370078740157483" top="0.59055118110236227" bottom="0.78740157480314965" header="0.31496062992125984" footer="0.31496062992125984"/>
  <pageSetup paperSize="9" scale="64" fitToHeight="0" orientation="landscape" r:id="rId1"/>
  <headerFooter alignWithMargins="0">
    <oddFooter>&amp;R&amp;D &amp;T</oddFooter>
  </headerFooter>
  <rowBreaks count="2" manualBreakCount="2">
    <brk id="141" max="16383" man="1"/>
    <brk id="20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G60"/>
  <sheetViews>
    <sheetView zoomScaleNormal="100" workbookViewId="0">
      <selection activeCell="A7" sqref="A7"/>
    </sheetView>
  </sheetViews>
  <sheetFormatPr baseColWidth="10" defaultColWidth="11.42578125" defaultRowHeight="15" customHeight="1" x14ac:dyDescent="0.2"/>
  <cols>
    <col min="1" max="1" width="63.7109375" style="77" customWidth="1"/>
    <col min="2" max="2" width="10.7109375" style="50" customWidth="1"/>
    <col min="3" max="3" width="15.7109375" style="89" customWidth="1"/>
    <col min="4" max="4" width="15.7109375" style="77" customWidth="1"/>
    <col min="5" max="5" width="11.42578125" style="124"/>
    <col min="6" max="16384" width="11.42578125" style="77"/>
  </cols>
  <sheetData>
    <row r="1" spans="1:7" ht="15" customHeight="1" x14ac:dyDescent="0.25">
      <c r="A1" s="904" t="s">
        <v>300</v>
      </c>
      <c r="E1" s="123"/>
    </row>
    <row r="2" spans="1:7" ht="15" customHeight="1" x14ac:dyDescent="0.2">
      <c r="E2" s="123"/>
    </row>
    <row r="3" spans="1:7" ht="15" customHeight="1" x14ac:dyDescent="0.25">
      <c r="A3" s="875" t="str">
        <f>+Resultatregnskap!A3</f>
        <v>Virksomhet:</v>
      </c>
      <c r="E3" s="123"/>
    </row>
    <row r="4" spans="1:7" ht="15" customHeight="1" x14ac:dyDescent="0.2">
      <c r="E4" s="123"/>
    </row>
    <row r="5" spans="1:7" ht="15" customHeight="1" thickBot="1" x14ac:dyDescent="0.25">
      <c r="A5" s="70" t="s">
        <v>1342</v>
      </c>
      <c r="E5" s="123"/>
    </row>
    <row r="6" spans="1:7" ht="15" customHeight="1" x14ac:dyDescent="0.2">
      <c r="A6" s="129"/>
      <c r="B6" s="753" t="s">
        <v>33</v>
      </c>
      <c r="C6" s="676">
        <f>Resultatregnskap!C6</f>
        <v>42369</v>
      </c>
      <c r="D6" s="677">
        <f>Resultatregnskap!D6</f>
        <v>42004</v>
      </c>
      <c r="E6" s="396" t="s">
        <v>353</v>
      </c>
    </row>
    <row r="7" spans="1:7" ht="15" customHeight="1" x14ac:dyDescent="0.2">
      <c r="A7" s="851" t="s">
        <v>59</v>
      </c>
      <c r="B7" s="912"/>
      <c r="C7" s="915"/>
      <c r="D7" s="915"/>
      <c r="E7" s="916"/>
    </row>
    <row r="8" spans="1:7" ht="15" customHeight="1" x14ac:dyDescent="0.2">
      <c r="A8" s="58"/>
      <c r="B8" s="912"/>
      <c r="C8" s="915"/>
      <c r="D8" s="915"/>
      <c r="E8" s="916"/>
    </row>
    <row r="9" spans="1:7" ht="15" customHeight="1" x14ac:dyDescent="0.2">
      <c r="A9" s="851" t="s">
        <v>317</v>
      </c>
      <c r="B9" s="912"/>
      <c r="C9" s="915"/>
      <c r="D9" s="915"/>
      <c r="E9" s="916"/>
    </row>
    <row r="10" spans="1:7" ht="15" customHeight="1" x14ac:dyDescent="0.2">
      <c r="A10" s="861"/>
      <c r="B10" s="912"/>
      <c r="C10" s="915"/>
      <c r="D10" s="915"/>
      <c r="E10" s="916"/>
    </row>
    <row r="11" spans="1:7" ht="15" customHeight="1" x14ac:dyDescent="0.2">
      <c r="A11" s="851" t="s">
        <v>60</v>
      </c>
      <c r="B11" s="912"/>
      <c r="C11" s="915"/>
      <c r="D11" s="915"/>
      <c r="E11" s="916"/>
    </row>
    <row r="12" spans="1:7" s="51" customFormat="1" ht="15" customHeight="1" x14ac:dyDescent="0.2">
      <c r="A12" s="855" t="s">
        <v>61</v>
      </c>
      <c r="B12" s="912">
        <v>4</v>
      </c>
      <c r="C12" s="915"/>
      <c r="D12" s="915"/>
      <c r="E12" s="916" t="s">
        <v>531</v>
      </c>
      <c r="G12" s="77"/>
    </row>
    <row r="13" spans="1:7" s="51" customFormat="1" ht="15" customHeight="1" x14ac:dyDescent="0.2">
      <c r="A13" s="855" t="s">
        <v>62</v>
      </c>
      <c r="B13" s="912">
        <v>4</v>
      </c>
      <c r="C13" s="915"/>
      <c r="D13" s="915"/>
      <c r="E13" s="916" t="s">
        <v>532</v>
      </c>
      <c r="G13" s="77"/>
    </row>
    <row r="14" spans="1:7" ht="15" customHeight="1" x14ac:dyDescent="0.2">
      <c r="A14" s="858" t="s">
        <v>63</v>
      </c>
      <c r="B14" s="912"/>
      <c r="C14" s="917">
        <f>SUBTOTAL(9,C12:C13)</f>
        <v>0</v>
      </c>
      <c r="D14" s="918">
        <f>SUBTOTAL(9,D12:D13)</f>
        <v>0</v>
      </c>
      <c r="E14" s="916" t="s">
        <v>354</v>
      </c>
    </row>
    <row r="15" spans="1:7" ht="15" customHeight="1" x14ac:dyDescent="0.2">
      <c r="A15" s="861"/>
      <c r="B15" s="912"/>
      <c r="C15" s="915"/>
      <c r="D15" s="915"/>
      <c r="E15" s="916"/>
    </row>
    <row r="16" spans="1:7" ht="15" customHeight="1" x14ac:dyDescent="0.2">
      <c r="A16" s="851" t="s">
        <v>64</v>
      </c>
      <c r="B16" s="912"/>
      <c r="C16" s="915"/>
      <c r="D16" s="915"/>
      <c r="E16" s="916"/>
    </row>
    <row r="17" spans="1:7" s="51" customFormat="1" ht="15" customHeight="1" x14ac:dyDescent="0.2">
      <c r="A17" s="855" t="s">
        <v>65</v>
      </c>
      <c r="B17" s="912">
        <v>5</v>
      </c>
      <c r="C17" s="919"/>
      <c r="D17" s="919"/>
      <c r="E17" s="916" t="s">
        <v>533</v>
      </c>
      <c r="G17" s="77"/>
    </row>
    <row r="18" spans="1:7" s="51" customFormat="1" ht="15" customHeight="1" x14ac:dyDescent="0.2">
      <c r="A18" s="855" t="s">
        <v>270</v>
      </c>
      <c r="B18" s="912">
        <v>5</v>
      </c>
      <c r="C18" s="919"/>
      <c r="D18" s="919"/>
      <c r="E18" s="916" t="s">
        <v>534</v>
      </c>
      <c r="G18" s="77"/>
    </row>
    <row r="19" spans="1:7" s="51" customFormat="1" ht="15" customHeight="1" x14ac:dyDescent="0.2">
      <c r="A19" s="855" t="s">
        <v>66</v>
      </c>
      <c r="B19" s="912">
        <v>5</v>
      </c>
      <c r="C19" s="919"/>
      <c r="D19" s="919"/>
      <c r="E19" s="916" t="s">
        <v>535</v>
      </c>
      <c r="G19" s="77"/>
    </row>
    <row r="20" spans="1:7" s="53" customFormat="1" ht="15" customHeight="1" x14ac:dyDescent="0.2">
      <c r="A20" s="855" t="s">
        <v>20</v>
      </c>
      <c r="B20" s="912">
        <v>5</v>
      </c>
      <c r="C20" s="919"/>
      <c r="D20" s="919"/>
      <c r="E20" s="916" t="s">
        <v>536</v>
      </c>
      <c r="G20" s="77"/>
    </row>
    <row r="21" spans="1:7" s="51" customFormat="1" ht="15" customHeight="1" x14ac:dyDescent="0.2">
      <c r="A21" s="855" t="s">
        <v>67</v>
      </c>
      <c r="B21" s="912">
        <v>5</v>
      </c>
      <c r="C21" s="919"/>
      <c r="D21" s="919"/>
      <c r="E21" s="916" t="s">
        <v>537</v>
      </c>
      <c r="G21" s="77"/>
    </row>
    <row r="22" spans="1:7" ht="15" customHeight="1" x14ac:dyDescent="0.2">
      <c r="A22" s="858" t="s">
        <v>68</v>
      </c>
      <c r="B22" s="912"/>
      <c r="C22" s="917">
        <f>SUBTOTAL(9,C17:C21)</f>
        <v>0</v>
      </c>
      <c r="D22" s="918">
        <f>SUBTOTAL(9,D17:D21)</f>
        <v>0</v>
      </c>
      <c r="E22" s="916" t="s">
        <v>355</v>
      </c>
      <c r="F22" s="71"/>
    </row>
    <row r="23" spans="1:7" ht="15" customHeight="1" x14ac:dyDescent="0.2">
      <c r="A23" s="861"/>
      <c r="B23" s="912"/>
      <c r="C23" s="915"/>
      <c r="D23" s="915"/>
      <c r="E23" s="916"/>
    </row>
    <row r="24" spans="1:7" ht="15" customHeight="1" x14ac:dyDescent="0.2">
      <c r="A24" s="851" t="s">
        <v>69</v>
      </c>
      <c r="B24" s="912"/>
      <c r="C24" s="915"/>
      <c r="D24" s="915"/>
      <c r="E24" s="916"/>
    </row>
    <row r="25" spans="1:7" s="51" customFormat="1" ht="15" customHeight="1" x14ac:dyDescent="0.2">
      <c r="A25" s="855" t="s">
        <v>70</v>
      </c>
      <c r="B25" s="912">
        <v>11</v>
      </c>
      <c r="C25" s="915"/>
      <c r="D25" s="915"/>
      <c r="E25" s="916" t="s">
        <v>538</v>
      </c>
      <c r="G25" s="77"/>
    </row>
    <row r="26" spans="1:7" s="51" customFormat="1" ht="15" customHeight="1" x14ac:dyDescent="0.2">
      <c r="A26" s="855" t="s">
        <v>71</v>
      </c>
      <c r="B26" s="912">
        <v>11</v>
      </c>
      <c r="C26" s="915"/>
      <c r="D26" s="915"/>
      <c r="E26" s="916" t="s">
        <v>539</v>
      </c>
      <c r="G26" s="77"/>
    </row>
    <row r="27" spans="1:7" s="51" customFormat="1" ht="15" customHeight="1" x14ac:dyDescent="0.2">
      <c r="A27" s="855" t="s">
        <v>72</v>
      </c>
      <c r="B27" s="912">
        <v>11</v>
      </c>
      <c r="C27" s="915"/>
      <c r="D27" s="915"/>
      <c r="E27" s="916" t="s">
        <v>540</v>
      </c>
      <c r="G27" s="77"/>
    </row>
    <row r="28" spans="1:7" s="51" customFormat="1" ht="15" customHeight="1" x14ac:dyDescent="0.2">
      <c r="A28" s="855" t="s">
        <v>271</v>
      </c>
      <c r="B28" s="912"/>
      <c r="C28" s="915"/>
      <c r="D28" s="915"/>
      <c r="E28" s="916" t="s">
        <v>541</v>
      </c>
      <c r="G28" s="77"/>
    </row>
    <row r="29" spans="1:7" ht="15" customHeight="1" x14ac:dyDescent="0.2">
      <c r="A29" s="858" t="s">
        <v>73</v>
      </c>
      <c r="B29" s="912"/>
      <c r="C29" s="917">
        <f>SUBTOTAL(9,C25:C28)</f>
        <v>0</v>
      </c>
      <c r="D29" s="918">
        <f>SUBTOTAL(9,D25:D28)</f>
        <v>0</v>
      </c>
      <c r="E29" s="916" t="s">
        <v>356</v>
      </c>
    </row>
    <row r="30" spans="1:7" ht="15" customHeight="1" x14ac:dyDescent="0.2">
      <c r="A30" s="858"/>
      <c r="B30" s="912"/>
      <c r="C30" s="915"/>
      <c r="D30" s="915"/>
      <c r="E30" s="916"/>
    </row>
    <row r="31" spans="1:7" ht="15" customHeight="1" x14ac:dyDescent="0.25">
      <c r="A31" s="851" t="s">
        <v>74</v>
      </c>
      <c r="B31" s="920"/>
      <c r="C31" s="921">
        <f>SUBTOTAL(9,C12:C30)</f>
        <v>0</v>
      </c>
      <c r="D31" s="915">
        <f>SUBTOTAL(9,D12:D30)</f>
        <v>0</v>
      </c>
      <c r="E31" s="916" t="s">
        <v>542</v>
      </c>
    </row>
    <row r="32" spans="1:7" ht="15" customHeight="1" x14ac:dyDescent="0.2">
      <c r="A32" s="861"/>
      <c r="B32" s="912"/>
      <c r="C32" s="915"/>
      <c r="D32" s="915"/>
      <c r="E32" s="916"/>
    </row>
    <row r="33" spans="1:7" ht="15" customHeight="1" x14ac:dyDescent="0.2">
      <c r="A33" s="851" t="s">
        <v>75</v>
      </c>
      <c r="B33" s="912"/>
      <c r="C33" s="915"/>
      <c r="D33" s="915"/>
      <c r="E33" s="916"/>
    </row>
    <row r="34" spans="1:7" ht="15" customHeight="1" x14ac:dyDescent="0.2">
      <c r="A34" s="861"/>
      <c r="B34" s="912"/>
      <c r="C34" s="915"/>
      <c r="D34" s="915"/>
      <c r="E34" s="916"/>
    </row>
    <row r="35" spans="1:7" ht="15" customHeight="1" x14ac:dyDescent="0.2">
      <c r="A35" s="851" t="s">
        <v>76</v>
      </c>
      <c r="B35" s="912"/>
      <c r="C35" s="915"/>
      <c r="D35" s="915"/>
      <c r="E35" s="916"/>
    </row>
    <row r="36" spans="1:7" s="51" customFormat="1" ht="15" customHeight="1" x14ac:dyDescent="0.2">
      <c r="A36" s="855" t="s">
        <v>77</v>
      </c>
      <c r="B36" s="912">
        <v>12</v>
      </c>
      <c r="C36" s="915"/>
      <c r="D36" s="915"/>
      <c r="E36" s="916" t="s">
        <v>357</v>
      </c>
      <c r="G36" s="77"/>
    </row>
    <row r="37" spans="1:7" s="51" customFormat="1" ht="15" customHeight="1" x14ac:dyDescent="0.2">
      <c r="A37" s="855" t="s">
        <v>78</v>
      </c>
      <c r="B37" s="912">
        <v>12</v>
      </c>
      <c r="C37" s="915"/>
      <c r="D37" s="915"/>
      <c r="E37" s="916" t="s">
        <v>358</v>
      </c>
      <c r="G37" s="77"/>
    </row>
    <row r="38" spans="1:7" ht="15" customHeight="1" x14ac:dyDescent="0.2">
      <c r="A38" s="858" t="s">
        <v>318</v>
      </c>
      <c r="B38" s="912"/>
      <c r="C38" s="917">
        <f>SUBTOTAL(9,C36:C37)</f>
        <v>0</v>
      </c>
      <c r="D38" s="918">
        <f>SUBTOTAL(9,D36:D37)</f>
        <v>0</v>
      </c>
      <c r="E38" s="916" t="s">
        <v>543</v>
      </c>
    </row>
    <row r="39" spans="1:7" ht="15" customHeight="1" x14ac:dyDescent="0.2">
      <c r="A39" s="861"/>
      <c r="B39" s="912"/>
      <c r="C39" s="915"/>
      <c r="D39" s="915"/>
      <c r="E39" s="916"/>
    </row>
    <row r="40" spans="1:7" ht="15" customHeight="1" x14ac:dyDescent="0.2">
      <c r="A40" s="851" t="s">
        <v>79</v>
      </c>
      <c r="B40" s="912"/>
      <c r="C40" s="915"/>
      <c r="D40" s="915"/>
      <c r="E40" s="916"/>
    </row>
    <row r="41" spans="1:7" s="51" customFormat="1" ht="15" customHeight="1" x14ac:dyDescent="0.2">
      <c r="A41" s="855" t="s">
        <v>80</v>
      </c>
      <c r="B41" s="912">
        <v>13</v>
      </c>
      <c r="C41" s="915"/>
      <c r="D41" s="915"/>
      <c r="E41" s="916" t="s">
        <v>359</v>
      </c>
      <c r="G41" s="77"/>
    </row>
    <row r="42" spans="1:7" s="51" customFormat="1" ht="15" customHeight="1" x14ac:dyDescent="0.2">
      <c r="A42" s="855" t="s">
        <v>32</v>
      </c>
      <c r="B42" s="912">
        <v>14</v>
      </c>
      <c r="C42" s="915"/>
      <c r="D42" s="915"/>
      <c r="E42" s="916" t="s">
        <v>360</v>
      </c>
      <c r="G42" s="77"/>
    </row>
    <row r="43" spans="1:7" s="51" customFormat="1" ht="15" customHeight="1" x14ac:dyDescent="0.2">
      <c r="A43" s="855" t="s">
        <v>108</v>
      </c>
      <c r="B43" s="912">
        <v>16</v>
      </c>
      <c r="C43" s="915"/>
      <c r="D43" s="915"/>
      <c r="E43" s="916" t="s">
        <v>361</v>
      </c>
      <c r="G43" s="77"/>
    </row>
    <row r="44" spans="1:7" ht="15" customHeight="1" x14ac:dyDescent="0.2">
      <c r="A44" s="858" t="s">
        <v>81</v>
      </c>
      <c r="B44" s="912"/>
      <c r="C44" s="917">
        <f>SUBTOTAL(9,C41:C43)</f>
        <v>0</v>
      </c>
      <c r="D44" s="918">
        <f>SUBTOTAL(9,D41:D43)</f>
        <v>0</v>
      </c>
      <c r="E44" s="916" t="s">
        <v>544</v>
      </c>
    </row>
    <row r="45" spans="1:7" ht="15" customHeight="1" x14ac:dyDescent="0.2">
      <c r="A45" s="858"/>
      <c r="B45" s="912"/>
      <c r="C45" s="915"/>
      <c r="D45" s="915"/>
      <c r="E45" s="916"/>
    </row>
    <row r="46" spans="1:7" ht="15" customHeight="1" x14ac:dyDescent="0.2">
      <c r="A46" s="851" t="s">
        <v>491</v>
      </c>
      <c r="B46" s="912"/>
      <c r="C46" s="915"/>
      <c r="D46" s="915"/>
      <c r="E46" s="916"/>
    </row>
    <row r="47" spans="1:7" ht="15" customHeight="1" x14ac:dyDescent="0.2">
      <c r="A47" s="855" t="s">
        <v>465</v>
      </c>
      <c r="B47" s="912">
        <v>8</v>
      </c>
      <c r="C47" s="915"/>
      <c r="D47" s="915"/>
      <c r="E47" s="916" t="s">
        <v>548</v>
      </c>
    </row>
    <row r="48" spans="1:7" ht="15" customHeight="1" x14ac:dyDescent="0.2">
      <c r="A48" s="858" t="s">
        <v>466</v>
      </c>
      <c r="B48" s="912"/>
      <c r="C48" s="917">
        <f>SUBTOTAL(9,C47)</f>
        <v>0</v>
      </c>
      <c r="D48" s="918">
        <f>SUBTOTAL(9,D47)</f>
        <v>0</v>
      </c>
      <c r="E48" s="916" t="s">
        <v>467</v>
      </c>
    </row>
    <row r="49" spans="1:7" ht="15" customHeight="1" x14ac:dyDescent="0.2">
      <c r="A49" s="861"/>
      <c r="B49" s="912"/>
      <c r="C49" s="915"/>
      <c r="D49" s="915"/>
      <c r="E49" s="916"/>
    </row>
    <row r="50" spans="1:7" ht="15" customHeight="1" x14ac:dyDescent="0.2">
      <c r="A50" s="851" t="s">
        <v>464</v>
      </c>
      <c r="B50" s="912"/>
      <c r="C50" s="915"/>
      <c r="D50" s="915"/>
      <c r="E50" s="916"/>
    </row>
    <row r="51" spans="1:7" s="51" customFormat="1" ht="15" customHeight="1" x14ac:dyDescent="0.2">
      <c r="A51" s="855" t="s">
        <v>443</v>
      </c>
      <c r="B51" s="912">
        <v>17</v>
      </c>
      <c r="C51" s="915"/>
      <c r="D51" s="915"/>
      <c r="E51" s="916" t="s">
        <v>362</v>
      </c>
      <c r="G51" s="77"/>
    </row>
    <row r="52" spans="1:7" s="51" customFormat="1" ht="15" customHeight="1" x14ac:dyDescent="0.2">
      <c r="A52" s="855" t="s">
        <v>442</v>
      </c>
      <c r="B52" s="912">
        <v>17</v>
      </c>
      <c r="C52" s="915"/>
      <c r="D52" s="915"/>
      <c r="E52" s="916" t="s">
        <v>363</v>
      </c>
      <c r="G52" s="77"/>
    </row>
    <row r="53" spans="1:7" s="51" customFormat="1" ht="15" customHeight="1" x14ac:dyDescent="0.2">
      <c r="A53" s="855" t="s">
        <v>119</v>
      </c>
      <c r="B53" s="912">
        <v>17</v>
      </c>
      <c r="C53" s="915"/>
      <c r="D53" s="915"/>
      <c r="E53" s="916" t="s">
        <v>441</v>
      </c>
      <c r="G53" s="77"/>
    </row>
    <row r="54" spans="1:7" ht="15" customHeight="1" x14ac:dyDescent="0.2">
      <c r="A54" s="858" t="s">
        <v>120</v>
      </c>
      <c r="B54" s="912"/>
      <c r="C54" s="917">
        <f>SUBTOTAL(9,C51:C53)</f>
        <v>0</v>
      </c>
      <c r="D54" s="918">
        <f>SUBTOTAL(9,D51:D53)</f>
        <v>0</v>
      </c>
      <c r="E54" s="916" t="s">
        <v>545</v>
      </c>
    </row>
    <row r="55" spans="1:7" ht="15" customHeight="1" x14ac:dyDescent="0.2">
      <c r="A55" s="858"/>
      <c r="B55" s="912"/>
      <c r="C55" s="915"/>
      <c r="D55" s="915"/>
      <c r="E55" s="916"/>
    </row>
    <row r="56" spans="1:7" ht="15" customHeight="1" x14ac:dyDescent="0.25">
      <c r="A56" s="851" t="s">
        <v>82</v>
      </c>
      <c r="B56" s="920"/>
      <c r="C56" s="921">
        <f>SUBTOTAL(9,C36:C55)</f>
        <v>0</v>
      </c>
      <c r="D56" s="915">
        <f>SUBTOTAL(9,D36:D55)</f>
        <v>0</v>
      </c>
      <c r="E56" s="916" t="s">
        <v>546</v>
      </c>
    </row>
    <row r="57" spans="1:7" ht="15" customHeight="1" x14ac:dyDescent="0.2">
      <c r="A57" s="861"/>
      <c r="B57" s="912"/>
      <c r="C57" s="915"/>
      <c r="D57" s="915"/>
      <c r="E57" s="916"/>
    </row>
    <row r="58" spans="1:7" ht="15" customHeight="1" x14ac:dyDescent="0.25">
      <c r="A58" s="880" t="s">
        <v>83</v>
      </c>
      <c r="B58" s="912"/>
      <c r="C58" s="921">
        <f>SUBTOTAL(9,C12:C57)</f>
        <v>0</v>
      </c>
      <c r="D58" s="915">
        <f>SUBTOTAL(9,D12:D57)</f>
        <v>0</v>
      </c>
      <c r="E58" s="916" t="s">
        <v>547</v>
      </c>
    </row>
    <row r="59" spans="1:7" ht="15" customHeight="1" x14ac:dyDescent="0.2">
      <c r="E59" s="123"/>
    </row>
    <row r="60" spans="1:7" ht="15" customHeight="1" x14ac:dyDescent="0.2">
      <c r="A60" s="51"/>
    </row>
  </sheetData>
  <sheetProtection formatCells="0" formatColumns="0" formatRows="0" insertColumns="0" insertRows="0" deleteColumns="0" deleteRows="0" autoFilter="0"/>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E48"/>
  <sheetViews>
    <sheetView zoomScaleNormal="100" workbookViewId="0">
      <selection activeCell="H14" sqref="H14"/>
    </sheetView>
  </sheetViews>
  <sheetFormatPr baseColWidth="10" defaultColWidth="11.42578125" defaultRowHeight="15" customHeight="1" x14ac:dyDescent="0.2"/>
  <cols>
    <col min="1" max="1" width="66.28515625" style="77" customWidth="1"/>
    <col min="2" max="2" width="10.7109375" style="50" customWidth="1"/>
    <col min="3" max="3" width="15.7109375" style="40" customWidth="1"/>
    <col min="4" max="4" width="15.7109375" style="77" customWidth="1"/>
    <col min="5" max="5" width="11.42578125" style="44"/>
    <col min="6" max="16384" width="11.42578125" style="77"/>
  </cols>
  <sheetData>
    <row r="1" spans="1:5" ht="15" customHeight="1" x14ac:dyDescent="0.25">
      <c r="A1" s="904" t="s">
        <v>300</v>
      </c>
      <c r="E1" s="131"/>
    </row>
    <row r="2" spans="1:5" ht="15" customHeight="1" x14ac:dyDescent="0.2">
      <c r="E2" s="131"/>
    </row>
    <row r="3" spans="1:5" ht="15" customHeight="1" x14ac:dyDescent="0.25">
      <c r="A3" s="875" t="str">
        <f>+Resultatregnskap!A3</f>
        <v>Virksomhet:</v>
      </c>
      <c r="E3" s="131"/>
    </row>
    <row r="4" spans="1:5" ht="15" customHeight="1" x14ac:dyDescent="0.2">
      <c r="A4" s="70" t="s">
        <v>1342</v>
      </c>
      <c r="E4" s="131"/>
    </row>
    <row r="5" spans="1:5" ht="15" customHeight="1" x14ac:dyDescent="0.2">
      <c r="A5" s="132"/>
      <c r="B5" s="754" t="s">
        <v>33</v>
      </c>
      <c r="C5" s="674">
        <f>Resultatregnskap!C6</f>
        <v>42369</v>
      </c>
      <c r="D5" s="673">
        <f>'Balanse - eiendeler'!D6</f>
        <v>42004</v>
      </c>
      <c r="E5" s="397" t="s">
        <v>352</v>
      </c>
    </row>
    <row r="6" spans="1:5" ht="15" customHeight="1" x14ac:dyDescent="0.25">
      <c r="A6" s="851" t="s">
        <v>84</v>
      </c>
      <c r="B6" s="912"/>
      <c r="C6" s="921"/>
      <c r="D6" s="915"/>
      <c r="E6" s="922"/>
    </row>
    <row r="7" spans="1:5" ht="15" customHeight="1" x14ac:dyDescent="0.25">
      <c r="A7" s="851" t="s">
        <v>85</v>
      </c>
      <c r="B7" s="912"/>
      <c r="C7" s="921"/>
      <c r="D7" s="915"/>
      <c r="E7" s="922"/>
    </row>
    <row r="8" spans="1:5" ht="15" customHeight="1" x14ac:dyDescent="0.25">
      <c r="A8" s="851"/>
      <c r="B8" s="912"/>
      <c r="C8" s="921"/>
      <c r="D8" s="915"/>
      <c r="E8" s="922"/>
    </row>
    <row r="9" spans="1:5" ht="15" customHeight="1" x14ac:dyDescent="0.25">
      <c r="A9" s="851" t="s">
        <v>86</v>
      </c>
      <c r="B9" s="912"/>
      <c r="C9" s="921"/>
      <c r="D9" s="915"/>
      <c r="E9" s="922"/>
    </row>
    <row r="10" spans="1:5" ht="15" customHeight="1" x14ac:dyDescent="0.2">
      <c r="A10" s="855" t="s">
        <v>105</v>
      </c>
      <c r="B10" s="912">
        <v>8</v>
      </c>
      <c r="C10" s="915"/>
      <c r="D10" s="915"/>
      <c r="E10" s="923" t="s">
        <v>549</v>
      </c>
    </row>
    <row r="11" spans="1:5" ht="15" customHeight="1" x14ac:dyDescent="0.2">
      <c r="A11" s="858" t="s">
        <v>87</v>
      </c>
      <c r="B11" s="912"/>
      <c r="C11" s="917">
        <f>SUBTOTAL(9,C10)</f>
        <v>0</v>
      </c>
      <c r="D11" s="918">
        <f>SUBTOTAL(9,D10)</f>
        <v>0</v>
      </c>
      <c r="E11" s="923" t="s">
        <v>550</v>
      </c>
    </row>
    <row r="12" spans="1:5" ht="15" customHeight="1" x14ac:dyDescent="0.25">
      <c r="A12" s="861"/>
      <c r="B12" s="912"/>
      <c r="C12" s="921"/>
      <c r="D12" s="915"/>
      <c r="E12" s="922"/>
    </row>
    <row r="13" spans="1:5" ht="15" customHeight="1" x14ac:dyDescent="0.25">
      <c r="A13" s="851" t="s">
        <v>88</v>
      </c>
      <c r="B13" s="912"/>
      <c r="C13" s="921"/>
      <c r="D13" s="915"/>
      <c r="E13" s="922"/>
    </row>
    <row r="14" spans="1:5" ht="15" customHeight="1" x14ac:dyDescent="0.2">
      <c r="A14" s="855" t="s">
        <v>269</v>
      </c>
      <c r="B14" s="856">
        <v>8</v>
      </c>
      <c r="C14" s="915"/>
      <c r="D14" s="915"/>
      <c r="E14" s="923" t="s">
        <v>551</v>
      </c>
    </row>
    <row r="15" spans="1:5" ht="15" customHeight="1" x14ac:dyDescent="0.2">
      <c r="A15" s="858" t="s">
        <v>89</v>
      </c>
      <c r="B15" s="912"/>
      <c r="C15" s="917">
        <f>SUBTOTAL(9,C14:C14)</f>
        <v>0</v>
      </c>
      <c r="D15" s="918">
        <f>SUBTOTAL(9,D14:D14)</f>
        <v>0</v>
      </c>
      <c r="E15" s="923" t="s">
        <v>552</v>
      </c>
    </row>
    <row r="16" spans="1:5" s="117" customFormat="1" ht="15" customHeight="1" x14ac:dyDescent="0.25">
      <c r="A16" s="861"/>
      <c r="B16" s="912"/>
      <c r="C16" s="921"/>
      <c r="D16" s="915"/>
      <c r="E16" s="922"/>
    </row>
    <row r="17" spans="1:5" ht="15" customHeight="1" x14ac:dyDescent="0.25">
      <c r="A17" s="851" t="s">
        <v>90</v>
      </c>
      <c r="B17" s="920"/>
      <c r="C17" s="921">
        <f>SUBTOTAL(9,C10:C16)</f>
        <v>0</v>
      </c>
      <c r="D17" s="915">
        <f>SUBTOTAL(9,D10:D16)</f>
        <v>0</v>
      </c>
      <c r="E17" s="922" t="s">
        <v>364</v>
      </c>
    </row>
    <row r="18" spans="1:5" ht="15" customHeight="1" x14ac:dyDescent="0.25">
      <c r="A18" s="861"/>
      <c r="B18" s="912"/>
      <c r="C18" s="921"/>
      <c r="D18" s="915"/>
      <c r="E18" s="922"/>
    </row>
    <row r="19" spans="1:5" ht="15" customHeight="1" x14ac:dyDescent="0.25">
      <c r="A19" s="851" t="s">
        <v>91</v>
      </c>
      <c r="B19" s="912"/>
      <c r="C19" s="921"/>
      <c r="D19" s="915"/>
      <c r="E19" s="922"/>
    </row>
    <row r="20" spans="1:5" ht="15" customHeight="1" x14ac:dyDescent="0.25">
      <c r="A20" s="861"/>
      <c r="B20" s="912"/>
      <c r="C20" s="921"/>
      <c r="D20" s="915"/>
      <c r="E20" s="922"/>
    </row>
    <row r="21" spans="1:5" ht="15" customHeight="1" x14ac:dyDescent="0.2">
      <c r="A21" s="851" t="s">
        <v>92</v>
      </c>
      <c r="B21" s="912"/>
      <c r="C21" s="915"/>
      <c r="D21" s="915"/>
      <c r="E21" s="922"/>
    </row>
    <row r="22" spans="1:5" ht="15" customHeight="1" x14ac:dyDescent="0.2">
      <c r="A22" s="855" t="s">
        <v>319</v>
      </c>
      <c r="B22" s="912" t="s">
        <v>114</v>
      </c>
      <c r="C22" s="915"/>
      <c r="D22" s="915"/>
      <c r="E22" s="923" t="s">
        <v>365</v>
      </c>
    </row>
    <row r="23" spans="1:5" ht="15" customHeight="1" x14ac:dyDescent="0.2">
      <c r="A23" s="855" t="s">
        <v>93</v>
      </c>
      <c r="B23" s="912"/>
      <c r="C23" s="915"/>
      <c r="D23" s="915"/>
      <c r="E23" s="923" t="s">
        <v>366</v>
      </c>
    </row>
    <row r="24" spans="1:5" ht="15" customHeight="1" x14ac:dyDescent="0.2">
      <c r="A24" s="858" t="s">
        <v>94</v>
      </c>
      <c r="B24" s="912"/>
      <c r="C24" s="917">
        <f>SUBTOTAL(9,C22:C23)</f>
        <v>0</v>
      </c>
      <c r="D24" s="918">
        <f>SUBTOTAL(9,D22:D23)</f>
        <v>0</v>
      </c>
      <c r="E24" s="923" t="s">
        <v>553</v>
      </c>
    </row>
    <row r="25" spans="1:5" ht="15" customHeight="1" x14ac:dyDescent="0.25">
      <c r="A25" s="861"/>
      <c r="B25" s="912"/>
      <c r="C25" s="921"/>
      <c r="D25" s="915"/>
      <c r="E25" s="922"/>
    </row>
    <row r="26" spans="1:5" ht="15" customHeight="1" x14ac:dyDescent="0.2">
      <c r="A26" s="851" t="s">
        <v>95</v>
      </c>
      <c r="B26" s="912"/>
      <c r="C26" s="915"/>
      <c r="D26" s="915"/>
      <c r="E26" s="922"/>
    </row>
    <row r="27" spans="1:5" ht="15" customHeight="1" x14ac:dyDescent="0.2">
      <c r="A27" s="855" t="s">
        <v>96</v>
      </c>
      <c r="B27" s="856"/>
      <c r="C27" s="915">
        <v>0</v>
      </c>
      <c r="D27" s="915">
        <v>0</v>
      </c>
      <c r="E27" s="923" t="s">
        <v>554</v>
      </c>
    </row>
    <row r="28" spans="1:5" ht="15" customHeight="1" x14ac:dyDescent="0.2">
      <c r="A28" s="858" t="s">
        <v>97</v>
      </c>
      <c r="B28" s="912"/>
      <c r="C28" s="917">
        <f>SUBTOTAL(9,C27)</f>
        <v>0</v>
      </c>
      <c r="D28" s="918">
        <f>SUBTOTAL(9,D27)</f>
        <v>0</v>
      </c>
      <c r="E28" s="923" t="s">
        <v>367</v>
      </c>
    </row>
    <row r="29" spans="1:5" ht="15" customHeight="1" x14ac:dyDescent="0.25">
      <c r="A29" s="861"/>
      <c r="B29" s="912"/>
      <c r="C29" s="921"/>
      <c r="D29" s="915"/>
      <c r="E29" s="922"/>
    </row>
    <row r="30" spans="1:5" ht="15" customHeight="1" x14ac:dyDescent="0.25">
      <c r="A30" s="851" t="s">
        <v>98</v>
      </c>
      <c r="B30" s="912"/>
      <c r="C30" s="921"/>
      <c r="D30" s="915"/>
      <c r="E30" s="922"/>
    </row>
    <row r="31" spans="1:5" ht="15" customHeight="1" x14ac:dyDescent="0.2">
      <c r="A31" s="855" t="s">
        <v>30</v>
      </c>
      <c r="B31" s="912"/>
      <c r="C31" s="919"/>
      <c r="D31" s="919"/>
      <c r="E31" s="923" t="s">
        <v>368</v>
      </c>
    </row>
    <row r="32" spans="1:5" ht="15" customHeight="1" x14ac:dyDescent="0.2">
      <c r="A32" s="855" t="s">
        <v>99</v>
      </c>
      <c r="B32" s="912"/>
      <c r="C32" s="919"/>
      <c r="D32" s="919"/>
      <c r="E32" s="923" t="s">
        <v>369</v>
      </c>
    </row>
    <row r="33" spans="1:5" ht="15" customHeight="1" x14ac:dyDescent="0.2">
      <c r="A33" s="855" t="s">
        <v>100</v>
      </c>
      <c r="B33" s="912"/>
      <c r="C33" s="919"/>
      <c r="D33" s="919"/>
      <c r="E33" s="923" t="s">
        <v>370</v>
      </c>
    </row>
    <row r="34" spans="1:5" ht="15" customHeight="1" x14ac:dyDescent="0.2">
      <c r="A34" s="855" t="s">
        <v>101</v>
      </c>
      <c r="B34" s="912"/>
      <c r="C34" s="919"/>
      <c r="D34" s="919"/>
      <c r="E34" s="923" t="s">
        <v>371</v>
      </c>
    </row>
    <row r="35" spans="1:5" ht="15" customHeight="1" x14ac:dyDescent="0.2">
      <c r="A35" s="855" t="s">
        <v>183</v>
      </c>
      <c r="B35" s="912">
        <v>16</v>
      </c>
      <c r="C35" s="919"/>
      <c r="D35" s="919"/>
      <c r="E35" s="923" t="s">
        <v>372</v>
      </c>
    </row>
    <row r="36" spans="1:5" ht="15" customHeight="1" x14ac:dyDescent="0.2">
      <c r="A36" s="855" t="s">
        <v>31</v>
      </c>
      <c r="B36" s="912" t="s">
        <v>1362</v>
      </c>
      <c r="C36" s="919"/>
      <c r="D36" s="919"/>
      <c r="E36" s="923" t="s">
        <v>373</v>
      </c>
    </row>
    <row r="37" spans="1:5" ht="15" customHeight="1" x14ac:dyDescent="0.2">
      <c r="A37" s="858" t="s">
        <v>102</v>
      </c>
      <c r="B37" s="912"/>
      <c r="C37" s="917">
        <f>SUBTOTAL(9,C31:C36)</f>
        <v>0</v>
      </c>
      <c r="D37" s="918">
        <f>SUBTOTAL(9,D31:D36)</f>
        <v>0</v>
      </c>
      <c r="E37" s="923" t="s">
        <v>555</v>
      </c>
    </row>
    <row r="38" spans="1:5" ht="15" customHeight="1" x14ac:dyDescent="0.25">
      <c r="A38" s="861"/>
      <c r="B38" s="912"/>
      <c r="C38" s="921"/>
      <c r="D38" s="915"/>
      <c r="E38" s="922"/>
    </row>
    <row r="39" spans="1:5" ht="15" customHeight="1" x14ac:dyDescent="0.25">
      <c r="A39" s="851" t="s">
        <v>235</v>
      </c>
      <c r="B39" s="912"/>
      <c r="C39" s="921"/>
      <c r="D39" s="915"/>
      <c r="E39" s="922"/>
    </row>
    <row r="40" spans="1:5" ht="15" customHeight="1" x14ac:dyDescent="0.2">
      <c r="A40" s="855" t="s">
        <v>172</v>
      </c>
      <c r="B40" s="912"/>
      <c r="C40" s="919"/>
      <c r="D40" s="919"/>
      <c r="E40" s="923" t="s">
        <v>374</v>
      </c>
    </row>
    <row r="41" spans="1:5" ht="15" customHeight="1" x14ac:dyDescent="0.2">
      <c r="A41" s="855" t="s">
        <v>1229</v>
      </c>
      <c r="B41" s="912">
        <v>15</v>
      </c>
      <c r="C41" s="919"/>
      <c r="D41" s="919"/>
      <c r="E41" s="923" t="s">
        <v>375</v>
      </c>
    </row>
    <row r="42" spans="1:5" ht="15" customHeight="1" x14ac:dyDescent="0.2">
      <c r="A42" s="855" t="s">
        <v>343</v>
      </c>
      <c r="B42" s="912">
        <v>15</v>
      </c>
      <c r="C42" s="919"/>
      <c r="D42" s="919"/>
      <c r="E42" s="923" t="s">
        <v>376</v>
      </c>
    </row>
    <row r="43" spans="1:5" ht="15" customHeight="1" x14ac:dyDescent="0.2">
      <c r="A43" s="855" t="s">
        <v>340</v>
      </c>
      <c r="B43" s="912">
        <v>15</v>
      </c>
      <c r="C43" s="919"/>
      <c r="D43" s="919"/>
      <c r="E43" s="923" t="s">
        <v>377</v>
      </c>
    </row>
    <row r="44" spans="1:5" ht="15" customHeight="1" x14ac:dyDescent="0.2">
      <c r="A44" s="924" t="s">
        <v>52</v>
      </c>
      <c r="B44" s="912"/>
      <c r="C44" s="917">
        <f>SUBTOTAL(9,C40:C43)</f>
        <v>0</v>
      </c>
      <c r="D44" s="918">
        <f>SUBTOTAL(9,D40:D43)</f>
        <v>0</v>
      </c>
      <c r="E44" s="923" t="s">
        <v>556</v>
      </c>
    </row>
    <row r="45" spans="1:5" ht="15" customHeight="1" x14ac:dyDescent="0.25">
      <c r="A45" s="924"/>
      <c r="B45" s="912"/>
      <c r="C45" s="921"/>
      <c r="D45" s="915"/>
      <c r="E45" s="923"/>
    </row>
    <row r="46" spans="1:5" ht="15" customHeight="1" x14ac:dyDescent="0.25">
      <c r="A46" s="925" t="s">
        <v>103</v>
      </c>
      <c r="B46" s="920"/>
      <c r="C46" s="921">
        <f>SUBTOTAL(9,C22:C45)</f>
        <v>0</v>
      </c>
      <c r="D46" s="915">
        <f>SUBTOTAL(9,D22:D45)</f>
        <v>0</v>
      </c>
      <c r="E46" s="923" t="s">
        <v>557</v>
      </c>
    </row>
    <row r="47" spans="1:5" ht="15" customHeight="1" x14ac:dyDescent="0.25">
      <c r="A47" s="861"/>
      <c r="B47" s="912"/>
      <c r="C47" s="921"/>
      <c r="D47" s="915"/>
      <c r="E47" s="923"/>
    </row>
    <row r="48" spans="1:5" s="117" customFormat="1" ht="15" customHeight="1" x14ac:dyDescent="0.25">
      <c r="A48" s="851" t="s">
        <v>104</v>
      </c>
      <c r="B48" s="912"/>
      <c r="C48" s="921">
        <f>SUBTOTAL(9,C10:C47)</f>
        <v>0</v>
      </c>
      <c r="D48" s="915">
        <f>SUBTOTAL(9,D10:D47)</f>
        <v>0</v>
      </c>
      <c r="E48" s="923" t="s">
        <v>558</v>
      </c>
    </row>
  </sheetData>
  <sheetProtection formatCells="0" formatColumns="0" formatRows="0" insertColumns="0" insertRows="0" deleteColumns="0" deleteRows="0" autoFilter="0"/>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F81"/>
  <sheetViews>
    <sheetView topLeftCell="A47" zoomScaleNormal="100" workbookViewId="0">
      <selection activeCell="E6" sqref="E6"/>
    </sheetView>
  </sheetViews>
  <sheetFormatPr baseColWidth="10" defaultColWidth="11.42578125" defaultRowHeight="12.75" x14ac:dyDescent="0.2"/>
  <cols>
    <col min="1" max="1" width="72.7109375" style="77" customWidth="1"/>
    <col min="2" max="2" width="8.42578125" style="77" customWidth="1"/>
    <col min="3" max="3" width="13.5703125" style="77" customWidth="1"/>
    <col min="4" max="4" width="14" style="77" customWidth="1"/>
    <col min="5" max="5" width="13.85546875" style="77" customWidth="1"/>
    <col min="6" max="6" width="9.28515625" style="44" customWidth="1"/>
    <col min="7" max="16384" width="11.42578125" style="77"/>
  </cols>
  <sheetData>
    <row r="1" spans="1:6" ht="18.75" x14ac:dyDescent="0.3">
      <c r="A1" s="1067" t="s">
        <v>1423</v>
      </c>
      <c r="B1" s="1067"/>
    </row>
    <row r="2" spans="1:6" ht="18.75" x14ac:dyDescent="0.3">
      <c r="A2" s="133"/>
    </row>
    <row r="3" spans="1:6" ht="15.75" x14ac:dyDescent="0.25">
      <c r="A3" s="755" t="str">
        <f>Resultatregnskap!A3</f>
        <v>Virksomhet:</v>
      </c>
    </row>
    <row r="4" spans="1:6" x14ac:dyDescent="0.2">
      <c r="A4" s="70" t="s">
        <v>1342</v>
      </c>
    </row>
    <row r="5" spans="1:6" ht="15.75" x14ac:dyDescent="0.25">
      <c r="A5" s="134"/>
      <c r="B5" s="717" t="s">
        <v>33</v>
      </c>
      <c r="C5" s="704">
        <f>Resultatregnskap!C6</f>
        <v>42369</v>
      </c>
      <c r="D5" s="718">
        <f>'Balanse - eiendeler'!D6</f>
        <v>42004</v>
      </c>
      <c r="E5" s="704" t="s">
        <v>1515</v>
      </c>
      <c r="F5" s="719" t="s">
        <v>352</v>
      </c>
    </row>
    <row r="6" spans="1:6" ht="15.75" x14ac:dyDescent="0.25">
      <c r="A6" s="398" t="s">
        <v>127</v>
      </c>
    </row>
    <row r="7" spans="1:6" ht="15.75" x14ac:dyDescent="0.25">
      <c r="A7" s="399" t="s">
        <v>128</v>
      </c>
    </row>
    <row r="8" spans="1:6" ht="15.75" x14ac:dyDescent="0.25">
      <c r="A8" s="135" t="s">
        <v>173</v>
      </c>
      <c r="C8" s="360">
        <v>0</v>
      </c>
      <c r="D8" s="360">
        <v>0</v>
      </c>
      <c r="E8" s="360">
        <v>0</v>
      </c>
      <c r="F8" s="44" t="s">
        <v>849</v>
      </c>
    </row>
    <row r="9" spans="1:6" ht="15.75" x14ac:dyDescent="0.25">
      <c r="A9" s="135" t="s">
        <v>218</v>
      </c>
      <c r="C9" s="360">
        <v>0</v>
      </c>
      <c r="D9" s="360">
        <v>0</v>
      </c>
      <c r="E9" s="360">
        <v>0</v>
      </c>
      <c r="F9" s="44" t="s">
        <v>850</v>
      </c>
    </row>
    <row r="10" spans="1:6" ht="15.75" x14ac:dyDescent="0.25">
      <c r="A10" s="135" t="s">
        <v>129</v>
      </c>
      <c r="C10" s="360">
        <v>0</v>
      </c>
      <c r="D10" s="360">
        <v>0</v>
      </c>
      <c r="E10" s="360">
        <v>0</v>
      </c>
      <c r="F10" s="44" t="s">
        <v>851</v>
      </c>
    </row>
    <row r="11" spans="1:6" ht="15.75" x14ac:dyDescent="0.25">
      <c r="A11" s="135" t="s">
        <v>130</v>
      </c>
      <c r="C11" s="360">
        <v>0</v>
      </c>
      <c r="D11" s="360">
        <v>0</v>
      </c>
      <c r="E11" s="360">
        <v>0</v>
      </c>
      <c r="F11" s="44" t="s">
        <v>852</v>
      </c>
    </row>
    <row r="12" spans="1:6" ht="15.75" x14ac:dyDescent="0.25">
      <c r="A12" s="135" t="s">
        <v>131</v>
      </c>
      <c r="C12" s="360">
        <v>0</v>
      </c>
      <c r="D12" s="360">
        <v>0</v>
      </c>
      <c r="E12" s="360">
        <v>0</v>
      </c>
      <c r="F12" s="44" t="s">
        <v>853</v>
      </c>
    </row>
    <row r="13" spans="1:6" ht="15.75" x14ac:dyDescent="0.25">
      <c r="A13" s="135" t="s">
        <v>132</v>
      </c>
      <c r="B13" s="50">
        <v>22</v>
      </c>
      <c r="C13" s="360">
        <v>0</v>
      </c>
      <c r="D13" s="360">
        <v>0</v>
      </c>
      <c r="E13" s="360">
        <v>0</v>
      </c>
      <c r="F13" s="44" t="s">
        <v>854</v>
      </c>
    </row>
    <row r="14" spans="1:6" ht="15.75" x14ac:dyDescent="0.25">
      <c r="A14" s="135" t="s">
        <v>133</v>
      </c>
      <c r="C14" s="360">
        <v>0</v>
      </c>
      <c r="D14" s="360">
        <v>0</v>
      </c>
      <c r="E14" s="360">
        <v>0</v>
      </c>
      <c r="F14" s="44" t="s">
        <v>855</v>
      </c>
    </row>
    <row r="15" spans="1:6" ht="15.75" x14ac:dyDescent="0.25">
      <c r="A15" s="135" t="s">
        <v>134</v>
      </c>
      <c r="C15" s="360">
        <v>0</v>
      </c>
      <c r="D15" s="360">
        <v>0</v>
      </c>
      <c r="E15" s="360">
        <v>0</v>
      </c>
      <c r="F15" s="44" t="s">
        <v>856</v>
      </c>
    </row>
    <row r="16" spans="1:6" ht="15.75" x14ac:dyDescent="0.25">
      <c r="A16" s="135" t="s">
        <v>135</v>
      </c>
      <c r="C16" s="360">
        <v>0</v>
      </c>
      <c r="D16" s="360">
        <v>0</v>
      </c>
      <c r="E16" s="360">
        <v>0</v>
      </c>
      <c r="F16" s="44" t="s">
        <v>857</v>
      </c>
    </row>
    <row r="17" spans="1:6" ht="15.75" x14ac:dyDescent="0.25">
      <c r="A17" s="135" t="s">
        <v>136</v>
      </c>
      <c r="B17" s="50">
        <v>21</v>
      </c>
      <c r="C17" s="360">
        <v>0</v>
      </c>
      <c r="D17" s="360">
        <v>0</v>
      </c>
      <c r="E17" s="360">
        <v>0</v>
      </c>
      <c r="F17" s="44" t="s">
        <v>858</v>
      </c>
    </row>
    <row r="18" spans="1:6" ht="15.75" x14ac:dyDescent="0.25">
      <c r="A18" s="400" t="s">
        <v>137</v>
      </c>
      <c r="B18" s="136"/>
      <c r="C18" s="42">
        <f>SUM(C8:C17)</f>
        <v>0</v>
      </c>
      <c r="D18" s="41">
        <f>SUM(D8:D17)</f>
        <v>0</v>
      </c>
      <c r="E18" s="42">
        <f>SUM(E8:E17)</f>
        <v>0</v>
      </c>
      <c r="F18" s="401" t="s">
        <v>899</v>
      </c>
    </row>
    <row r="19" spans="1:6" ht="21.75" customHeight="1" x14ac:dyDescent="0.25">
      <c r="A19" s="399" t="s">
        <v>138</v>
      </c>
      <c r="C19" s="37"/>
      <c r="D19" s="38"/>
      <c r="E19" s="38"/>
    </row>
    <row r="20" spans="1:6" ht="15.75" x14ac:dyDescent="0.25">
      <c r="A20" s="135" t="s">
        <v>139</v>
      </c>
      <c r="C20" s="360">
        <v>0</v>
      </c>
      <c r="D20" s="360">
        <v>0</v>
      </c>
      <c r="E20" s="360">
        <v>0</v>
      </c>
      <c r="F20" s="44" t="s">
        <v>859</v>
      </c>
    </row>
    <row r="21" spans="1:6" ht="15.75" x14ac:dyDescent="0.25">
      <c r="A21" s="135" t="s">
        <v>140</v>
      </c>
      <c r="C21" s="360">
        <v>0</v>
      </c>
      <c r="D21" s="360">
        <v>0</v>
      </c>
      <c r="E21" s="360">
        <v>0</v>
      </c>
      <c r="F21" s="44" t="s">
        <v>860</v>
      </c>
    </row>
    <row r="22" spans="1:6" ht="15.75" x14ac:dyDescent="0.25">
      <c r="A22" s="135" t="s">
        <v>141</v>
      </c>
      <c r="C22" s="360">
        <v>0</v>
      </c>
      <c r="D22" s="360">
        <v>0</v>
      </c>
      <c r="E22" s="360">
        <v>0</v>
      </c>
      <c r="F22" s="44" t="s">
        <v>861</v>
      </c>
    </row>
    <row r="23" spans="1:6" ht="15.75" x14ac:dyDescent="0.25">
      <c r="A23" s="135" t="s">
        <v>142</v>
      </c>
      <c r="C23" s="360">
        <v>0</v>
      </c>
      <c r="D23" s="360">
        <v>0</v>
      </c>
      <c r="E23" s="360">
        <v>0</v>
      </c>
      <c r="F23" s="44" t="s">
        <v>862</v>
      </c>
    </row>
    <row r="24" spans="1:6" ht="15.75" x14ac:dyDescent="0.25">
      <c r="A24" s="135" t="s">
        <v>350</v>
      </c>
      <c r="C24" s="360">
        <v>0</v>
      </c>
      <c r="D24" s="360">
        <v>0</v>
      </c>
      <c r="E24" s="360">
        <v>0</v>
      </c>
      <c r="F24" s="368" t="s">
        <v>863</v>
      </c>
    </row>
    <row r="25" spans="1:6" ht="15.75" x14ac:dyDescent="0.25">
      <c r="A25" s="135" t="s">
        <v>351</v>
      </c>
      <c r="C25" s="360">
        <v>0</v>
      </c>
      <c r="D25" s="360">
        <v>0</v>
      </c>
      <c r="E25" s="360">
        <v>0</v>
      </c>
      <c r="F25" s="368" t="s">
        <v>864</v>
      </c>
    </row>
    <row r="26" spans="1:6" ht="15.75" x14ac:dyDescent="0.25">
      <c r="A26" s="135" t="s">
        <v>143</v>
      </c>
      <c r="C26" s="360">
        <v>0</v>
      </c>
      <c r="D26" s="360">
        <v>0</v>
      </c>
      <c r="E26" s="366">
        <v>0</v>
      </c>
      <c r="F26" s="44" t="s">
        <v>865</v>
      </c>
    </row>
    <row r="27" spans="1:6" ht="15.75" x14ac:dyDescent="0.25">
      <c r="A27" s="400" t="s">
        <v>144</v>
      </c>
      <c r="B27" s="136"/>
      <c r="C27" s="42">
        <f>SUM(C20:C26)</f>
        <v>0</v>
      </c>
      <c r="D27" s="41">
        <f>SUM(D20:D26)</f>
        <v>0</v>
      </c>
      <c r="E27" s="402">
        <f>SUM(E20:E26)</f>
        <v>0</v>
      </c>
      <c r="F27" s="401" t="s">
        <v>900</v>
      </c>
    </row>
    <row r="28" spans="1:6" ht="15.75" x14ac:dyDescent="0.25">
      <c r="A28" s="135"/>
      <c r="C28" s="37"/>
      <c r="D28" s="38"/>
      <c r="E28" s="38"/>
    </row>
    <row r="29" spans="1:6" ht="15.75" x14ac:dyDescent="0.25">
      <c r="A29" s="400" t="s">
        <v>1234</v>
      </c>
      <c r="B29" s="136"/>
      <c r="C29" s="42">
        <f>C18-C27</f>
        <v>0</v>
      </c>
      <c r="D29" s="143"/>
      <c r="E29" s="42">
        <f>E18-E27</f>
        <v>0</v>
      </c>
      <c r="F29" s="401" t="s">
        <v>901</v>
      </c>
    </row>
    <row r="30" spans="1:6" ht="15.75" x14ac:dyDescent="0.25">
      <c r="A30" s="134"/>
      <c r="C30" s="37"/>
      <c r="D30" s="38"/>
      <c r="E30" s="38"/>
    </row>
    <row r="31" spans="1:6" ht="15.75" x14ac:dyDescent="0.25">
      <c r="A31" s="398" t="s">
        <v>145</v>
      </c>
      <c r="C31" s="37"/>
      <c r="D31" s="38"/>
      <c r="E31" s="38"/>
    </row>
    <row r="32" spans="1:6" ht="15.75" x14ac:dyDescent="0.25">
      <c r="A32" s="135" t="s">
        <v>146</v>
      </c>
      <c r="C32" s="360">
        <v>0</v>
      </c>
      <c r="D32" s="361">
        <v>0</v>
      </c>
      <c r="E32" s="366">
        <v>0</v>
      </c>
      <c r="F32" s="44" t="s">
        <v>866</v>
      </c>
    </row>
    <row r="33" spans="1:6" ht="15.75" x14ac:dyDescent="0.25">
      <c r="A33" s="135" t="s">
        <v>686</v>
      </c>
      <c r="C33" s="360">
        <v>0</v>
      </c>
      <c r="D33" s="361">
        <v>0</v>
      </c>
      <c r="E33" s="366">
        <v>0</v>
      </c>
      <c r="F33" s="44" t="s">
        <v>867</v>
      </c>
    </row>
    <row r="34" spans="1:6" ht="15.75" x14ac:dyDescent="0.25">
      <c r="A34" s="135" t="s">
        <v>147</v>
      </c>
      <c r="C34" s="348">
        <v>0</v>
      </c>
      <c r="D34" s="361">
        <v>0</v>
      </c>
      <c r="E34" s="366">
        <v>0</v>
      </c>
      <c r="F34" s="44" t="s">
        <v>868</v>
      </c>
    </row>
    <row r="35" spans="1:6" ht="15.75" x14ac:dyDescent="0.25">
      <c r="A35" s="135" t="s">
        <v>687</v>
      </c>
      <c r="C35" s="360">
        <v>0</v>
      </c>
      <c r="D35" s="361">
        <v>0</v>
      </c>
      <c r="E35" s="366">
        <v>0</v>
      </c>
      <c r="F35" s="44" t="s">
        <v>869</v>
      </c>
    </row>
    <row r="36" spans="1:6" ht="15.75" x14ac:dyDescent="0.25">
      <c r="A36" s="135" t="s">
        <v>688</v>
      </c>
      <c r="C36" s="360">
        <v>0</v>
      </c>
      <c r="D36" s="361">
        <v>0</v>
      </c>
      <c r="E36" s="366">
        <v>0</v>
      </c>
      <c r="F36" s="44" t="s">
        <v>870</v>
      </c>
    </row>
    <row r="37" spans="1:6" ht="15.75" x14ac:dyDescent="0.25">
      <c r="A37" s="135" t="s">
        <v>148</v>
      </c>
      <c r="C37" s="360">
        <v>0</v>
      </c>
      <c r="D37" s="361">
        <v>0</v>
      </c>
      <c r="E37" s="366">
        <v>0</v>
      </c>
      <c r="F37" s="44" t="s">
        <v>871</v>
      </c>
    </row>
    <row r="38" spans="1:6" ht="15.75" x14ac:dyDescent="0.25">
      <c r="A38" s="400" t="s">
        <v>149</v>
      </c>
      <c r="B38" s="136"/>
      <c r="C38" s="402">
        <f>C32+C34+C37-(C33+C35+C36)</f>
        <v>0</v>
      </c>
      <c r="D38" s="403">
        <f t="shared" ref="D38:E38" si="0">D32+D34+D37-(D33+D35+D36)</f>
        <v>0</v>
      </c>
      <c r="E38" s="42">
        <f t="shared" si="0"/>
        <v>0</v>
      </c>
      <c r="F38" s="401" t="s">
        <v>902</v>
      </c>
    </row>
    <row r="39" spans="1:6" ht="15.75" x14ac:dyDescent="0.25">
      <c r="A39" s="134"/>
      <c r="C39" s="37"/>
      <c r="D39" s="38"/>
      <c r="E39" s="38"/>
    </row>
    <row r="40" spans="1:6" ht="15.75" x14ac:dyDescent="0.25">
      <c r="A40" s="398" t="s">
        <v>174</v>
      </c>
      <c r="C40" s="37"/>
      <c r="D40" s="37"/>
      <c r="E40" s="37"/>
    </row>
    <row r="41" spans="1:6" ht="15.75" x14ac:dyDescent="0.25">
      <c r="A41" s="135" t="s">
        <v>150</v>
      </c>
      <c r="C41" s="37">
        <v>0</v>
      </c>
      <c r="D41" s="37">
        <v>0</v>
      </c>
      <c r="E41" s="37">
        <v>0</v>
      </c>
      <c r="F41" s="44" t="s">
        <v>872</v>
      </c>
    </row>
    <row r="42" spans="1:6" ht="15.75" x14ac:dyDescent="0.25">
      <c r="A42" s="135" t="s">
        <v>689</v>
      </c>
      <c r="C42" s="37">
        <v>0</v>
      </c>
      <c r="D42" s="37">
        <v>0</v>
      </c>
      <c r="E42" s="37">
        <v>0</v>
      </c>
      <c r="F42" s="44" t="s">
        <v>873</v>
      </c>
    </row>
    <row r="43" spans="1:6" ht="15.75" x14ac:dyDescent="0.25">
      <c r="A43" s="135" t="s">
        <v>690</v>
      </c>
      <c r="C43" s="37">
        <v>0</v>
      </c>
      <c r="D43" s="37">
        <v>0</v>
      </c>
      <c r="E43" s="37">
        <v>0</v>
      </c>
      <c r="F43" s="44" t="s">
        <v>874</v>
      </c>
    </row>
    <row r="44" spans="1:6" ht="15.75" x14ac:dyDescent="0.25">
      <c r="A44" s="400" t="s">
        <v>151</v>
      </c>
      <c r="B44" s="136"/>
      <c r="C44" s="42">
        <f>C41-(C42+C43)</f>
        <v>0</v>
      </c>
      <c r="D44" s="403">
        <f t="shared" ref="D44:E44" si="1">D41-(D42+D43)</f>
        <v>0</v>
      </c>
      <c r="E44" s="42">
        <f t="shared" si="1"/>
        <v>0</v>
      </c>
      <c r="F44" s="401" t="s">
        <v>903</v>
      </c>
    </row>
    <row r="45" spans="1:6" ht="15.75" x14ac:dyDescent="0.25">
      <c r="A45" s="137"/>
      <c r="B45" s="138"/>
      <c r="C45" s="54"/>
      <c r="D45" s="55"/>
      <c r="E45" s="55"/>
    </row>
    <row r="46" spans="1:6" ht="15.75" x14ac:dyDescent="0.25">
      <c r="A46" s="404" t="s">
        <v>705</v>
      </c>
      <c r="B46" s="139"/>
      <c r="C46" s="42">
        <v>0</v>
      </c>
      <c r="D46" s="41">
        <v>0</v>
      </c>
      <c r="E46" s="42">
        <v>0</v>
      </c>
      <c r="F46" s="405" t="s">
        <v>875</v>
      </c>
    </row>
    <row r="47" spans="1:6" ht="15.75" x14ac:dyDescent="0.25">
      <c r="A47" s="140"/>
      <c r="C47" s="37"/>
      <c r="D47" s="38"/>
      <c r="E47" s="38"/>
    </row>
    <row r="48" spans="1:6" ht="15.75" x14ac:dyDescent="0.25">
      <c r="A48" s="135" t="s">
        <v>704</v>
      </c>
      <c r="C48" s="37">
        <f>C46+C44+C38+C29</f>
        <v>0</v>
      </c>
      <c r="D48" s="37">
        <v>0</v>
      </c>
      <c r="E48" s="37">
        <f t="shared" ref="E48" si="2">E46+E44+E38+E29</f>
        <v>0</v>
      </c>
      <c r="F48" s="44" t="s">
        <v>876</v>
      </c>
    </row>
    <row r="49" spans="1:6" ht="15.75" x14ac:dyDescent="0.25">
      <c r="A49" s="135" t="s">
        <v>152</v>
      </c>
      <c r="C49" s="360">
        <v>0</v>
      </c>
      <c r="D49" s="361">
        <v>0</v>
      </c>
      <c r="E49" s="366">
        <v>0</v>
      </c>
      <c r="F49" s="44" t="s">
        <v>877</v>
      </c>
    </row>
    <row r="50" spans="1:6" ht="15.75" x14ac:dyDescent="0.25">
      <c r="A50" s="400" t="s">
        <v>153</v>
      </c>
      <c r="B50" s="141"/>
      <c r="C50" s="406">
        <f>SUM(C48:C49)</f>
        <v>0</v>
      </c>
      <c r="D50" s="41">
        <f>SUM(D48:D49)</f>
        <v>0</v>
      </c>
      <c r="E50" s="42">
        <f>SUM(E48:E49)</f>
        <v>0</v>
      </c>
      <c r="F50" s="401" t="s">
        <v>904</v>
      </c>
    </row>
    <row r="51" spans="1:6" x14ac:dyDescent="0.2">
      <c r="C51" s="37"/>
      <c r="D51" s="37"/>
      <c r="E51" s="37"/>
    </row>
    <row r="52" spans="1:6" ht="21.75" customHeight="1" x14ac:dyDescent="0.25">
      <c r="A52" s="134"/>
    </row>
    <row r="53" spans="1:6" ht="15.75" x14ac:dyDescent="0.25">
      <c r="A53" s="398" t="s">
        <v>154</v>
      </c>
      <c r="B53" s="130" t="s">
        <v>33</v>
      </c>
      <c r="C53" s="407">
        <f>C5</f>
        <v>42369</v>
      </c>
      <c r="D53" s="408">
        <f>D5</f>
        <v>42004</v>
      </c>
      <c r="E53" s="142"/>
      <c r="F53" s="308"/>
    </row>
    <row r="54" spans="1:6" ht="15.75" x14ac:dyDescent="0.25">
      <c r="A54" s="135" t="s">
        <v>155</v>
      </c>
      <c r="C54" s="360">
        <v>0</v>
      </c>
      <c r="D54" s="360">
        <v>0</v>
      </c>
      <c r="E54" s="37"/>
      <c r="F54" s="409" t="s">
        <v>878</v>
      </c>
    </row>
    <row r="55" spans="1:6" ht="15.75" x14ac:dyDescent="0.25">
      <c r="A55" s="410" t="s">
        <v>230</v>
      </c>
      <c r="C55" s="360">
        <v>0</v>
      </c>
      <c r="D55" s="360">
        <v>0</v>
      </c>
      <c r="E55" s="37"/>
      <c r="F55" s="409" t="s">
        <v>879</v>
      </c>
    </row>
    <row r="56" spans="1:6" ht="15.75" x14ac:dyDescent="0.25">
      <c r="A56" s="135" t="s">
        <v>156</v>
      </c>
      <c r="C56" s="360">
        <v>0</v>
      </c>
      <c r="D56" s="360">
        <v>0</v>
      </c>
      <c r="E56" s="37"/>
      <c r="F56" s="409" t="s">
        <v>880</v>
      </c>
    </row>
    <row r="57" spans="1:6" ht="15.75" x14ac:dyDescent="0.25">
      <c r="A57" s="135" t="s">
        <v>157</v>
      </c>
      <c r="C57" s="360">
        <v>0</v>
      </c>
      <c r="D57" s="360">
        <v>0</v>
      </c>
      <c r="E57" s="37"/>
      <c r="F57" s="409" t="s">
        <v>881</v>
      </c>
    </row>
    <row r="58" spans="1:6" ht="15.75" x14ac:dyDescent="0.25">
      <c r="A58" s="135" t="s">
        <v>158</v>
      </c>
      <c r="C58" s="360">
        <v>0</v>
      </c>
      <c r="D58" s="360">
        <v>0</v>
      </c>
      <c r="E58" s="37"/>
      <c r="F58" s="409" t="s">
        <v>882</v>
      </c>
    </row>
    <row r="59" spans="1:6" ht="15.75" x14ac:dyDescent="0.25">
      <c r="A59" s="135" t="s">
        <v>1052</v>
      </c>
      <c r="C59" s="360">
        <v>0</v>
      </c>
      <c r="D59" s="360">
        <v>0</v>
      </c>
      <c r="E59" s="37"/>
      <c r="F59" s="409" t="s">
        <v>883</v>
      </c>
    </row>
    <row r="60" spans="1:6" ht="15.75" x14ac:dyDescent="0.25">
      <c r="A60" s="135" t="s">
        <v>176</v>
      </c>
      <c r="C60" s="360">
        <v>0</v>
      </c>
      <c r="D60" s="360">
        <v>0</v>
      </c>
      <c r="E60" s="37"/>
      <c r="F60" s="409" t="s">
        <v>884</v>
      </c>
    </row>
    <row r="61" spans="1:6" ht="15.75" x14ac:dyDescent="0.25">
      <c r="A61" s="135" t="s">
        <v>177</v>
      </c>
      <c r="C61" s="360">
        <v>0</v>
      </c>
      <c r="D61" s="360">
        <v>0</v>
      </c>
      <c r="E61" s="37"/>
      <c r="F61" s="409" t="s">
        <v>885</v>
      </c>
    </row>
    <row r="62" spans="1:6" ht="15.75" x14ac:dyDescent="0.25">
      <c r="A62" s="135" t="s">
        <v>159</v>
      </c>
      <c r="C62" s="360">
        <v>0</v>
      </c>
      <c r="D62" s="360">
        <v>0</v>
      </c>
      <c r="E62" s="37"/>
      <c r="F62" s="409" t="s">
        <v>886</v>
      </c>
    </row>
    <row r="63" spans="1:6" ht="15.75" x14ac:dyDescent="0.25">
      <c r="A63" s="135" t="s">
        <v>160</v>
      </c>
      <c r="C63" s="360">
        <v>0</v>
      </c>
      <c r="D63" s="360">
        <v>0</v>
      </c>
      <c r="E63" s="37"/>
      <c r="F63" s="409" t="s">
        <v>887</v>
      </c>
    </row>
    <row r="64" spans="1:6" ht="15.75" x14ac:dyDescent="0.25">
      <c r="A64" s="410" t="s">
        <v>344</v>
      </c>
      <c r="C64" s="360">
        <v>0</v>
      </c>
      <c r="D64" s="360">
        <v>0</v>
      </c>
      <c r="E64" s="37"/>
      <c r="F64" s="409" t="s">
        <v>888</v>
      </c>
    </row>
    <row r="65" spans="1:6" ht="15.75" x14ac:dyDescent="0.25">
      <c r="A65" s="135" t="s">
        <v>161</v>
      </c>
      <c r="C65" s="360">
        <v>0</v>
      </c>
      <c r="D65" s="360">
        <v>0</v>
      </c>
      <c r="E65" s="37"/>
      <c r="F65" s="409" t="s">
        <v>889</v>
      </c>
    </row>
    <row r="66" spans="1:6" ht="15.75" x14ac:dyDescent="0.25">
      <c r="A66" s="135" t="s">
        <v>162</v>
      </c>
      <c r="C66" s="360">
        <v>0</v>
      </c>
      <c r="D66" s="360">
        <v>0</v>
      </c>
      <c r="E66" s="37"/>
      <c r="F66" s="409" t="s">
        <v>890</v>
      </c>
    </row>
    <row r="67" spans="1:6" ht="15.75" x14ac:dyDescent="0.25">
      <c r="A67" s="135" t="s">
        <v>1235</v>
      </c>
      <c r="C67" s="360">
        <v>0</v>
      </c>
      <c r="D67" s="360">
        <v>0</v>
      </c>
      <c r="E67" s="37"/>
      <c r="F67" s="409" t="s">
        <v>891</v>
      </c>
    </row>
    <row r="68" spans="1:6" ht="15.75" x14ac:dyDescent="0.25">
      <c r="A68" s="135" t="s">
        <v>345</v>
      </c>
      <c r="C68" s="360">
        <v>0</v>
      </c>
      <c r="D68" s="360">
        <v>0</v>
      </c>
      <c r="E68" s="37"/>
      <c r="F68" s="409" t="s">
        <v>892</v>
      </c>
    </row>
    <row r="69" spans="1:6" ht="15.75" x14ac:dyDescent="0.25">
      <c r="A69" s="135" t="s">
        <v>163</v>
      </c>
      <c r="C69" s="360">
        <v>0</v>
      </c>
      <c r="D69" s="360">
        <v>0</v>
      </c>
      <c r="E69" s="37"/>
      <c r="F69" s="409" t="s">
        <v>893</v>
      </c>
    </row>
    <row r="70" spans="1:6" ht="15.75" x14ac:dyDescent="0.25">
      <c r="A70" s="135" t="s">
        <v>164</v>
      </c>
      <c r="C70" s="360">
        <v>0</v>
      </c>
      <c r="D70" s="360">
        <v>0</v>
      </c>
      <c r="E70" s="37"/>
      <c r="F70" s="409" t="s">
        <v>894</v>
      </c>
    </row>
    <row r="71" spans="1:6" ht="15.75" x14ac:dyDescent="0.25">
      <c r="A71" s="135" t="s">
        <v>165</v>
      </c>
      <c r="C71" s="360">
        <v>0</v>
      </c>
      <c r="D71" s="360">
        <v>0</v>
      </c>
      <c r="E71" s="37"/>
      <c r="F71" s="409" t="s">
        <v>895</v>
      </c>
    </row>
    <row r="72" spans="1:6" ht="15.75" x14ac:dyDescent="0.25">
      <c r="A72" s="135" t="s">
        <v>166</v>
      </c>
      <c r="C72" s="360">
        <v>0</v>
      </c>
      <c r="D72" s="360">
        <v>0</v>
      </c>
      <c r="E72" s="37"/>
      <c r="F72" s="409" t="s">
        <v>896</v>
      </c>
    </row>
    <row r="73" spans="1:6" ht="15.75" x14ac:dyDescent="0.25">
      <c r="A73" s="135" t="s">
        <v>167</v>
      </c>
      <c r="C73" s="360">
        <v>0</v>
      </c>
      <c r="D73" s="360">
        <v>0</v>
      </c>
      <c r="E73" s="37"/>
      <c r="F73" s="409" t="s">
        <v>897</v>
      </c>
    </row>
    <row r="74" spans="1:6" ht="15.75" x14ac:dyDescent="0.25">
      <c r="A74" s="135" t="s">
        <v>1050</v>
      </c>
      <c r="C74" s="360">
        <v>0</v>
      </c>
      <c r="D74" s="360">
        <v>0</v>
      </c>
      <c r="E74" s="37"/>
      <c r="F74" s="409" t="s">
        <v>1051</v>
      </c>
    </row>
    <row r="75" spans="1:6" ht="15.75" x14ac:dyDescent="0.25">
      <c r="A75" s="135" t="s">
        <v>168</v>
      </c>
      <c r="C75" s="360">
        <v>0</v>
      </c>
      <c r="D75" s="360">
        <v>0</v>
      </c>
      <c r="E75" s="37"/>
      <c r="F75" s="409" t="s">
        <v>898</v>
      </c>
    </row>
    <row r="76" spans="1:6" x14ac:dyDescent="0.2">
      <c r="C76" s="37"/>
      <c r="D76" s="37"/>
      <c r="E76" s="37"/>
      <c r="F76" s="308"/>
    </row>
    <row r="77" spans="1:6" ht="15.75" x14ac:dyDescent="0.25">
      <c r="A77" s="400" t="s">
        <v>169</v>
      </c>
      <c r="B77" s="141"/>
      <c r="C77" s="406">
        <f>SUM(C54:C76)</f>
        <v>0</v>
      </c>
      <c r="D77" s="41">
        <f>SUM(D54:D76)</f>
        <v>0</v>
      </c>
      <c r="E77" s="143"/>
      <c r="F77" s="411" t="s">
        <v>905</v>
      </c>
    </row>
    <row r="78" spans="1:6" x14ac:dyDescent="0.2">
      <c r="C78" s="37"/>
      <c r="D78" s="37"/>
      <c r="E78" s="37"/>
    </row>
    <row r="80" spans="1:6" x14ac:dyDescent="0.2">
      <c r="A80" s="95"/>
      <c r="B80" s="96"/>
      <c r="C80" s="96"/>
      <c r="D80" s="96"/>
      <c r="E80" s="96"/>
    </row>
    <row r="81" spans="1:5" x14ac:dyDescent="0.2">
      <c r="A81" s="96"/>
      <c r="B81" s="96"/>
      <c r="C81" s="96"/>
      <c r="D81" s="96"/>
      <c r="E81" s="96"/>
    </row>
  </sheetData>
  <sheetProtection formatCells="0" formatColumns="0" formatRows="0" insertColumns="0" insertRows="0" deleteColumns="0" deleteRows="0" autoFilter="0"/>
  <mergeCells count="1">
    <mergeCell ref="A1:B1"/>
  </mergeCells>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rowBreaks count="1" manualBreakCount="1">
    <brk id="5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workbookViewId="0">
      <selection activeCell="A25" sqref="A25"/>
    </sheetView>
  </sheetViews>
  <sheetFormatPr baseColWidth="10" defaultColWidth="11.42578125" defaultRowHeight="12.75" x14ac:dyDescent="0.2"/>
  <cols>
    <col min="1" max="16384" width="11.42578125" style="77"/>
  </cols>
  <sheetData>
    <row r="2" spans="1:7" ht="15.75" x14ac:dyDescent="0.25">
      <c r="A2" s="1069" t="str">
        <f>Resultatregnskap!A3</f>
        <v>Virksomhet:</v>
      </c>
      <c r="B2" s="1069"/>
      <c r="C2" s="1069"/>
      <c r="D2" s="1069"/>
      <c r="E2" s="1069"/>
      <c r="F2" s="1069"/>
      <c r="G2" s="1069"/>
    </row>
    <row r="4" spans="1:7" ht="15" customHeight="1" x14ac:dyDescent="0.2">
      <c r="A4" s="1068" t="s">
        <v>1369</v>
      </c>
      <c r="B4" s="1068"/>
      <c r="C4" s="1068"/>
      <c r="D4" s="1068"/>
      <c r="E4" s="1068"/>
      <c r="F4" s="1068"/>
      <c r="G4" s="1068"/>
    </row>
    <row r="5" spans="1:7" ht="13.15" customHeight="1" x14ac:dyDescent="0.2">
      <c r="A5" s="1068"/>
      <c r="B5" s="1068"/>
      <c r="C5" s="1068"/>
      <c r="D5" s="1068"/>
      <c r="E5" s="1068"/>
      <c r="F5" s="1068"/>
      <c r="G5" s="1068"/>
    </row>
    <row r="6" spans="1:7" x14ac:dyDescent="0.2">
      <c r="A6" s="1068"/>
      <c r="B6" s="1068"/>
      <c r="C6" s="1068"/>
      <c r="D6" s="1068"/>
      <c r="E6" s="1068"/>
      <c r="F6" s="1068"/>
      <c r="G6" s="1068"/>
    </row>
    <row r="7" spans="1:7" x14ac:dyDescent="0.2">
      <c r="A7" s="1068"/>
      <c r="B7" s="1068"/>
      <c r="C7" s="1068"/>
      <c r="D7" s="1068"/>
      <c r="E7" s="1068"/>
      <c r="F7" s="1068"/>
      <c r="G7" s="1068"/>
    </row>
    <row r="8" spans="1:7" x14ac:dyDescent="0.2">
      <c r="A8" s="660"/>
      <c r="B8" s="660"/>
      <c r="C8" s="660"/>
      <c r="D8" s="660"/>
      <c r="E8" s="660"/>
      <c r="F8" s="660"/>
      <c r="G8" s="660"/>
    </row>
    <row r="9" spans="1:7" ht="13.15" customHeight="1" x14ac:dyDescent="0.2">
      <c r="A9" s="1068" t="s">
        <v>1428</v>
      </c>
      <c r="B9" s="1068"/>
      <c r="C9" s="1068"/>
      <c r="D9" s="1068"/>
      <c r="E9" s="1068"/>
      <c r="F9" s="1068"/>
      <c r="G9" s="1068"/>
    </row>
    <row r="10" spans="1:7" ht="13.15" customHeight="1" x14ac:dyDescent="0.2">
      <c r="A10" s="1068"/>
      <c r="B10" s="1068"/>
      <c r="C10" s="1068"/>
      <c r="D10" s="1068"/>
      <c r="E10" s="1068"/>
      <c r="F10" s="1068"/>
      <c r="G10" s="1068"/>
    </row>
    <row r="11" spans="1:7" x14ac:dyDescent="0.2">
      <c r="A11" s="1068"/>
      <c r="B11" s="1068"/>
      <c r="C11" s="1068"/>
      <c r="D11" s="1068"/>
      <c r="E11" s="1068"/>
      <c r="F11" s="1068"/>
      <c r="G11" s="1068"/>
    </row>
    <row r="12" spans="1:7" ht="13.15" customHeight="1" x14ac:dyDescent="0.2">
      <c r="A12" s="1068"/>
      <c r="B12" s="1068"/>
      <c r="C12" s="1068"/>
      <c r="D12" s="1068"/>
      <c r="E12" s="1068"/>
      <c r="F12" s="1068"/>
      <c r="G12" s="1068"/>
    </row>
    <row r="13" spans="1:7" x14ac:dyDescent="0.2">
      <c r="A13" s="1068"/>
      <c r="B13" s="1068"/>
      <c r="C13" s="1068"/>
      <c r="D13" s="1068"/>
      <c r="E13" s="1068"/>
      <c r="F13" s="1068"/>
      <c r="G13" s="1068"/>
    </row>
    <row r="14" spans="1:7" ht="13.15" customHeight="1" x14ac:dyDescent="0.2">
      <c r="A14" s="1068" t="s">
        <v>1481</v>
      </c>
      <c r="B14" s="1068"/>
      <c r="C14" s="1068"/>
      <c r="D14" s="1068"/>
      <c r="E14" s="1068"/>
      <c r="F14" s="1068"/>
      <c r="G14" s="1068"/>
    </row>
    <row r="15" spans="1:7" x14ac:dyDescent="0.2">
      <c r="A15" s="1068"/>
      <c r="B15" s="1068"/>
      <c r="C15" s="1068"/>
      <c r="D15" s="1068"/>
      <c r="E15" s="1068"/>
      <c r="F15" s="1068"/>
      <c r="G15" s="1068"/>
    </row>
    <row r="16" spans="1:7" x14ac:dyDescent="0.2">
      <c r="A16" s="1068"/>
      <c r="B16" s="1068"/>
      <c r="C16" s="1068"/>
      <c r="D16" s="1068"/>
      <c r="E16" s="1068"/>
      <c r="F16" s="1068"/>
      <c r="G16" s="1068"/>
    </row>
    <row r="17" spans="1:7" x14ac:dyDescent="0.2">
      <c r="A17" s="1068"/>
      <c r="B17" s="1068"/>
      <c r="C17" s="1068"/>
      <c r="D17" s="1068"/>
      <c r="E17" s="1068"/>
      <c r="F17" s="1068"/>
      <c r="G17" s="1068"/>
    </row>
    <row r="18" spans="1:7" x14ac:dyDescent="0.2">
      <c r="A18" s="1068"/>
      <c r="B18" s="1068"/>
      <c r="C18" s="1068"/>
      <c r="D18" s="1068"/>
      <c r="E18" s="1068"/>
      <c r="F18" s="1068"/>
      <c r="G18" s="1068"/>
    </row>
    <row r="19" spans="1:7" x14ac:dyDescent="0.2">
      <c r="A19" s="660"/>
      <c r="B19" s="660"/>
      <c r="C19" s="660"/>
      <c r="D19" s="660"/>
      <c r="E19" s="660"/>
      <c r="F19" s="660"/>
      <c r="G19" s="660"/>
    </row>
    <row r="20" spans="1:7" x14ac:dyDescent="0.2">
      <c r="A20" s="1068" t="s">
        <v>1482</v>
      </c>
      <c r="B20" s="1068"/>
      <c r="C20" s="1068"/>
      <c r="D20" s="1068"/>
      <c r="E20" s="1068"/>
      <c r="F20" s="1068"/>
      <c r="G20" s="1068"/>
    </row>
    <row r="21" spans="1:7" x14ac:dyDescent="0.2">
      <c r="A21" s="1068"/>
      <c r="B21" s="1068"/>
      <c r="C21" s="1068"/>
      <c r="D21" s="1068"/>
      <c r="E21" s="1068"/>
      <c r="F21" s="1068"/>
      <c r="G21" s="1068"/>
    </row>
    <row r="22" spans="1:7" x14ac:dyDescent="0.2">
      <c r="A22" s="1068"/>
      <c r="B22" s="1068"/>
      <c r="C22" s="1068"/>
      <c r="D22" s="1068"/>
      <c r="E22" s="1068"/>
      <c r="F22" s="1068"/>
      <c r="G22" s="1068"/>
    </row>
    <row r="23" spans="1:7" x14ac:dyDescent="0.2">
      <c r="A23" s="1068"/>
      <c r="B23" s="1068"/>
      <c r="C23" s="1068"/>
      <c r="D23" s="1068"/>
      <c r="E23" s="1068"/>
      <c r="F23" s="1068"/>
      <c r="G23" s="1068"/>
    </row>
    <row r="24" spans="1:7" x14ac:dyDescent="0.2">
      <c r="A24" s="1068"/>
      <c r="B24" s="1068"/>
      <c r="C24" s="1068"/>
      <c r="D24" s="1068"/>
      <c r="E24" s="1068"/>
      <c r="F24" s="1068"/>
      <c r="G24" s="1068"/>
    </row>
    <row r="25" spans="1:7" x14ac:dyDescent="0.2">
      <c r="A25" s="169"/>
      <c r="B25" s="169"/>
      <c r="C25" s="169"/>
      <c r="D25" s="169"/>
      <c r="E25" s="169"/>
      <c r="F25" s="169"/>
      <c r="G25" s="169"/>
    </row>
    <row r="26" spans="1:7" x14ac:dyDescent="0.2">
      <c r="A26" s="169"/>
      <c r="B26" s="169"/>
      <c r="C26" s="169"/>
      <c r="D26" s="169"/>
      <c r="E26" s="169"/>
      <c r="F26" s="169"/>
      <c r="G26" s="169"/>
    </row>
  </sheetData>
  <mergeCells count="5">
    <mergeCell ref="A20:G24"/>
    <mergeCell ref="A14:G18"/>
    <mergeCell ref="A2:G2"/>
    <mergeCell ref="A4:G7"/>
    <mergeCell ref="A9:G13"/>
  </mergeCells>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2:Q49"/>
  <sheetViews>
    <sheetView zoomScaleNormal="100" workbookViewId="0">
      <selection activeCell="L8" sqref="L8"/>
    </sheetView>
  </sheetViews>
  <sheetFormatPr baseColWidth="10" defaultColWidth="11.42578125" defaultRowHeight="12.75" x14ac:dyDescent="0.2"/>
  <cols>
    <col min="1" max="1" width="14.7109375" style="77" customWidth="1"/>
    <col min="2" max="2" width="28.28515625" style="77" customWidth="1"/>
    <col min="3" max="3" width="8.28515625" style="77" customWidth="1"/>
    <col min="4" max="4" width="5.7109375" style="77" customWidth="1"/>
    <col min="5" max="5" width="9.140625" style="77" customWidth="1"/>
    <col min="6" max="7" width="12.7109375" style="77" bestFit="1" customWidth="1"/>
    <col min="8" max="8" width="13.85546875" style="77" customWidth="1"/>
    <col min="9" max="9" width="11.42578125" style="118"/>
    <col min="10" max="16384" width="11.42578125" style="77"/>
  </cols>
  <sheetData>
    <row r="2" spans="1:17" ht="15" customHeight="1" x14ac:dyDescent="0.2">
      <c r="A2" s="756" t="str">
        <f>Resultatregnskap!A3</f>
        <v>Virksomhet:</v>
      </c>
      <c r="B2" s="46"/>
      <c r="C2" s="46"/>
      <c r="D2" s="46"/>
    </row>
    <row r="3" spans="1:17" ht="15" x14ac:dyDescent="0.25">
      <c r="A3" s="144"/>
      <c r="B3" s="144"/>
      <c r="C3" s="145"/>
      <c r="D3" s="145"/>
      <c r="E3" s="145"/>
      <c r="F3" s="145"/>
      <c r="G3" s="145"/>
      <c r="H3" s="145"/>
    </row>
    <row r="4" spans="1:17" ht="15.75" x14ac:dyDescent="0.25">
      <c r="A4" s="1092" t="s">
        <v>1379</v>
      </c>
      <c r="B4" s="1092"/>
      <c r="C4" s="1092"/>
      <c r="D4" s="1092"/>
      <c r="E4" s="1092"/>
      <c r="F4" s="1092"/>
      <c r="G4" s="1092"/>
      <c r="H4" s="1092"/>
    </row>
    <row r="5" spans="1:17" ht="15" customHeight="1" x14ac:dyDescent="0.3">
      <c r="A5" s="630"/>
      <c r="B5" s="388"/>
      <c r="C5" s="388"/>
      <c r="D5" s="388"/>
      <c r="E5" s="388"/>
      <c r="F5" s="388"/>
      <c r="G5" s="388"/>
      <c r="H5" s="388"/>
    </row>
    <row r="6" spans="1:17" ht="15" customHeight="1" x14ac:dyDescent="0.2">
      <c r="A6" s="1091" t="s">
        <v>1342</v>
      </c>
      <c r="B6" s="1091"/>
      <c r="C6" s="1091"/>
      <c r="D6" s="1091"/>
      <c r="E6" s="927"/>
      <c r="F6" s="927"/>
      <c r="G6" s="927"/>
      <c r="H6" s="927"/>
    </row>
    <row r="7" spans="1:17" ht="15" x14ac:dyDescent="0.25">
      <c r="A7" s="1093" t="s">
        <v>1380</v>
      </c>
      <c r="B7" s="1094"/>
      <c r="C7" s="1094"/>
      <c r="D7" s="1094"/>
      <c r="E7" s="1094"/>
      <c r="F7" s="1094"/>
      <c r="G7" s="1094"/>
      <c r="H7" s="1094"/>
      <c r="I7" s="393"/>
      <c r="J7" s="46"/>
      <c r="K7" s="165"/>
      <c r="L7" s="165"/>
      <c r="M7" s="46"/>
    </row>
    <row r="8" spans="1:17" ht="15" customHeight="1" x14ac:dyDescent="0.25">
      <c r="A8" s="928" t="s">
        <v>1209</v>
      </c>
      <c r="B8" s="929" t="s">
        <v>1210</v>
      </c>
      <c r="C8" s="930"/>
      <c r="D8" s="931"/>
      <c r="E8" s="932" t="s">
        <v>33</v>
      </c>
      <c r="F8" s="933">
        <f>Resultatregnskap!C6</f>
        <v>42369</v>
      </c>
      <c r="G8" s="933">
        <f>'Balanse - eiendeler'!D6</f>
        <v>42004</v>
      </c>
      <c r="H8" s="934" t="s">
        <v>314</v>
      </c>
      <c r="I8" s="391" t="s">
        <v>352</v>
      </c>
      <c r="J8" s="166"/>
    </row>
    <row r="9" spans="1:17" ht="15" customHeight="1" x14ac:dyDescent="0.2">
      <c r="A9" s="936" t="s">
        <v>1211</v>
      </c>
      <c r="B9" s="1100" t="s">
        <v>1213</v>
      </c>
      <c r="C9" s="1100"/>
      <c r="D9" s="927"/>
      <c r="E9" s="937">
        <v>17</v>
      </c>
      <c r="F9" s="938">
        <v>0</v>
      </c>
      <c r="G9" s="938">
        <v>0</v>
      </c>
      <c r="H9" s="938">
        <f>SUM(F9-G9)</f>
        <v>0</v>
      </c>
      <c r="I9" s="390" t="s">
        <v>1298</v>
      </c>
      <c r="J9" s="164"/>
      <c r="K9" s="46"/>
      <c r="L9" s="46"/>
      <c r="M9" s="46"/>
      <c r="N9" s="46"/>
      <c r="O9" s="46"/>
    </row>
    <row r="10" spans="1:17" ht="15" customHeight="1" x14ac:dyDescent="0.2">
      <c r="A10" s="939">
        <v>628002</v>
      </c>
      <c r="B10" s="1101" t="s">
        <v>1214</v>
      </c>
      <c r="C10" s="1101"/>
      <c r="D10" s="927"/>
      <c r="E10" s="937">
        <v>11</v>
      </c>
      <c r="F10" s="938">
        <v>0</v>
      </c>
      <c r="G10" s="938">
        <v>0</v>
      </c>
      <c r="H10" s="938">
        <f t="shared" ref="H10:H13" si="0">SUM(F10-G10)</f>
        <v>0</v>
      </c>
      <c r="I10" s="390" t="s">
        <v>1299</v>
      </c>
      <c r="J10" s="46"/>
      <c r="K10" s="46"/>
      <c r="L10" s="46"/>
      <c r="M10" s="46"/>
      <c r="N10" s="46"/>
      <c r="O10" s="46"/>
    </row>
    <row r="11" spans="1:17" ht="15" customHeight="1" x14ac:dyDescent="0.2">
      <c r="A11" s="939">
        <v>640205</v>
      </c>
      <c r="B11" s="1101" t="s">
        <v>1215</v>
      </c>
      <c r="C11" s="1101"/>
      <c r="D11" s="927"/>
      <c r="E11" s="937"/>
      <c r="F11" s="938">
        <v>0</v>
      </c>
      <c r="G11" s="938">
        <v>0</v>
      </c>
      <c r="H11" s="938">
        <f t="shared" si="0"/>
        <v>0</v>
      </c>
      <c r="I11" s="390" t="s">
        <v>1300</v>
      </c>
      <c r="J11" s="46"/>
      <c r="K11" s="46"/>
      <c r="L11" s="46"/>
      <c r="M11" s="46"/>
      <c r="N11" s="46"/>
      <c r="O11" s="46"/>
    </row>
    <row r="12" spans="1:17" ht="15" customHeight="1" x14ac:dyDescent="0.2">
      <c r="A12" s="939">
        <v>640206</v>
      </c>
      <c r="B12" s="1079" t="s">
        <v>1216</v>
      </c>
      <c r="C12" s="1079"/>
      <c r="D12" s="940"/>
      <c r="E12" s="941"/>
      <c r="F12" s="942">
        <v>0</v>
      </c>
      <c r="G12" s="897">
        <v>0</v>
      </c>
      <c r="H12" s="938">
        <f t="shared" si="0"/>
        <v>0</v>
      </c>
      <c r="I12" s="390" t="s">
        <v>1301</v>
      </c>
      <c r="J12" s="46"/>
      <c r="K12" s="46"/>
      <c r="L12" s="46"/>
      <c r="M12" s="46"/>
      <c r="N12" s="46"/>
      <c r="O12" s="46"/>
    </row>
    <row r="13" spans="1:17" ht="15" customHeight="1" x14ac:dyDescent="0.2">
      <c r="A13" s="943" t="s">
        <v>1220</v>
      </c>
      <c r="B13" s="1080" t="s">
        <v>328</v>
      </c>
      <c r="C13" s="1080"/>
      <c r="D13" s="944"/>
      <c r="E13" s="941"/>
      <c r="F13" s="945">
        <v>0</v>
      </c>
      <c r="G13" s="884">
        <v>0</v>
      </c>
      <c r="H13" s="938">
        <f t="shared" si="0"/>
        <v>0</v>
      </c>
      <c r="I13" s="390" t="s">
        <v>1302</v>
      </c>
      <c r="J13" s="46"/>
      <c r="K13" s="46"/>
      <c r="L13" s="46"/>
      <c r="M13" s="46"/>
      <c r="N13" s="46"/>
      <c r="O13" s="46"/>
    </row>
    <row r="14" spans="1:17" ht="15" customHeight="1" x14ac:dyDescent="0.2">
      <c r="A14" s="1075"/>
      <c r="B14" s="1075"/>
      <c r="C14" s="1075"/>
      <c r="D14" s="1075"/>
      <c r="E14" s="946"/>
      <c r="F14" s="947"/>
      <c r="G14" s="927"/>
      <c r="H14" s="927"/>
      <c r="I14" s="390"/>
      <c r="J14" s="46"/>
      <c r="K14" s="46"/>
      <c r="L14" s="46"/>
      <c r="M14" s="46"/>
      <c r="N14" s="46"/>
      <c r="O14" s="46"/>
    </row>
    <row r="15" spans="1:17" ht="30" x14ac:dyDescent="0.25">
      <c r="A15" s="1085" t="s">
        <v>1484</v>
      </c>
      <c r="B15" s="1086"/>
      <c r="C15" s="1086"/>
      <c r="D15" s="1086"/>
      <c r="E15" s="948" t="s">
        <v>33</v>
      </c>
      <c r="F15" s="948"/>
      <c r="G15" s="948"/>
      <c r="H15" s="949" t="s">
        <v>1381</v>
      </c>
      <c r="I15" s="390"/>
      <c r="J15" s="46"/>
      <c r="K15" s="46"/>
      <c r="L15" s="46"/>
      <c r="M15" s="46"/>
      <c r="N15" s="46"/>
      <c r="O15" s="46"/>
    </row>
    <row r="16" spans="1:17" s="383" customFormat="1" ht="15.75" x14ac:dyDescent="0.25">
      <c r="A16" s="950" t="s">
        <v>1213</v>
      </c>
      <c r="B16" s="951"/>
      <c r="C16" s="952"/>
      <c r="D16" s="952"/>
      <c r="E16" s="953"/>
      <c r="F16" s="953"/>
      <c r="G16" s="953"/>
      <c r="H16" s="953"/>
      <c r="I16" s="926"/>
      <c r="J16" s="381"/>
      <c r="K16" s="382"/>
      <c r="L16" s="124"/>
      <c r="M16" s="124"/>
      <c r="N16" s="124"/>
      <c r="O16" s="124"/>
      <c r="P16" s="124"/>
      <c r="Q16" s="124"/>
    </row>
    <row r="17" spans="1:17" ht="15" customHeight="1" x14ac:dyDescent="0.25">
      <c r="A17" s="1081" t="s">
        <v>1207</v>
      </c>
      <c r="B17" s="1082"/>
      <c r="C17" s="1082"/>
      <c r="D17" s="954"/>
      <c r="E17" s="955">
        <v>17</v>
      </c>
      <c r="F17" s="956"/>
      <c r="G17" s="957"/>
      <c r="H17" s="958">
        <v>0</v>
      </c>
      <c r="I17" s="390" t="s">
        <v>1303</v>
      </c>
      <c r="J17" s="161"/>
      <c r="L17" s="162"/>
      <c r="M17" s="46"/>
      <c r="N17" s="46"/>
      <c r="O17" s="46"/>
      <c r="P17" s="46"/>
      <c r="Q17" s="46"/>
    </row>
    <row r="18" spans="1:17" ht="15" customHeight="1" x14ac:dyDescent="0.25">
      <c r="A18" s="1083" t="s">
        <v>1212</v>
      </c>
      <c r="B18" s="1084"/>
      <c r="C18" s="1084"/>
      <c r="D18" s="959"/>
      <c r="E18" s="955"/>
      <c r="F18" s="960"/>
      <c r="G18" s="961"/>
      <c r="H18" s="962">
        <v>0</v>
      </c>
      <c r="I18" s="390" t="s">
        <v>1304</v>
      </c>
      <c r="J18" s="163"/>
      <c r="L18" s="164"/>
      <c r="M18" s="165"/>
      <c r="N18" s="165"/>
      <c r="O18" s="46"/>
    </row>
    <row r="19" spans="1:17" ht="15" customHeight="1" x14ac:dyDescent="0.25">
      <c r="A19" s="1076" t="s">
        <v>1208</v>
      </c>
      <c r="B19" s="1077"/>
      <c r="C19" s="1077"/>
      <c r="D19" s="1078"/>
      <c r="E19" s="963">
        <v>17</v>
      </c>
      <c r="F19" s="964"/>
      <c r="G19" s="965"/>
      <c r="H19" s="966">
        <f>SUBTOTAL(9,H17:H18)</f>
        <v>0</v>
      </c>
      <c r="I19" s="390" t="s">
        <v>1305</v>
      </c>
      <c r="J19" s="161"/>
      <c r="L19" s="46"/>
      <c r="M19" s="165"/>
      <c r="N19" s="165"/>
      <c r="O19" s="46"/>
    </row>
    <row r="20" spans="1:17" ht="11.25" customHeight="1" x14ac:dyDescent="0.25">
      <c r="A20" s="967"/>
      <c r="B20" s="968"/>
      <c r="C20" s="969"/>
      <c r="D20" s="969"/>
      <c r="E20" s="970"/>
      <c r="F20" s="970"/>
      <c r="G20" s="970"/>
      <c r="H20" s="971"/>
      <c r="I20" s="390"/>
      <c r="J20" s="161"/>
      <c r="L20" s="46"/>
      <c r="M20" s="165"/>
      <c r="N20" s="165"/>
      <c r="O20" s="46"/>
    </row>
    <row r="21" spans="1:17" ht="17.25" x14ac:dyDescent="0.2">
      <c r="A21" s="972" t="s">
        <v>1485</v>
      </c>
      <c r="B21" s="973"/>
      <c r="C21" s="974"/>
      <c r="D21" s="974"/>
      <c r="E21" s="975"/>
      <c r="F21" s="975"/>
      <c r="G21" s="975"/>
      <c r="H21" s="976"/>
      <c r="I21" s="392"/>
      <c r="J21" s="160"/>
      <c r="L21" s="46"/>
      <c r="M21" s="46"/>
      <c r="N21" s="46"/>
      <c r="O21" s="46"/>
      <c r="P21" s="46"/>
      <c r="Q21" s="46"/>
    </row>
    <row r="22" spans="1:17" ht="15" customHeight="1" x14ac:dyDescent="0.25">
      <c r="A22" s="1081" t="s">
        <v>1277</v>
      </c>
      <c r="B22" s="1082"/>
      <c r="C22" s="1082"/>
      <c r="D22" s="954"/>
      <c r="E22" s="977">
        <v>17</v>
      </c>
      <c r="F22" s="956"/>
      <c r="G22" s="957"/>
      <c r="H22" s="935">
        <v>0</v>
      </c>
      <c r="I22" s="390" t="s">
        <v>1306</v>
      </c>
      <c r="J22" s="161"/>
      <c r="L22" s="162"/>
      <c r="M22" s="46"/>
      <c r="N22" s="46"/>
      <c r="O22" s="46"/>
      <c r="P22" s="46"/>
      <c r="Q22" s="46"/>
    </row>
    <row r="23" spans="1:17" ht="15" customHeight="1" x14ac:dyDescent="0.25">
      <c r="A23" s="1083" t="s">
        <v>1212</v>
      </c>
      <c r="B23" s="1084"/>
      <c r="C23" s="1084"/>
      <c r="D23" s="959"/>
      <c r="E23" s="977"/>
      <c r="F23" s="960"/>
      <c r="G23" s="961"/>
      <c r="H23" s="978">
        <v>0</v>
      </c>
      <c r="I23" s="390" t="s">
        <v>1307</v>
      </c>
      <c r="J23" s="163"/>
      <c r="L23" s="164"/>
      <c r="M23" s="165"/>
      <c r="N23" s="165"/>
      <c r="O23" s="46"/>
    </row>
    <row r="24" spans="1:17" ht="15" customHeight="1" x14ac:dyDescent="0.25">
      <c r="A24" s="1076" t="s">
        <v>1276</v>
      </c>
      <c r="B24" s="1077"/>
      <c r="C24" s="1077"/>
      <c r="D24" s="1078"/>
      <c r="E24" s="979">
        <v>17</v>
      </c>
      <c r="F24" s="964"/>
      <c r="G24" s="965"/>
      <c r="H24" s="911">
        <f>SUBTOTAL(9,H22:H23)</f>
        <v>0</v>
      </c>
      <c r="I24" s="390" t="s">
        <v>1308</v>
      </c>
      <c r="J24" s="161"/>
      <c r="L24" s="46"/>
      <c r="M24" s="165"/>
      <c r="N24" s="165"/>
      <c r="O24" s="46"/>
    </row>
    <row r="25" spans="1:17" ht="15" customHeight="1" x14ac:dyDescent="0.2">
      <c r="A25" s="980"/>
      <c r="B25" s="981"/>
      <c r="C25" s="981"/>
      <c r="D25" s="981"/>
      <c r="E25" s="946"/>
      <c r="F25" s="946"/>
      <c r="G25" s="946"/>
      <c r="H25" s="947"/>
      <c r="I25" s="388"/>
      <c r="J25" s="167"/>
      <c r="L25" s="46"/>
      <c r="M25" s="46"/>
      <c r="N25" s="46"/>
      <c r="O25" s="46"/>
      <c r="P25" s="46"/>
      <c r="Q25" s="46"/>
    </row>
    <row r="26" spans="1:17" ht="15" customHeight="1" x14ac:dyDescent="0.25">
      <c r="A26" s="982"/>
      <c r="B26" s="953"/>
      <c r="C26" s="983"/>
      <c r="D26" s="983"/>
      <c r="E26" s="984"/>
      <c r="F26" s="984"/>
      <c r="G26" s="984"/>
      <c r="H26" s="985"/>
      <c r="I26" s="388"/>
      <c r="J26" s="161"/>
      <c r="L26" s="46"/>
      <c r="M26" s="165"/>
      <c r="N26" s="165"/>
      <c r="O26" s="46"/>
    </row>
    <row r="27" spans="1:17" ht="15.75" x14ac:dyDescent="0.25">
      <c r="A27" s="1095" t="s">
        <v>1486</v>
      </c>
      <c r="B27" s="1096"/>
      <c r="C27" s="1096"/>
      <c r="D27" s="1096"/>
      <c r="E27" s="1096"/>
      <c r="F27" s="1096"/>
      <c r="G27" s="1096"/>
      <c r="H27" s="1096"/>
      <c r="I27" s="391"/>
      <c r="J27" s="146"/>
    </row>
    <row r="28" spans="1:17" ht="30" customHeight="1" x14ac:dyDescent="0.25">
      <c r="A28" s="986" t="s">
        <v>1199</v>
      </c>
      <c r="B28" s="987" t="s">
        <v>1200</v>
      </c>
      <c r="C28" s="988" t="s">
        <v>1201</v>
      </c>
      <c r="D28" s="1098" t="s">
        <v>1202</v>
      </c>
      <c r="E28" s="1098"/>
      <c r="F28" s="1098"/>
      <c r="G28" s="1099"/>
      <c r="H28" s="989" t="s">
        <v>1203</v>
      </c>
      <c r="I28" s="391"/>
      <c r="J28" s="147"/>
      <c r="L28" s="148"/>
    </row>
    <row r="29" spans="1:17" ht="15" customHeight="1" x14ac:dyDescent="0.25">
      <c r="A29" s="990">
        <v>260</v>
      </c>
      <c r="B29" s="953" t="s">
        <v>1218</v>
      </c>
      <c r="C29" s="991" t="s">
        <v>1217</v>
      </c>
      <c r="D29" s="1097" t="s">
        <v>1219</v>
      </c>
      <c r="E29" s="1097"/>
      <c r="F29" s="1097"/>
      <c r="G29" s="1097"/>
      <c r="H29" s="992">
        <v>0</v>
      </c>
      <c r="I29" s="390" t="s">
        <v>1309</v>
      </c>
      <c r="J29" s="149"/>
    </row>
    <row r="30" spans="1:17" ht="15" customHeight="1" x14ac:dyDescent="0.25">
      <c r="A30" s="990">
        <v>280</v>
      </c>
      <c r="B30" s="953" t="s">
        <v>1282</v>
      </c>
      <c r="C30" s="991" t="s">
        <v>1283</v>
      </c>
      <c r="D30" s="1074" t="s">
        <v>722</v>
      </c>
      <c r="E30" s="1074"/>
      <c r="F30" s="1074"/>
      <c r="G30" s="1074"/>
      <c r="H30" s="992">
        <v>0</v>
      </c>
      <c r="I30" s="390" t="s">
        <v>1310</v>
      </c>
      <c r="J30" s="149"/>
    </row>
    <row r="31" spans="1:17" ht="15" customHeight="1" x14ac:dyDescent="0.25">
      <c r="A31" s="990">
        <v>280</v>
      </c>
      <c r="B31" s="953" t="s">
        <v>1282</v>
      </c>
      <c r="C31" s="991" t="s">
        <v>1284</v>
      </c>
      <c r="D31" s="1074" t="s">
        <v>1285</v>
      </c>
      <c r="E31" s="1074"/>
      <c r="F31" s="1074"/>
      <c r="G31" s="1074"/>
      <c r="H31" s="992">
        <v>0</v>
      </c>
      <c r="I31" s="390" t="s">
        <v>1311</v>
      </c>
      <c r="J31" s="149"/>
    </row>
    <row r="32" spans="1:17" ht="15" customHeight="1" x14ac:dyDescent="0.25">
      <c r="A32" s="990">
        <v>280</v>
      </c>
      <c r="B32" s="953" t="s">
        <v>1282</v>
      </c>
      <c r="C32" s="991" t="s">
        <v>1217</v>
      </c>
      <c r="D32" s="1074" t="s">
        <v>1286</v>
      </c>
      <c r="E32" s="1074"/>
      <c r="F32" s="1074"/>
      <c r="G32" s="1074"/>
      <c r="H32" s="992">
        <v>0</v>
      </c>
      <c r="I32" s="390" t="s">
        <v>1312</v>
      </c>
      <c r="J32" s="151"/>
    </row>
    <row r="33" spans="1:15" ht="15" customHeight="1" x14ac:dyDescent="0.25">
      <c r="A33" s="990">
        <v>280</v>
      </c>
      <c r="B33" s="953" t="s">
        <v>1282</v>
      </c>
      <c r="C33" s="991" t="s">
        <v>1287</v>
      </c>
      <c r="D33" s="1074" t="s">
        <v>1295</v>
      </c>
      <c r="E33" s="1074"/>
      <c r="F33" s="1074"/>
      <c r="G33" s="1074"/>
      <c r="H33" s="992">
        <v>0</v>
      </c>
      <c r="I33" s="390" t="s">
        <v>1313</v>
      </c>
      <c r="J33" s="149"/>
    </row>
    <row r="34" spans="1:15" ht="30" customHeight="1" x14ac:dyDescent="0.25">
      <c r="A34" s="990">
        <v>281</v>
      </c>
      <c r="B34" s="993" t="s">
        <v>1296</v>
      </c>
      <c r="C34" s="991" t="s">
        <v>1283</v>
      </c>
      <c r="D34" s="1073" t="s">
        <v>1487</v>
      </c>
      <c r="E34" s="1073"/>
      <c r="F34" s="1073"/>
      <c r="G34" s="1073"/>
      <c r="H34" s="992">
        <v>0</v>
      </c>
      <c r="I34" s="390" t="s">
        <v>1314</v>
      </c>
      <c r="J34" s="149"/>
    </row>
    <row r="35" spans="1:15" ht="30" customHeight="1" x14ac:dyDescent="0.25">
      <c r="A35" s="990">
        <v>281</v>
      </c>
      <c r="B35" s="993" t="s">
        <v>1294</v>
      </c>
      <c r="C35" s="991" t="s">
        <v>1288</v>
      </c>
      <c r="D35" s="1074" t="s">
        <v>1488</v>
      </c>
      <c r="E35" s="1074"/>
      <c r="F35" s="1074"/>
      <c r="G35" s="1074"/>
      <c r="H35" s="992">
        <v>0</v>
      </c>
      <c r="I35" s="390" t="s">
        <v>1315</v>
      </c>
      <c r="J35" s="149"/>
    </row>
    <row r="36" spans="1:15" ht="15" customHeight="1" x14ac:dyDescent="0.25">
      <c r="A36" s="1070" t="s">
        <v>1429</v>
      </c>
      <c r="B36" s="1071"/>
      <c r="C36" s="1071"/>
      <c r="D36" s="1071"/>
      <c r="E36" s="1071"/>
      <c r="F36" s="1071"/>
      <c r="G36" s="1072"/>
      <c r="H36" s="994">
        <f>SUBTOTAL(9,H29:H35)</f>
        <v>0</v>
      </c>
      <c r="I36" s="390" t="s">
        <v>1316</v>
      </c>
      <c r="J36" s="149"/>
    </row>
    <row r="37" spans="1:15" ht="15" customHeight="1" x14ac:dyDescent="0.25">
      <c r="A37" s="995"/>
      <c r="B37" s="996"/>
      <c r="C37" s="996"/>
      <c r="D37" s="996"/>
      <c r="E37" s="996"/>
      <c r="F37" s="996"/>
      <c r="G37" s="996"/>
      <c r="H37" s="997"/>
      <c r="I37" s="394"/>
      <c r="J37" s="149"/>
    </row>
    <row r="38" spans="1:15" ht="15" customHeight="1" x14ac:dyDescent="0.25">
      <c r="A38" s="998" t="s">
        <v>1204</v>
      </c>
      <c r="B38" s="999" t="s">
        <v>1205</v>
      </c>
      <c r="C38" s="1000" t="s">
        <v>1206</v>
      </c>
      <c r="D38" s="1001"/>
      <c r="E38" s="1002"/>
      <c r="F38" s="1002"/>
      <c r="G38" s="1003"/>
      <c r="H38" s="992">
        <v>0</v>
      </c>
      <c r="I38" s="390" t="s">
        <v>1431</v>
      </c>
      <c r="J38" s="150"/>
    </row>
    <row r="39" spans="1:15" ht="15" customHeight="1" x14ac:dyDescent="0.25">
      <c r="A39" s="1004" t="s">
        <v>1204</v>
      </c>
      <c r="B39" s="1005" t="s">
        <v>1205</v>
      </c>
      <c r="C39" s="1006" t="s">
        <v>1206</v>
      </c>
      <c r="D39" s="1007"/>
      <c r="E39" s="1008"/>
      <c r="F39" s="1008"/>
      <c r="G39" s="1008"/>
      <c r="H39" s="992">
        <v>0</v>
      </c>
      <c r="I39" s="390" t="s">
        <v>1431</v>
      </c>
      <c r="J39" s="151"/>
    </row>
    <row r="40" spans="1:15" ht="15" customHeight="1" x14ac:dyDescent="0.25">
      <c r="A40" s="1088" t="s">
        <v>1430</v>
      </c>
      <c r="B40" s="1089"/>
      <c r="C40" s="1089"/>
      <c r="D40" s="1089"/>
      <c r="E40" s="1089"/>
      <c r="F40" s="1089"/>
      <c r="G40" s="1090"/>
      <c r="H40" s="994">
        <f>SUBTOTAL(9,H38:H39)</f>
        <v>0</v>
      </c>
      <c r="I40" s="390" t="s">
        <v>1432</v>
      </c>
      <c r="J40" s="151"/>
    </row>
    <row r="41" spans="1:15" ht="15" customHeight="1" x14ac:dyDescent="0.25">
      <c r="A41" s="1009"/>
      <c r="B41" s="1005"/>
      <c r="C41" s="1006"/>
      <c r="D41" s="1007"/>
      <c r="E41" s="1008"/>
      <c r="F41" s="1008"/>
      <c r="G41" s="1008"/>
      <c r="H41" s="992"/>
      <c r="I41" s="390"/>
      <c r="J41" s="151"/>
    </row>
    <row r="42" spans="1:15" ht="15" customHeight="1" x14ac:dyDescent="0.25">
      <c r="A42" s="1010" t="s">
        <v>1289</v>
      </c>
      <c r="B42" s="1011"/>
      <c r="C42" s="1012"/>
      <c r="D42" s="1012"/>
      <c r="E42" s="1013"/>
      <c r="F42" s="1013"/>
      <c r="G42" s="1013"/>
      <c r="H42" s="1014">
        <f>SUBTOTAL(9,H29:H39)</f>
        <v>0</v>
      </c>
      <c r="I42" s="390" t="s">
        <v>1317</v>
      </c>
      <c r="J42" s="153"/>
      <c r="L42" s="154"/>
    </row>
    <row r="43" spans="1:15" ht="15" customHeight="1" x14ac:dyDescent="0.25">
      <c r="A43" s="155"/>
      <c r="B43" s="156"/>
      <c r="C43" s="157"/>
      <c r="D43" s="157"/>
      <c r="E43" s="158"/>
      <c r="F43" s="152"/>
      <c r="G43" s="152"/>
      <c r="H43" s="159"/>
      <c r="I43" s="97"/>
    </row>
    <row r="44" spans="1:15" ht="13.15" customHeight="1" x14ac:dyDescent="0.2">
      <c r="A44" s="1087" t="s">
        <v>1483</v>
      </c>
      <c r="B44" s="1087"/>
      <c r="C44" s="1087"/>
      <c r="D44" s="1087"/>
      <c r="E44" s="1087"/>
      <c r="F44" s="1087"/>
      <c r="G44" s="1087"/>
      <c r="H44" s="1087"/>
      <c r="I44" s="1087"/>
      <c r="J44" s="46"/>
      <c r="K44" s="46"/>
      <c r="L44" s="46"/>
      <c r="M44" s="46"/>
      <c r="N44" s="46"/>
      <c r="O44" s="46"/>
    </row>
    <row r="45" spans="1:15" ht="15" customHeight="1" x14ac:dyDescent="0.2">
      <c r="A45" s="1087"/>
      <c r="B45" s="1087"/>
      <c r="C45" s="1087"/>
      <c r="D45" s="1087"/>
      <c r="E45" s="1087"/>
      <c r="F45" s="1087"/>
      <c r="G45" s="1087"/>
      <c r="H45" s="1087"/>
      <c r="I45" s="1087"/>
      <c r="J45" s="46"/>
      <c r="K45" s="46"/>
      <c r="L45" s="46"/>
      <c r="M45" s="46"/>
      <c r="N45" s="46"/>
      <c r="O45" s="46"/>
    </row>
    <row r="46" spans="1:15" x14ac:dyDescent="0.2">
      <c r="A46" s="1087"/>
      <c r="B46" s="1087"/>
      <c r="C46" s="1087"/>
      <c r="D46" s="1087"/>
      <c r="E46" s="1087"/>
      <c r="F46" s="1087"/>
      <c r="G46" s="1087"/>
      <c r="H46" s="1087"/>
      <c r="I46" s="1087"/>
    </row>
    <row r="48" spans="1:15" s="119" customFormat="1" x14ac:dyDescent="0.2">
      <c r="A48" s="412"/>
      <c r="B48" s="412"/>
      <c r="C48" s="412"/>
      <c r="D48" s="412"/>
      <c r="E48" s="412"/>
      <c r="F48" s="412"/>
      <c r="G48" s="412"/>
      <c r="H48" s="412"/>
      <c r="I48" s="817"/>
    </row>
    <row r="49" spans="1:1" x14ac:dyDescent="0.2">
      <c r="A49" s="118"/>
    </row>
  </sheetData>
  <sheetProtection formatCells="0" formatColumns="0" formatRows="0" insertColumns="0" insertRows="0" deleteColumns="0" deleteRows="0" autoFilter="0"/>
  <mergeCells count="28">
    <mergeCell ref="A44:I46"/>
    <mergeCell ref="A40:G40"/>
    <mergeCell ref="A6:D6"/>
    <mergeCell ref="A4:H4"/>
    <mergeCell ref="A17:C17"/>
    <mergeCell ref="A18:C18"/>
    <mergeCell ref="A7:H7"/>
    <mergeCell ref="A27:H27"/>
    <mergeCell ref="D29:G29"/>
    <mergeCell ref="D30:G30"/>
    <mergeCell ref="D31:G31"/>
    <mergeCell ref="D32:G32"/>
    <mergeCell ref="D28:G28"/>
    <mergeCell ref="B9:C9"/>
    <mergeCell ref="B10:C10"/>
    <mergeCell ref="B11:C11"/>
    <mergeCell ref="B12:C12"/>
    <mergeCell ref="B13:C13"/>
    <mergeCell ref="A22:C22"/>
    <mergeCell ref="A23:C23"/>
    <mergeCell ref="A15:D15"/>
    <mergeCell ref="A36:G36"/>
    <mergeCell ref="D34:G34"/>
    <mergeCell ref="D33:G33"/>
    <mergeCell ref="A14:D14"/>
    <mergeCell ref="A19:D19"/>
    <mergeCell ref="A24:D24"/>
    <mergeCell ref="D35:G35"/>
  </mergeCells>
  <pageMargins left="0.78740157480314965" right="0.78740157480314965" top="0.98425196850393704" bottom="0.98425196850393704" header="0.51181102362204722" footer="0.51181102362204722"/>
  <pageSetup paperSize="9" scale="65" orientation="landscape" horizontalDpi="4294967293" r:id="rId1"/>
  <headerFooter alignWithMargins="0">
    <oddHeader xml:space="preserve">&amp;LUniversiteter og høyskoler - standard mal for årsregnskap
</oddHeader>
    <oddFooter>&amp;LDato: 17.12.2013
Versjon:1&amp;R&amp;D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2:E149"/>
  <sheetViews>
    <sheetView zoomScaleNormal="100" workbookViewId="0">
      <selection activeCell="B6" sqref="B6:D6"/>
    </sheetView>
  </sheetViews>
  <sheetFormatPr baseColWidth="10" defaultColWidth="11.42578125" defaultRowHeight="15" customHeight="1" x14ac:dyDescent="0.2"/>
  <cols>
    <col min="1" max="1" width="84.7109375" style="77" customWidth="1"/>
    <col min="2" max="2" width="13.7109375" style="77" bestFit="1" customWidth="1"/>
    <col min="3" max="3" width="17" style="77" customWidth="1"/>
    <col min="4" max="4" width="13.28515625" style="77" customWidth="1"/>
    <col min="5" max="5" width="9.42578125" style="124" customWidth="1"/>
    <col min="6" max="16384" width="11.42578125" style="77"/>
  </cols>
  <sheetData>
    <row r="2" spans="1:5" ht="15" customHeight="1" x14ac:dyDescent="0.2">
      <c r="A2" s="756" t="str">
        <f>Resultatregnskap!A3</f>
        <v>Virksomhet:</v>
      </c>
    </row>
    <row r="4" spans="1:5" ht="15" customHeight="1" x14ac:dyDescent="0.25">
      <c r="A4" s="413" t="s">
        <v>220</v>
      </c>
      <c r="B4" s="414"/>
      <c r="C4" s="732"/>
      <c r="D4" s="414"/>
      <c r="E4" s="711"/>
    </row>
    <row r="5" spans="1:5" ht="15" customHeight="1" x14ac:dyDescent="0.2">
      <c r="A5" s="70" t="s">
        <v>1342</v>
      </c>
    </row>
    <row r="6" spans="1:5" s="369" customFormat="1" ht="15" customHeight="1" x14ac:dyDescent="0.25">
      <c r="A6" s="69"/>
      <c r="B6" s="683">
        <f>Resultatregnskap!C6</f>
        <v>42369</v>
      </c>
      <c r="C6" s="1031">
        <f>Resultatregnskap!D6</f>
        <v>42004</v>
      </c>
      <c r="D6" s="683" t="str">
        <f>Kontantstrømoppstilling!E5</f>
        <v>B 2016</v>
      </c>
      <c r="E6" s="686" t="s">
        <v>352</v>
      </c>
    </row>
    <row r="7" spans="1:5" ht="15" customHeight="1" x14ac:dyDescent="0.25">
      <c r="A7" s="94" t="s">
        <v>258</v>
      </c>
      <c r="B7" s="19"/>
      <c r="C7" s="20"/>
      <c r="D7" s="20"/>
    </row>
    <row r="8" spans="1:5" s="23" customFormat="1" ht="15" customHeight="1" x14ac:dyDescent="0.25">
      <c r="A8" s="416" t="s">
        <v>272</v>
      </c>
      <c r="B8" s="358">
        <v>0</v>
      </c>
      <c r="C8" s="358">
        <v>0</v>
      </c>
      <c r="D8" s="358">
        <v>0</v>
      </c>
      <c r="E8" s="417" t="s">
        <v>390</v>
      </c>
    </row>
    <row r="9" spans="1:5" ht="15" customHeight="1" x14ac:dyDescent="0.25">
      <c r="A9" s="710" t="s">
        <v>1395</v>
      </c>
      <c r="B9" s="358">
        <v>0</v>
      </c>
      <c r="C9" s="358">
        <v>0</v>
      </c>
      <c r="D9" s="358">
        <v>0</v>
      </c>
      <c r="E9" s="417" t="s">
        <v>391</v>
      </c>
    </row>
    <row r="10" spans="1:5" ht="15" customHeight="1" x14ac:dyDescent="0.25">
      <c r="A10" s="418" t="s">
        <v>691</v>
      </c>
      <c r="B10" s="358">
        <v>0</v>
      </c>
      <c r="C10" s="358">
        <v>0</v>
      </c>
      <c r="D10" s="358">
        <v>0</v>
      </c>
      <c r="E10" s="417" t="s">
        <v>392</v>
      </c>
    </row>
    <row r="11" spans="1:5" ht="15" customHeight="1" x14ac:dyDescent="0.25">
      <c r="A11" s="418" t="s">
        <v>273</v>
      </c>
      <c r="B11" s="358">
        <v>0</v>
      </c>
      <c r="C11" s="358">
        <v>0</v>
      </c>
      <c r="D11" s="358">
        <v>0</v>
      </c>
      <c r="E11" s="417" t="s">
        <v>393</v>
      </c>
    </row>
    <row r="12" spans="1:5" s="51" customFormat="1" ht="15" customHeight="1" x14ac:dyDescent="0.25">
      <c r="A12" s="418" t="s">
        <v>696</v>
      </c>
      <c r="B12" s="358">
        <v>0</v>
      </c>
      <c r="C12" s="358">
        <v>0</v>
      </c>
      <c r="D12" s="358">
        <v>0</v>
      </c>
      <c r="E12" s="417" t="s">
        <v>394</v>
      </c>
    </row>
    <row r="13" spans="1:5" ht="15" customHeight="1" x14ac:dyDescent="0.25">
      <c r="A13" s="418" t="s">
        <v>1345</v>
      </c>
      <c r="B13" s="359">
        <v>0</v>
      </c>
      <c r="C13" s="358">
        <v>0</v>
      </c>
      <c r="D13" s="359">
        <v>0</v>
      </c>
      <c r="E13" s="386" t="s">
        <v>1346</v>
      </c>
    </row>
    <row r="14" spans="1:5" s="51" customFormat="1" ht="15" customHeight="1" x14ac:dyDescent="0.25">
      <c r="A14" s="418" t="s">
        <v>697</v>
      </c>
      <c r="B14" s="358">
        <v>0</v>
      </c>
      <c r="C14" s="358">
        <v>0</v>
      </c>
      <c r="D14" s="358">
        <v>0</v>
      </c>
      <c r="E14" s="417" t="s">
        <v>395</v>
      </c>
    </row>
    <row r="15" spans="1:5" s="51" customFormat="1" ht="15" customHeight="1" x14ac:dyDescent="0.25">
      <c r="A15" s="418" t="s">
        <v>274</v>
      </c>
      <c r="B15" s="358">
        <v>0</v>
      </c>
      <c r="C15" s="358">
        <v>0</v>
      </c>
      <c r="D15" s="358">
        <v>0</v>
      </c>
      <c r="E15" s="417" t="s">
        <v>396</v>
      </c>
    </row>
    <row r="16" spans="1:5" ht="15" customHeight="1" x14ac:dyDescent="0.25">
      <c r="A16" s="418" t="s">
        <v>692</v>
      </c>
      <c r="B16" s="358">
        <v>0</v>
      </c>
      <c r="C16" s="358">
        <v>0</v>
      </c>
      <c r="D16" s="358">
        <v>0</v>
      </c>
      <c r="E16" s="417" t="s">
        <v>397</v>
      </c>
    </row>
    <row r="17" spans="1:5" ht="15" customHeight="1" x14ac:dyDescent="0.25">
      <c r="A17" s="120" t="s">
        <v>1012</v>
      </c>
      <c r="B17" s="358">
        <v>0</v>
      </c>
      <c r="C17" s="358">
        <v>0</v>
      </c>
      <c r="D17" s="358">
        <v>0</v>
      </c>
      <c r="E17" s="417" t="s">
        <v>398</v>
      </c>
    </row>
    <row r="18" spans="1:5" ht="15" customHeight="1" x14ac:dyDescent="0.25">
      <c r="A18" s="120"/>
      <c r="B18" s="9"/>
      <c r="C18" s="21"/>
      <c r="D18" s="21"/>
    </row>
    <row r="19" spans="1:5" ht="15" customHeight="1" x14ac:dyDescent="0.25">
      <c r="A19" s="419" t="s">
        <v>266</v>
      </c>
      <c r="B19" s="801">
        <f>SUBTOTAL(9,B8:B18)</f>
        <v>0</v>
      </c>
      <c r="C19" s="802">
        <f>SUBTOTAL(9,C8:C18)</f>
        <v>0</v>
      </c>
      <c r="D19" s="801">
        <f>SUBTOTAL(9,D8:D18)</f>
        <v>0</v>
      </c>
      <c r="E19" s="420" t="s">
        <v>399</v>
      </c>
    </row>
    <row r="20" spans="1:5" ht="15" customHeight="1" x14ac:dyDescent="0.2">
      <c r="B20" s="9"/>
      <c r="C20" s="9"/>
      <c r="D20" s="9"/>
    </row>
    <row r="21" spans="1:5" ht="15" customHeight="1" x14ac:dyDescent="0.25">
      <c r="A21" s="94" t="s">
        <v>257</v>
      </c>
      <c r="B21" s="9"/>
      <c r="C21" s="21"/>
      <c r="D21" s="21"/>
    </row>
    <row r="22" spans="1:5" s="46" customFormat="1" ht="15" customHeight="1" x14ac:dyDescent="0.25">
      <c r="A22" s="49" t="s">
        <v>1322</v>
      </c>
      <c r="B22" s="624">
        <v>0</v>
      </c>
      <c r="C22" s="624">
        <v>0</v>
      </c>
      <c r="D22" s="624">
        <v>0</v>
      </c>
      <c r="E22" s="386" t="s">
        <v>1320</v>
      </c>
    </row>
    <row r="23" spans="1:5" ht="15" customHeight="1" x14ac:dyDescent="0.25">
      <c r="A23" s="418" t="s">
        <v>691</v>
      </c>
      <c r="B23" s="359">
        <v>0</v>
      </c>
      <c r="C23" s="624">
        <v>0</v>
      </c>
      <c r="D23" s="359">
        <v>0</v>
      </c>
      <c r="E23" s="384" t="s">
        <v>400</v>
      </c>
    </row>
    <row r="24" spans="1:5" ht="15" customHeight="1" x14ac:dyDescent="0.25">
      <c r="A24" s="418" t="s">
        <v>273</v>
      </c>
      <c r="B24" s="359">
        <v>0</v>
      </c>
      <c r="C24" s="624">
        <v>0</v>
      </c>
      <c r="D24" s="359">
        <v>0</v>
      </c>
      <c r="E24" s="384" t="s">
        <v>401</v>
      </c>
    </row>
    <row r="25" spans="1:5" ht="15" customHeight="1" x14ac:dyDescent="0.25">
      <c r="A25" s="418" t="s">
        <v>696</v>
      </c>
      <c r="B25" s="359">
        <v>0</v>
      </c>
      <c r="C25" s="624">
        <v>0</v>
      </c>
      <c r="D25" s="359">
        <v>0</v>
      </c>
      <c r="E25" s="384" t="s">
        <v>402</v>
      </c>
    </row>
    <row r="26" spans="1:5" ht="15" customHeight="1" x14ac:dyDescent="0.25">
      <c r="A26" s="418" t="s">
        <v>1345</v>
      </c>
      <c r="B26" s="359">
        <v>0</v>
      </c>
      <c r="C26" s="624">
        <v>0</v>
      </c>
      <c r="D26" s="359">
        <v>0</v>
      </c>
      <c r="E26" s="386" t="s">
        <v>1346</v>
      </c>
    </row>
    <row r="27" spans="1:5" ht="15" customHeight="1" x14ac:dyDescent="0.25">
      <c r="A27" s="418" t="s">
        <v>697</v>
      </c>
      <c r="B27" s="359">
        <v>0</v>
      </c>
      <c r="C27" s="624">
        <v>0</v>
      </c>
      <c r="D27" s="359">
        <v>0</v>
      </c>
      <c r="E27" s="384" t="s">
        <v>403</v>
      </c>
    </row>
    <row r="28" spans="1:5" ht="15" hidden="1" customHeight="1" x14ac:dyDescent="0.25">
      <c r="A28" s="418" t="s">
        <v>274</v>
      </c>
      <c r="B28" s="359">
        <v>0</v>
      </c>
      <c r="C28" s="624">
        <v>0</v>
      </c>
      <c r="D28" s="359">
        <v>0</v>
      </c>
      <c r="E28" s="384" t="s">
        <v>404</v>
      </c>
    </row>
    <row r="29" spans="1:5" ht="15" customHeight="1" x14ac:dyDescent="0.25">
      <c r="A29" s="418" t="s">
        <v>692</v>
      </c>
      <c r="B29" s="359">
        <v>0</v>
      </c>
      <c r="C29" s="624">
        <v>0</v>
      </c>
      <c r="D29" s="359">
        <v>0</v>
      </c>
      <c r="E29" s="384" t="s">
        <v>405</v>
      </c>
    </row>
    <row r="30" spans="1:5" ht="15" customHeight="1" x14ac:dyDescent="0.25">
      <c r="A30" s="421" t="s">
        <v>259</v>
      </c>
      <c r="B30" s="359">
        <v>0</v>
      </c>
      <c r="C30" s="624">
        <v>0</v>
      </c>
      <c r="D30" s="359">
        <v>0</v>
      </c>
      <c r="E30" s="384" t="s">
        <v>406</v>
      </c>
    </row>
    <row r="31" spans="1:5" ht="15" customHeight="1" x14ac:dyDescent="0.25">
      <c r="A31" s="120"/>
      <c r="B31" s="359"/>
      <c r="C31" s="359"/>
      <c r="D31" s="359"/>
    </row>
    <row r="32" spans="1:5" ht="15" customHeight="1" x14ac:dyDescent="0.25">
      <c r="A32" s="419" t="s">
        <v>260</v>
      </c>
      <c r="B32" s="801">
        <f>SUBTOTAL(9,B22:B31)</f>
        <v>0</v>
      </c>
      <c r="C32" s="802">
        <f>SUBTOTAL(9,C22:C31)</f>
        <v>0</v>
      </c>
      <c r="D32" s="801">
        <f>SUBTOTAL(9,D22:D31)</f>
        <v>0</v>
      </c>
      <c r="E32" s="420" t="s">
        <v>407</v>
      </c>
    </row>
    <row r="33" spans="1:5" s="56" customFormat="1" ht="15" customHeight="1" x14ac:dyDescent="0.2">
      <c r="A33" s="168" t="s">
        <v>1013</v>
      </c>
      <c r="B33" s="39"/>
      <c r="C33" s="39"/>
      <c r="D33" s="39"/>
      <c r="E33" s="124"/>
    </row>
    <row r="34" spans="1:5" s="56" customFormat="1" ht="15" customHeight="1" x14ac:dyDescent="0.2">
      <c r="A34" s="168"/>
      <c r="B34" s="39"/>
      <c r="C34" s="39"/>
      <c r="D34" s="39"/>
      <c r="E34" s="124"/>
    </row>
    <row r="35" spans="1:5" s="57" customFormat="1" ht="15" customHeight="1" x14ac:dyDescent="0.25">
      <c r="A35" s="422" t="s">
        <v>844</v>
      </c>
      <c r="B35" s="807">
        <f>SUBTOTAL(9,B8:B32)</f>
        <v>0</v>
      </c>
      <c r="C35" s="808">
        <f>SUBTOTAL(9,C8:C32)</f>
        <v>0</v>
      </c>
      <c r="D35" s="807">
        <f>SUBTOTAL(9,D8:D32)</f>
        <v>0</v>
      </c>
      <c r="E35" s="423" t="s">
        <v>408</v>
      </c>
    </row>
    <row r="36" spans="1:5" ht="15" customHeight="1" x14ac:dyDescent="0.25">
      <c r="A36" s="94"/>
      <c r="B36" s="9"/>
      <c r="C36" s="21"/>
      <c r="D36" s="21"/>
    </row>
    <row r="37" spans="1:5" ht="15" customHeight="1" x14ac:dyDescent="0.25">
      <c r="A37" s="94" t="s">
        <v>666</v>
      </c>
      <c r="B37" s="9"/>
      <c r="C37" s="21"/>
      <c r="D37" s="21"/>
    </row>
    <row r="38" spans="1:5" s="120" customFormat="1" ht="15" customHeight="1" x14ac:dyDescent="0.25">
      <c r="A38" s="43" t="s">
        <v>261</v>
      </c>
      <c r="B38" s="359">
        <v>0</v>
      </c>
      <c r="C38" s="359">
        <v>0</v>
      </c>
      <c r="D38" s="359">
        <v>0</v>
      </c>
      <c r="E38" s="386" t="s">
        <v>1237</v>
      </c>
    </row>
    <row r="39" spans="1:5" s="120" customFormat="1" ht="15" customHeight="1" x14ac:dyDescent="0.25">
      <c r="A39" s="43" t="s">
        <v>262</v>
      </c>
      <c r="B39" s="359">
        <v>0</v>
      </c>
      <c r="C39" s="359">
        <v>0</v>
      </c>
      <c r="D39" s="359">
        <v>0</v>
      </c>
      <c r="E39" s="386" t="s">
        <v>1237</v>
      </c>
    </row>
    <row r="40" spans="1:5" ht="15" customHeight="1" x14ac:dyDescent="0.25">
      <c r="A40" s="43" t="s">
        <v>1022</v>
      </c>
      <c r="B40" s="359">
        <v>0</v>
      </c>
      <c r="C40" s="359">
        <v>0</v>
      </c>
      <c r="D40" s="359">
        <v>0</v>
      </c>
      <c r="E40" s="386" t="s">
        <v>667</v>
      </c>
    </row>
    <row r="41" spans="1:5" ht="15" customHeight="1" x14ac:dyDescent="0.25">
      <c r="A41" s="424" t="s">
        <v>692</v>
      </c>
      <c r="B41" s="359">
        <v>0</v>
      </c>
      <c r="C41" s="359">
        <v>0</v>
      </c>
      <c r="D41" s="359">
        <v>0</v>
      </c>
      <c r="E41" s="386" t="s">
        <v>668</v>
      </c>
    </row>
    <row r="42" spans="1:5" ht="15" customHeight="1" x14ac:dyDescent="0.25">
      <c r="A42" s="43" t="s">
        <v>706</v>
      </c>
      <c r="B42" s="359">
        <v>0</v>
      </c>
      <c r="C42" s="359">
        <v>0</v>
      </c>
      <c r="D42" s="359">
        <v>0</v>
      </c>
      <c r="E42" s="386" t="s">
        <v>669</v>
      </c>
    </row>
    <row r="43" spans="1:5" ht="15" customHeight="1" x14ac:dyDescent="0.25">
      <c r="A43" s="425" t="s">
        <v>707</v>
      </c>
      <c r="B43" s="359">
        <v>0</v>
      </c>
      <c r="C43" s="359">
        <v>0</v>
      </c>
      <c r="D43" s="359">
        <v>0</v>
      </c>
      <c r="E43" s="386" t="s">
        <v>708</v>
      </c>
    </row>
    <row r="44" spans="1:5" s="120" customFormat="1" ht="15" customHeight="1" x14ac:dyDescent="0.25">
      <c r="A44" s="426" t="s">
        <v>263</v>
      </c>
      <c r="B44" s="359">
        <v>0</v>
      </c>
      <c r="C44" s="359">
        <v>0</v>
      </c>
      <c r="D44" s="359">
        <v>0</v>
      </c>
      <c r="E44" s="384" t="s">
        <v>409</v>
      </c>
    </row>
    <row r="45" spans="1:5" s="120" customFormat="1" ht="15" customHeight="1" x14ac:dyDescent="0.25">
      <c r="A45" s="418" t="s">
        <v>693</v>
      </c>
      <c r="B45" s="359">
        <v>0</v>
      </c>
      <c r="C45" s="359">
        <v>0</v>
      </c>
      <c r="D45" s="359">
        <v>0</v>
      </c>
      <c r="E45" s="384" t="s">
        <v>410</v>
      </c>
    </row>
    <row r="46" spans="1:5" s="120" customFormat="1" ht="15" customHeight="1" x14ac:dyDescent="0.25">
      <c r="A46" s="43" t="s">
        <v>674</v>
      </c>
      <c r="B46" s="359">
        <v>0</v>
      </c>
      <c r="C46" s="359">
        <v>0</v>
      </c>
      <c r="D46" s="359">
        <v>0</v>
      </c>
      <c r="E46" s="384" t="s">
        <v>411</v>
      </c>
    </row>
    <row r="47" spans="1:5" s="120" customFormat="1" ht="15" customHeight="1" x14ac:dyDescent="0.25">
      <c r="A47" s="43"/>
      <c r="B47" s="21"/>
      <c r="C47" s="21"/>
      <c r="D47" s="21"/>
      <c r="E47" s="124"/>
    </row>
    <row r="48" spans="1:5" ht="15" customHeight="1" x14ac:dyDescent="0.25">
      <c r="A48" s="419" t="s">
        <v>320</v>
      </c>
      <c r="B48" s="801">
        <f>SUBTOTAL(9,B38:B46)</f>
        <v>0</v>
      </c>
      <c r="C48" s="802">
        <f>SUBTOTAL(9,C38:C46)</f>
        <v>0</v>
      </c>
      <c r="D48" s="801">
        <f>SUBTOTAL(9,D38:D46)</f>
        <v>0</v>
      </c>
      <c r="E48" s="420" t="s">
        <v>412</v>
      </c>
    </row>
    <row r="49" spans="1:5" ht="15" customHeight="1" x14ac:dyDescent="0.25">
      <c r="A49" s="86"/>
      <c r="B49" s="9"/>
      <c r="C49" s="21"/>
      <c r="D49" s="21"/>
      <c r="E49" s="384"/>
    </row>
    <row r="50" spans="1:5" s="56" customFormat="1" ht="26.45" customHeight="1" x14ac:dyDescent="0.2">
      <c r="A50" s="1106" t="s">
        <v>1489</v>
      </c>
      <c r="B50" s="1106"/>
      <c r="C50" s="1106"/>
      <c r="D50" s="1106"/>
      <c r="E50" s="1106"/>
    </row>
    <row r="51" spans="1:5" s="56" customFormat="1" ht="15" customHeight="1" x14ac:dyDescent="0.2">
      <c r="A51" s="168"/>
      <c r="B51" s="39"/>
      <c r="C51" s="39"/>
      <c r="D51" s="39"/>
      <c r="E51" s="124"/>
    </row>
    <row r="52" spans="1:5" s="58" customFormat="1" ht="15" customHeight="1" x14ac:dyDescent="0.25">
      <c r="A52" s="94" t="s">
        <v>322</v>
      </c>
      <c r="B52" s="21"/>
      <c r="C52" s="21"/>
      <c r="D52" s="21"/>
      <c r="E52" s="124"/>
    </row>
    <row r="53" spans="1:5" s="120" customFormat="1" ht="15" customHeight="1" x14ac:dyDescent="0.25">
      <c r="A53" s="43" t="s">
        <v>842</v>
      </c>
      <c r="B53" s="359">
        <v>0</v>
      </c>
      <c r="C53" s="359">
        <v>0</v>
      </c>
      <c r="D53" s="359">
        <v>0</v>
      </c>
      <c r="E53" s="384" t="s">
        <v>452</v>
      </c>
    </row>
    <row r="54" spans="1:5" s="120" customFormat="1" ht="15" customHeight="1" x14ac:dyDescent="0.25">
      <c r="A54" s="424" t="s">
        <v>694</v>
      </c>
      <c r="B54" s="359">
        <v>0</v>
      </c>
      <c r="C54" s="359">
        <v>0</v>
      </c>
      <c r="D54" s="359">
        <v>0</v>
      </c>
      <c r="E54" s="384" t="s">
        <v>453</v>
      </c>
    </row>
    <row r="55" spans="1:5" s="58" customFormat="1" ht="15" customHeight="1" x14ac:dyDescent="0.25">
      <c r="A55" s="120" t="s">
        <v>670</v>
      </c>
      <c r="B55" s="359">
        <v>0</v>
      </c>
      <c r="C55" s="359">
        <v>0</v>
      </c>
      <c r="D55" s="359">
        <v>0</v>
      </c>
      <c r="E55" s="384" t="s">
        <v>413</v>
      </c>
    </row>
    <row r="56" spans="1:5" s="58" customFormat="1" ht="15" customHeight="1" x14ac:dyDescent="0.25">
      <c r="A56" s="120" t="s">
        <v>1046</v>
      </c>
      <c r="B56" s="359">
        <v>0</v>
      </c>
      <c r="C56" s="359">
        <v>0</v>
      </c>
      <c r="D56" s="359">
        <v>0</v>
      </c>
      <c r="E56" s="384" t="s">
        <v>414</v>
      </c>
    </row>
    <row r="57" spans="1:5" s="58" customFormat="1" ht="15" customHeight="1" x14ac:dyDescent="0.25">
      <c r="A57" s="120" t="s">
        <v>671</v>
      </c>
      <c r="B57" s="359">
        <v>0</v>
      </c>
      <c r="C57" s="359">
        <v>0</v>
      </c>
      <c r="D57" s="359">
        <v>0</v>
      </c>
      <c r="E57" s="384" t="s">
        <v>415</v>
      </c>
    </row>
    <row r="58" spans="1:5" s="58" customFormat="1" ht="15" customHeight="1" x14ac:dyDescent="0.25">
      <c r="A58" s="728" t="s">
        <v>1424</v>
      </c>
      <c r="B58" s="359">
        <v>0</v>
      </c>
      <c r="C58" s="359">
        <v>0</v>
      </c>
      <c r="D58" s="359">
        <v>0</v>
      </c>
      <c r="E58" s="384" t="s">
        <v>416</v>
      </c>
    </row>
    <row r="59" spans="1:5" s="58" customFormat="1" ht="15" customHeight="1" x14ac:dyDescent="0.25">
      <c r="A59" s="102" t="s">
        <v>700</v>
      </c>
      <c r="B59" s="359">
        <v>0</v>
      </c>
      <c r="C59" s="359">
        <v>0</v>
      </c>
      <c r="D59" s="359">
        <v>0</v>
      </c>
      <c r="E59" s="386" t="s">
        <v>701</v>
      </c>
    </row>
    <row r="60" spans="1:5" s="58" customFormat="1" ht="15" customHeight="1" x14ac:dyDescent="0.25">
      <c r="A60" s="120" t="s">
        <v>672</v>
      </c>
      <c r="B60" s="359">
        <v>0</v>
      </c>
      <c r="C60" s="359">
        <v>0</v>
      </c>
      <c r="D60" s="359">
        <v>0</v>
      </c>
      <c r="E60" s="384" t="s">
        <v>417</v>
      </c>
    </row>
    <row r="61" spans="1:5" s="58" customFormat="1" ht="15" customHeight="1" x14ac:dyDescent="0.25">
      <c r="A61" s="102" t="s">
        <v>702</v>
      </c>
      <c r="B61" s="359">
        <v>0</v>
      </c>
      <c r="C61" s="359">
        <v>0</v>
      </c>
      <c r="D61" s="359">
        <v>0</v>
      </c>
      <c r="E61" s="386" t="s">
        <v>703</v>
      </c>
    </row>
    <row r="62" spans="1:5" s="58" customFormat="1" ht="15" customHeight="1" x14ac:dyDescent="0.25">
      <c r="A62" s="120" t="s">
        <v>673</v>
      </c>
      <c r="B62" s="359">
        <v>0</v>
      </c>
      <c r="C62" s="359">
        <v>0</v>
      </c>
      <c r="D62" s="359">
        <v>0</v>
      </c>
      <c r="E62" s="386" t="s">
        <v>1238</v>
      </c>
    </row>
    <row r="63" spans="1:5" s="58" customFormat="1" ht="15" customHeight="1" x14ac:dyDescent="0.25">
      <c r="A63" s="43"/>
      <c r="B63" s="21"/>
      <c r="C63" s="21"/>
      <c r="D63" s="21"/>
      <c r="E63" s="124"/>
    </row>
    <row r="64" spans="1:5" s="58" customFormat="1" ht="15" customHeight="1" x14ac:dyDescent="0.25">
      <c r="A64" s="419" t="s">
        <v>323</v>
      </c>
      <c r="B64" s="801">
        <f>SUBTOTAL(9,B53:B63)</f>
        <v>0</v>
      </c>
      <c r="C64" s="802">
        <f t="shared" ref="C64:D64" si="0">SUBTOTAL(9,C53:C63)</f>
        <v>0</v>
      </c>
      <c r="D64" s="801">
        <f t="shared" si="0"/>
        <v>0</v>
      </c>
      <c r="E64" s="427" t="s">
        <v>418</v>
      </c>
    </row>
    <row r="65" spans="1:5" s="58" customFormat="1" ht="15" customHeight="1" x14ac:dyDescent="0.25">
      <c r="A65" s="94"/>
      <c r="B65" s="9"/>
      <c r="C65" s="21"/>
      <c r="D65" s="21"/>
      <c r="E65" s="124"/>
    </row>
    <row r="66" spans="1:5" s="58" customFormat="1" ht="28.5" customHeight="1" x14ac:dyDescent="0.2">
      <c r="A66" s="1106" t="s">
        <v>1489</v>
      </c>
      <c r="B66" s="1106"/>
      <c r="C66" s="1106"/>
      <c r="D66" s="1106"/>
      <c r="E66" s="1106"/>
    </row>
    <row r="67" spans="1:5" s="58" customFormat="1" ht="15" customHeight="1" x14ac:dyDescent="0.25">
      <c r="A67" s="169"/>
      <c r="B67" s="9"/>
      <c r="C67" s="21"/>
      <c r="D67" s="21"/>
      <c r="E67" s="124"/>
    </row>
    <row r="68" spans="1:5" s="58" customFormat="1" ht="15" customHeight="1" x14ac:dyDescent="0.25">
      <c r="A68" s="169"/>
      <c r="B68" s="9"/>
      <c r="C68" s="21"/>
      <c r="D68" s="21"/>
      <c r="E68" s="124"/>
    </row>
    <row r="69" spans="1:5" s="58" customFormat="1" ht="15" customHeight="1" x14ac:dyDescent="0.25">
      <c r="A69" s="428" t="s">
        <v>337</v>
      </c>
      <c r="B69" s="9"/>
      <c r="C69" s="21"/>
      <c r="D69" s="21"/>
      <c r="E69" s="124"/>
    </row>
    <row r="70" spans="1:5" s="58" customFormat="1" ht="15" customHeight="1" x14ac:dyDescent="0.25">
      <c r="A70" s="429" t="s">
        <v>338</v>
      </c>
      <c r="B70" s="359">
        <v>0</v>
      </c>
      <c r="C70" s="21">
        <v>0</v>
      </c>
      <c r="D70" s="21">
        <v>0</v>
      </c>
      <c r="E70" s="384" t="s">
        <v>419</v>
      </c>
    </row>
    <row r="71" spans="1:5" s="58" customFormat="1" ht="15" customHeight="1" x14ac:dyDescent="0.25">
      <c r="A71" s="430" t="s">
        <v>698</v>
      </c>
      <c r="B71" s="359">
        <v>0</v>
      </c>
      <c r="C71" s="21">
        <v>0</v>
      </c>
      <c r="D71" s="21">
        <v>0</v>
      </c>
      <c r="E71" s="384" t="s">
        <v>420</v>
      </c>
    </row>
    <row r="72" spans="1:5" s="58" customFormat="1" ht="15" customHeight="1" x14ac:dyDescent="0.25">
      <c r="A72" s="430" t="s">
        <v>699</v>
      </c>
      <c r="B72" s="359">
        <v>0</v>
      </c>
      <c r="C72" s="21">
        <v>0</v>
      </c>
      <c r="D72" s="21">
        <v>0</v>
      </c>
      <c r="E72" s="384" t="s">
        <v>421</v>
      </c>
    </row>
    <row r="73" spans="1:5" s="58" customFormat="1" ht="15" customHeight="1" x14ac:dyDescent="0.25">
      <c r="A73" s="169"/>
      <c r="B73" s="9"/>
      <c r="C73" s="21"/>
      <c r="D73" s="21"/>
      <c r="E73" s="124"/>
    </row>
    <row r="74" spans="1:5" s="58" customFormat="1" ht="15" customHeight="1" x14ac:dyDescent="0.25">
      <c r="A74" s="431" t="s">
        <v>339</v>
      </c>
      <c r="B74" s="801">
        <f>SUBTOTAL(9,B70:B72)</f>
        <v>0</v>
      </c>
      <c r="C74" s="802">
        <f>SUBTOTAL(9,C70:C72)</f>
        <v>0</v>
      </c>
      <c r="D74" s="801">
        <f>SUBTOTAL(9,D70:D72)</f>
        <v>0</v>
      </c>
      <c r="E74" s="420" t="s">
        <v>422</v>
      </c>
    </row>
    <row r="75" spans="1:5" s="58" customFormat="1" ht="15" customHeight="1" x14ac:dyDescent="0.25">
      <c r="A75" s="170"/>
      <c r="B75" s="9"/>
      <c r="C75" s="21"/>
      <c r="D75" s="21"/>
      <c r="E75" s="124"/>
    </row>
    <row r="76" spans="1:5" s="58" customFormat="1" ht="15" customHeight="1" x14ac:dyDescent="0.2">
      <c r="A76" s="1105" t="s">
        <v>1490</v>
      </c>
      <c r="B76" s="1105"/>
      <c r="C76" s="1105"/>
      <c r="D76" s="1105"/>
      <c r="E76" s="1105"/>
    </row>
    <row r="77" spans="1:5" s="58" customFormat="1" ht="15" customHeight="1" x14ac:dyDescent="0.2">
      <c r="A77" s="1105"/>
      <c r="B77" s="1105"/>
      <c r="C77" s="1105"/>
      <c r="D77" s="1105"/>
      <c r="E77" s="1105"/>
    </row>
    <row r="78" spans="1:5" s="58" customFormat="1" ht="15" customHeight="1" x14ac:dyDescent="0.25">
      <c r="A78" s="171"/>
      <c r="B78" s="9"/>
      <c r="C78" s="21"/>
      <c r="D78" s="21"/>
      <c r="E78" s="124"/>
    </row>
    <row r="79" spans="1:5" s="58" customFormat="1" ht="15" customHeight="1" x14ac:dyDescent="0.25">
      <c r="A79" s="432" t="s">
        <v>845</v>
      </c>
      <c r="B79" s="809">
        <f>SUBTOTAL(9,B38:B77)</f>
        <v>0</v>
      </c>
      <c r="C79" s="810">
        <f>SUBTOTAL(9,C38:C77)</f>
        <v>0</v>
      </c>
      <c r="D79" s="809">
        <f>SUBTOTAL(9,D38:D77)</f>
        <v>0</v>
      </c>
      <c r="E79" s="423" t="s">
        <v>423</v>
      </c>
    </row>
    <row r="80" spans="1:5" s="58" customFormat="1" ht="15" customHeight="1" x14ac:dyDescent="0.25">
      <c r="A80" s="121"/>
      <c r="B80" s="9"/>
      <c r="C80" s="21"/>
      <c r="D80" s="21"/>
      <c r="E80" s="124"/>
    </row>
    <row r="81" spans="1:5" ht="15" customHeight="1" x14ac:dyDescent="0.25">
      <c r="A81" s="94" t="s">
        <v>0</v>
      </c>
      <c r="B81" s="19"/>
      <c r="C81" s="20"/>
      <c r="D81" s="20"/>
    </row>
    <row r="82" spans="1:5" ht="15" customHeight="1" x14ac:dyDescent="0.25">
      <c r="A82" s="43" t="s">
        <v>1</v>
      </c>
      <c r="B82" s="20">
        <v>0</v>
      </c>
      <c r="C82" s="20">
        <v>0</v>
      </c>
      <c r="D82" s="20">
        <v>0</v>
      </c>
      <c r="E82" s="384" t="s">
        <v>424</v>
      </c>
    </row>
    <row r="83" spans="1:5" ht="15" customHeight="1" x14ac:dyDescent="0.25">
      <c r="A83" s="43" t="s">
        <v>2</v>
      </c>
      <c r="B83" s="20">
        <v>0</v>
      </c>
      <c r="C83" s="20">
        <v>0</v>
      </c>
      <c r="D83" s="20">
        <v>0</v>
      </c>
      <c r="E83" s="384" t="s">
        <v>425</v>
      </c>
    </row>
    <row r="84" spans="1:5" ht="15" customHeight="1" x14ac:dyDescent="0.25">
      <c r="A84" s="43" t="s">
        <v>3</v>
      </c>
      <c r="B84" s="20">
        <v>0</v>
      </c>
      <c r="C84" s="20">
        <v>0</v>
      </c>
      <c r="D84" s="20">
        <v>0</v>
      </c>
      <c r="E84" s="384" t="s">
        <v>426</v>
      </c>
    </row>
    <row r="85" spans="1:5" ht="15" customHeight="1" x14ac:dyDescent="0.25">
      <c r="A85" s="43"/>
      <c r="B85" s="19"/>
      <c r="C85" s="20"/>
      <c r="D85" s="20"/>
    </row>
    <row r="86" spans="1:5" ht="15" customHeight="1" x14ac:dyDescent="0.25">
      <c r="A86" s="422" t="s">
        <v>846</v>
      </c>
      <c r="B86" s="809">
        <f>SUBTOTAL(9,B82:B84)</f>
        <v>0</v>
      </c>
      <c r="C86" s="810">
        <f>SUBTOTAL(9,C82:C84)</f>
        <v>0</v>
      </c>
      <c r="D86" s="809">
        <f>SUBTOTAL(9,D82:D84)</f>
        <v>0</v>
      </c>
      <c r="E86" s="423" t="s">
        <v>427</v>
      </c>
    </row>
    <row r="87" spans="1:5" ht="15" customHeight="1" x14ac:dyDescent="0.25">
      <c r="A87" s="172"/>
      <c r="B87" s="9"/>
      <c r="C87" s="21"/>
      <c r="D87" s="21"/>
      <c r="E87" s="384"/>
    </row>
    <row r="88" spans="1:5" ht="15" customHeight="1" x14ac:dyDescent="0.2">
      <c r="A88" s="1105" t="s">
        <v>675</v>
      </c>
      <c r="B88" s="1105"/>
      <c r="C88" s="1105"/>
      <c r="D88" s="1105"/>
      <c r="E88" s="1105"/>
    </row>
    <row r="89" spans="1:5" ht="15" customHeight="1" x14ac:dyDescent="0.2">
      <c r="A89" s="1105"/>
      <c r="B89" s="1105"/>
      <c r="C89" s="1105"/>
      <c r="D89" s="1105"/>
      <c r="E89" s="1105"/>
    </row>
    <row r="90" spans="1:5" ht="15" customHeight="1" x14ac:dyDescent="0.25">
      <c r="B90" s="19"/>
      <c r="C90" s="20"/>
      <c r="D90" s="20"/>
    </row>
    <row r="91" spans="1:5" ht="15" customHeight="1" x14ac:dyDescent="0.25">
      <c r="A91" s="413" t="s">
        <v>341</v>
      </c>
      <c r="B91" s="173"/>
      <c r="C91" s="174"/>
      <c r="D91" s="174"/>
      <c r="E91" s="174"/>
    </row>
    <row r="92" spans="1:5" ht="15" customHeight="1" x14ac:dyDescent="0.25">
      <c r="B92" s="19"/>
      <c r="C92" s="20"/>
      <c r="D92" s="20"/>
    </row>
    <row r="93" spans="1:5" ht="15" customHeight="1" x14ac:dyDescent="0.25">
      <c r="A93" s="94" t="s">
        <v>4</v>
      </c>
      <c r="B93" s="19"/>
      <c r="C93" s="20"/>
      <c r="D93" s="20"/>
    </row>
    <row r="94" spans="1:5" ht="15" customHeight="1" x14ac:dyDescent="0.25">
      <c r="B94" s="59"/>
      <c r="C94" s="60"/>
      <c r="D94" s="60"/>
      <c r="E94" s="123"/>
    </row>
    <row r="95" spans="1:5" ht="15" customHeight="1" x14ac:dyDescent="0.25">
      <c r="A95" s="395" t="s">
        <v>321</v>
      </c>
      <c r="B95" s="9"/>
      <c r="C95" s="21"/>
      <c r="D95" s="21"/>
    </row>
    <row r="96" spans="1:5" ht="15" customHeight="1" x14ac:dyDescent="0.25">
      <c r="A96" s="120" t="s">
        <v>236</v>
      </c>
      <c r="B96" s="359">
        <v>0</v>
      </c>
      <c r="C96" s="359">
        <v>0</v>
      </c>
      <c r="D96" s="359">
        <v>0</v>
      </c>
      <c r="E96" s="384" t="s">
        <v>428</v>
      </c>
    </row>
    <row r="97" spans="1:5" ht="15" customHeight="1" x14ac:dyDescent="0.25">
      <c r="A97" s="120" t="s">
        <v>237</v>
      </c>
      <c r="B97" s="359">
        <v>0</v>
      </c>
      <c r="C97" s="359">
        <v>0</v>
      </c>
      <c r="D97" s="359">
        <v>0</v>
      </c>
      <c r="E97" s="384" t="s">
        <v>429</v>
      </c>
    </row>
    <row r="98" spans="1:5" ht="15" customHeight="1" x14ac:dyDescent="0.25">
      <c r="A98" s="120" t="s">
        <v>1047</v>
      </c>
      <c r="B98" s="359">
        <v>0</v>
      </c>
      <c r="C98" s="359">
        <v>0</v>
      </c>
      <c r="D98" s="359">
        <v>0</v>
      </c>
      <c r="E98" s="384" t="s">
        <v>430</v>
      </c>
    </row>
    <row r="99" spans="1:5" ht="15" customHeight="1" x14ac:dyDescent="0.25">
      <c r="A99" s="120" t="s">
        <v>238</v>
      </c>
      <c r="B99" s="359">
        <v>0</v>
      </c>
      <c r="C99" s="359">
        <v>0</v>
      </c>
      <c r="D99" s="359">
        <v>0</v>
      </c>
      <c r="E99" s="384" t="s">
        <v>431</v>
      </c>
    </row>
    <row r="100" spans="1:5" ht="15" customHeight="1" x14ac:dyDescent="0.25">
      <c r="A100" s="120" t="s">
        <v>239</v>
      </c>
      <c r="B100" s="359">
        <v>0</v>
      </c>
      <c r="C100" s="359">
        <v>0</v>
      </c>
      <c r="D100" s="359">
        <v>0</v>
      </c>
      <c r="E100" s="384" t="s">
        <v>432</v>
      </c>
    </row>
    <row r="101" spans="1:5" ht="15" customHeight="1" x14ac:dyDescent="0.25">
      <c r="A101" s="395"/>
      <c r="B101" s="9"/>
      <c r="C101" s="21"/>
      <c r="D101" s="21"/>
    </row>
    <row r="102" spans="1:5" ht="15" customHeight="1" x14ac:dyDescent="0.25">
      <c r="A102" s="419" t="s">
        <v>324</v>
      </c>
      <c r="B102" s="801">
        <f>SUBTOTAL(9,B96:B101)</f>
        <v>0</v>
      </c>
      <c r="C102" s="802">
        <f>SUBTOTAL(9,C96:C101)</f>
        <v>0</v>
      </c>
      <c r="D102" s="801">
        <f>SUBTOTAL(9,D96:D101)</f>
        <v>0</v>
      </c>
      <c r="E102" s="420" t="s">
        <v>433</v>
      </c>
    </row>
    <row r="103" spans="1:5" ht="15" customHeight="1" x14ac:dyDescent="0.25">
      <c r="A103" s="86"/>
      <c r="B103" s="9"/>
      <c r="C103" s="21"/>
      <c r="D103" s="21"/>
    </row>
    <row r="104" spans="1:5" s="118" customFormat="1" ht="17.25" customHeight="1" x14ac:dyDescent="0.25">
      <c r="A104" s="94" t="s">
        <v>332</v>
      </c>
      <c r="B104" s="9"/>
      <c r="C104" s="21"/>
      <c r="D104" s="21"/>
      <c r="E104" s="124"/>
    </row>
    <row r="105" spans="1:5" ht="15" customHeight="1" x14ac:dyDescent="0.25">
      <c r="A105" s="43" t="s">
        <v>333</v>
      </c>
      <c r="B105" s="358">
        <v>0</v>
      </c>
      <c r="C105" s="358">
        <v>0</v>
      </c>
      <c r="D105" s="358">
        <v>0</v>
      </c>
      <c r="E105" s="384" t="s">
        <v>434</v>
      </c>
    </row>
    <row r="106" spans="1:5" ht="15" customHeight="1" x14ac:dyDescent="0.25">
      <c r="A106" s="43" t="s">
        <v>334</v>
      </c>
      <c r="B106" s="358">
        <v>0</v>
      </c>
      <c r="C106" s="358">
        <v>0</v>
      </c>
      <c r="D106" s="358">
        <v>0</v>
      </c>
      <c r="E106" s="384" t="s">
        <v>434</v>
      </c>
    </row>
    <row r="107" spans="1:5" ht="15" customHeight="1" x14ac:dyDescent="0.25">
      <c r="A107" s="43" t="s">
        <v>1020</v>
      </c>
      <c r="B107" s="358">
        <v>0</v>
      </c>
      <c r="C107" s="358">
        <v>0</v>
      </c>
      <c r="D107" s="358">
        <v>0</v>
      </c>
      <c r="E107" s="386" t="s">
        <v>1190</v>
      </c>
    </row>
    <row r="108" spans="1:5" ht="15" customHeight="1" x14ac:dyDescent="0.25">
      <c r="A108" s="120"/>
      <c r="B108" s="19"/>
      <c r="C108" s="20"/>
      <c r="D108" s="20"/>
    </row>
    <row r="109" spans="1:5" ht="15" customHeight="1" x14ac:dyDescent="0.25">
      <c r="A109" s="419" t="s">
        <v>335</v>
      </c>
      <c r="B109" s="801">
        <f>SUBTOTAL(9,B105:B107)</f>
        <v>0</v>
      </c>
      <c r="C109" s="802">
        <f>SUBTOTAL(9,C105:C107)</f>
        <v>0</v>
      </c>
      <c r="D109" s="801">
        <f>SUBTOTAL(9,D105:D107)</f>
        <v>0</v>
      </c>
      <c r="E109" s="420" t="s">
        <v>435</v>
      </c>
    </row>
    <row r="110" spans="1:5" ht="15" customHeight="1" x14ac:dyDescent="0.25">
      <c r="A110" s="86"/>
      <c r="B110" s="9"/>
      <c r="C110" s="21"/>
      <c r="D110" s="21"/>
    </row>
    <row r="111" spans="1:5" ht="15" customHeight="1" x14ac:dyDescent="0.25">
      <c r="A111" s="422" t="s">
        <v>847</v>
      </c>
      <c r="B111" s="809">
        <f>SUBTOTAL(9,B96:B109)</f>
        <v>0</v>
      </c>
      <c r="C111" s="810">
        <f>SUBTOTAL(9,C96:C109)</f>
        <v>0</v>
      </c>
      <c r="D111" s="809">
        <f>SUBTOTAL(9,D96:D109)</f>
        <v>0</v>
      </c>
      <c r="E111" s="423" t="s">
        <v>436</v>
      </c>
    </row>
    <row r="112" spans="1:5" ht="15" customHeight="1" x14ac:dyDescent="0.25">
      <c r="A112" s="120"/>
      <c r="B112" s="19"/>
      <c r="C112" s="520"/>
      <c r="D112" s="20"/>
    </row>
    <row r="113" spans="1:5" ht="15" customHeight="1" x14ac:dyDescent="0.25">
      <c r="A113" s="94" t="s">
        <v>336</v>
      </c>
      <c r="B113" s="19"/>
      <c r="C113" s="20"/>
      <c r="D113" s="20"/>
    </row>
    <row r="114" spans="1:5" ht="15" customHeight="1" x14ac:dyDescent="0.25">
      <c r="A114" s="43" t="s">
        <v>346</v>
      </c>
      <c r="B114" s="20">
        <v>0</v>
      </c>
      <c r="C114" s="20">
        <v>0</v>
      </c>
      <c r="D114" s="20">
        <v>0</v>
      </c>
      <c r="E114" s="384" t="s">
        <v>437</v>
      </c>
    </row>
    <row r="115" spans="1:5" ht="15" customHeight="1" x14ac:dyDescent="0.25">
      <c r="A115" s="43" t="s">
        <v>264</v>
      </c>
      <c r="B115" s="20">
        <v>0</v>
      </c>
      <c r="C115" s="20">
        <v>0</v>
      </c>
      <c r="D115" s="20">
        <v>0</v>
      </c>
      <c r="E115" s="384" t="s">
        <v>438</v>
      </c>
    </row>
    <row r="116" spans="1:5" ht="15" customHeight="1" x14ac:dyDescent="0.25">
      <c r="A116" s="43" t="s">
        <v>265</v>
      </c>
      <c r="B116" s="20">
        <v>0</v>
      </c>
      <c r="C116" s="20">
        <v>0</v>
      </c>
      <c r="D116" s="20">
        <v>0</v>
      </c>
      <c r="E116" s="384" t="s">
        <v>438</v>
      </c>
    </row>
    <row r="117" spans="1:5" ht="15" customHeight="1" x14ac:dyDescent="0.25">
      <c r="A117" s="43" t="s">
        <v>1021</v>
      </c>
      <c r="B117" s="20">
        <v>0</v>
      </c>
      <c r="C117" s="20">
        <v>0</v>
      </c>
      <c r="D117" s="20">
        <v>0</v>
      </c>
      <c r="E117" s="386" t="s">
        <v>1191</v>
      </c>
    </row>
    <row r="118" spans="1:5" ht="15" customHeight="1" x14ac:dyDescent="0.25">
      <c r="A118" s="120"/>
      <c r="B118" s="19"/>
      <c r="C118" s="20"/>
      <c r="D118" s="20"/>
    </row>
    <row r="119" spans="1:5" ht="15" customHeight="1" x14ac:dyDescent="0.25">
      <c r="A119" s="422" t="s">
        <v>848</v>
      </c>
      <c r="B119" s="809">
        <f>SUBTOTAL(9,B114:B117)</f>
        <v>0</v>
      </c>
      <c r="C119" s="810">
        <f>SUBTOTAL(9,C114:C117)</f>
        <v>0</v>
      </c>
      <c r="D119" s="809">
        <f>SUBTOTAL(9,D114:D117)</f>
        <v>0</v>
      </c>
      <c r="E119" s="423" t="s">
        <v>439</v>
      </c>
    </row>
    <row r="120" spans="1:5" ht="15" customHeight="1" x14ac:dyDescent="0.25">
      <c r="A120" s="86"/>
      <c r="B120" s="9"/>
      <c r="C120" s="21"/>
      <c r="D120" s="21"/>
    </row>
    <row r="121" spans="1:5" ht="15" customHeight="1" x14ac:dyDescent="0.25">
      <c r="A121" s="94" t="s">
        <v>1005</v>
      </c>
      <c r="B121" s="9"/>
      <c r="C121" s="21"/>
      <c r="D121" s="21"/>
    </row>
    <row r="122" spans="1:5" s="118" customFormat="1" ht="15" customHeight="1" x14ac:dyDescent="0.25">
      <c r="A122" s="43" t="s">
        <v>999</v>
      </c>
      <c r="B122" s="21">
        <v>0</v>
      </c>
      <c r="C122" s="21">
        <v>0</v>
      </c>
      <c r="D122" s="21">
        <v>0</v>
      </c>
      <c r="E122" s="385" t="s">
        <v>1003</v>
      </c>
    </row>
    <row r="123" spans="1:5" s="118" customFormat="1" ht="15" customHeight="1" x14ac:dyDescent="0.25">
      <c r="A123" s="43" t="s">
        <v>1000</v>
      </c>
      <c r="B123" s="21">
        <v>0</v>
      </c>
      <c r="C123" s="21">
        <v>0</v>
      </c>
      <c r="D123" s="21">
        <v>0</v>
      </c>
      <c r="E123" s="385" t="s">
        <v>1004</v>
      </c>
    </row>
    <row r="124" spans="1:5" s="118" customFormat="1" ht="15" customHeight="1" x14ac:dyDescent="0.25">
      <c r="A124" s="43"/>
      <c r="B124" s="21"/>
      <c r="C124" s="21"/>
      <c r="D124" s="21"/>
      <c r="E124" s="385"/>
    </row>
    <row r="125" spans="1:5" s="118" customFormat="1" ht="15" customHeight="1" x14ac:dyDescent="0.25">
      <c r="A125" s="434" t="s">
        <v>1001</v>
      </c>
      <c r="B125" s="811">
        <f>SUBTOTAL(9,B122:B124)</f>
        <v>0</v>
      </c>
      <c r="C125" s="812">
        <f t="shared" ref="C125:D125" si="1">SUBTOTAL(9,C122:C124)</f>
        <v>0</v>
      </c>
      <c r="D125" s="811">
        <f t="shared" si="1"/>
        <v>0</v>
      </c>
      <c r="E125" s="435" t="s">
        <v>440</v>
      </c>
    </row>
    <row r="126" spans="1:5" s="118" customFormat="1" ht="15" customHeight="1" x14ac:dyDescent="0.25">
      <c r="A126" s="1102" t="s">
        <v>1023</v>
      </c>
      <c r="B126" s="9"/>
      <c r="C126" s="21"/>
      <c r="D126" s="21"/>
      <c r="E126" s="386"/>
    </row>
    <row r="127" spans="1:5" s="118" customFormat="1" ht="15" customHeight="1" x14ac:dyDescent="0.25">
      <c r="A127" s="1102"/>
      <c r="B127" s="9"/>
      <c r="C127" s="21"/>
      <c r="D127" s="21"/>
      <c r="E127" s="386"/>
    </row>
    <row r="128" spans="1:5" s="118" customFormat="1" ht="15" customHeight="1" x14ac:dyDescent="0.25">
      <c r="A128" s="43"/>
      <c r="B128" s="21"/>
      <c r="C128" s="21"/>
      <c r="D128" s="21"/>
      <c r="E128" s="385"/>
    </row>
    <row r="129" spans="1:5" ht="15" customHeight="1" x14ac:dyDescent="0.2">
      <c r="A129" s="1103" t="s">
        <v>1491</v>
      </c>
      <c r="B129" s="1104"/>
      <c r="C129" s="1104"/>
      <c r="D129" s="1104"/>
      <c r="E129" s="1104"/>
    </row>
    <row r="130" spans="1:5" ht="15" customHeight="1" x14ac:dyDescent="0.2">
      <c r="A130" s="1103"/>
      <c r="B130" s="1104"/>
      <c r="C130" s="1104"/>
      <c r="D130" s="1104"/>
      <c r="E130" s="1104"/>
    </row>
    <row r="131" spans="1:5" ht="15" customHeight="1" x14ac:dyDescent="0.2">
      <c r="A131" s="1103"/>
      <c r="B131" s="1104"/>
      <c r="C131" s="1104"/>
      <c r="D131" s="1104"/>
      <c r="E131" s="1104"/>
    </row>
    <row r="132" spans="1:5" ht="15" customHeight="1" x14ac:dyDescent="0.25">
      <c r="A132" s="120"/>
      <c r="B132" s="19"/>
      <c r="C132" s="20"/>
      <c r="D132" s="20"/>
      <c r="E132" s="387"/>
    </row>
    <row r="133" spans="1:5" ht="15" customHeight="1" x14ac:dyDescent="0.25">
      <c r="A133" s="436" t="s">
        <v>5</v>
      </c>
      <c r="B133" s="18">
        <f>SUBTOTAL(9,B8:B132)</f>
        <v>0</v>
      </c>
      <c r="C133" s="433">
        <f>SUBTOTAL(9,C8:C132)</f>
        <v>0</v>
      </c>
      <c r="D133" s="18">
        <f>SUBTOTAL(9,D8:D132)</f>
        <v>0</v>
      </c>
      <c r="E133" s="437" t="s">
        <v>1002</v>
      </c>
    </row>
    <row r="134" spans="1:5" ht="15" hidden="1" customHeight="1" x14ac:dyDescent="0.25">
      <c r="A134" s="120"/>
      <c r="B134" s="20"/>
      <c r="C134" s="20"/>
      <c r="D134" s="20"/>
    </row>
    <row r="135" spans="1:5" ht="15" hidden="1" customHeight="1" x14ac:dyDescent="0.2">
      <c r="A135" s="61" t="s">
        <v>275</v>
      </c>
    </row>
    <row r="136" spans="1:5" ht="15" hidden="1" customHeight="1" x14ac:dyDescent="0.2"/>
    <row r="137" spans="1:5" ht="15" hidden="1" customHeight="1" x14ac:dyDescent="0.2">
      <c r="A137" s="77" t="s">
        <v>276</v>
      </c>
    </row>
    <row r="138" spans="1:5" ht="15" hidden="1" customHeight="1" x14ac:dyDescent="0.2">
      <c r="A138" s="77" t="s">
        <v>277</v>
      </c>
    </row>
    <row r="139" spans="1:5" ht="15" hidden="1" customHeight="1" x14ac:dyDescent="0.2">
      <c r="A139" s="77" t="s">
        <v>278</v>
      </c>
    </row>
    <row r="140" spans="1:5" ht="15" hidden="1" customHeight="1" x14ac:dyDescent="0.2"/>
    <row r="143" spans="1:5" ht="15" customHeight="1" x14ac:dyDescent="0.2">
      <c r="D143" s="124"/>
      <c r="E143" s="77"/>
    </row>
    <row r="144" spans="1:5" ht="15" customHeight="1" x14ac:dyDescent="0.2">
      <c r="D144" s="124"/>
      <c r="E144" s="77"/>
    </row>
    <row r="145" spans="1:5" ht="15" customHeight="1" x14ac:dyDescent="0.2">
      <c r="D145" s="124"/>
      <c r="E145" s="77"/>
    </row>
    <row r="146" spans="1:5" ht="15" customHeight="1" x14ac:dyDescent="0.2">
      <c r="D146" s="124"/>
      <c r="E146" s="77"/>
    </row>
    <row r="148" spans="1:5" ht="15" customHeight="1" x14ac:dyDescent="0.2">
      <c r="A148" s="175"/>
    </row>
    <row r="149" spans="1:5" ht="15" customHeight="1" x14ac:dyDescent="0.2">
      <c r="A149" s="175"/>
    </row>
  </sheetData>
  <sheetProtection formatCells="0" formatColumns="0" formatRows="0" insertColumns="0" insertRows="0" deleteColumns="0" deleteRows="0" autoFilter="0"/>
  <mergeCells count="6">
    <mergeCell ref="A126:A127"/>
    <mergeCell ref="A129:E131"/>
    <mergeCell ref="A88:E89"/>
    <mergeCell ref="A50:E50"/>
    <mergeCell ref="A66:E66"/>
    <mergeCell ref="A76:E77"/>
  </mergeCells>
  <phoneticPr fontId="13" type="noConversion"/>
  <pageMargins left="0.78740157480314965" right="0.78740157480314965" top="0.98425196850393704" bottom="0.98425196850393704" header="0.51181102362204722" footer="0.51181102362204722"/>
  <pageSetup paperSize="9" scale="72" orientation="portrait" r:id="rId1"/>
  <headerFooter alignWithMargins="0">
    <oddHeader xml:space="preserve">&amp;LUniversiteter og høyskoler - standard mal for årsregnskap
</oddHeader>
    <oddFooter>&amp;LDato: 17.12.2013
Versjon:1&amp;R&amp;D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BB3E156AE448B438C77F422B5BABE39" ma:contentTypeVersion="1" ma:contentTypeDescription="Opprett et nytt dokument." ma:contentTypeScope="" ma:versionID="6616f4f645a4cd058348e37311d0a697">
  <xsd:schema xmlns:xsd="http://www.w3.org/2001/XMLSchema" xmlns:xs="http://www.w3.org/2001/XMLSchema" xmlns:p="http://schemas.microsoft.com/office/2006/metadata/properties" targetNamespace="http://schemas.microsoft.com/office/2006/metadata/properties" ma:root="true" ma:fieldsID="df2782a62071017c7cbab6f313e3f0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ma:index="9" ma:displayName="Kommentarer"/>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1BB41F-B096-4341-ACC4-8AB7FF1BC7C4}">
  <ds:schemaRefs>
    <ds:schemaRef ds:uri="http://schemas.microsoft.com/sharepoint/v3/contenttype/forms"/>
  </ds:schemaRefs>
</ds:datastoreItem>
</file>

<file path=customXml/itemProps2.xml><?xml version="1.0" encoding="utf-8"?>
<ds:datastoreItem xmlns:ds="http://schemas.openxmlformats.org/officeDocument/2006/customXml" ds:itemID="{D98CE794-65C4-4320-B7EC-E9BEC3425AA7}">
  <ds:schemaRefs>
    <ds:schemaRef ds:uri="http://www.w3.org/XML/1998/namespace"/>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9941ED4-EB4F-4B6A-A75F-7DB003FC2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37</vt:i4>
      </vt:variant>
      <vt:variant>
        <vt:lpstr>Navngitte områder</vt:lpstr>
      </vt:variant>
      <vt:variant>
        <vt:i4>1</vt:i4>
      </vt:variant>
    </vt:vector>
  </HeadingPairs>
  <TitlesOfParts>
    <vt:vector size="38" baseType="lpstr">
      <vt:lpstr>Fortegnsregler</vt:lpstr>
      <vt:lpstr>Prinsippnote - SRS</vt:lpstr>
      <vt:lpstr>Resultatregnskap</vt:lpstr>
      <vt:lpstr>Balanse - eiendeler</vt:lpstr>
      <vt:lpstr>Balanse - Gjeld og kapital</vt:lpstr>
      <vt:lpstr>Kontantstrømoppstilling</vt:lpstr>
      <vt:lpstr>Prinsipp for  bevilgningsoppst.</vt:lpstr>
      <vt:lpstr>Bevilgningsoppstilling</vt:lpstr>
      <vt:lpstr>Note1</vt:lpstr>
      <vt:lpstr>Note2</vt:lpstr>
      <vt:lpstr>Note3</vt:lpstr>
      <vt:lpstr>Note4</vt:lpstr>
      <vt:lpstr>Note5</vt:lpstr>
      <vt:lpstr>Note6</vt:lpstr>
      <vt:lpstr>Note8</vt:lpstr>
      <vt:lpstr>Note9</vt:lpstr>
      <vt:lpstr>Note10</vt:lpstr>
      <vt:lpstr>Note11</vt:lpstr>
      <vt:lpstr>Note12</vt:lpstr>
      <vt:lpstr>Note 13</vt:lpstr>
      <vt:lpstr>Note14</vt:lpstr>
      <vt:lpstr>Note15 </vt:lpstr>
      <vt:lpstr>Note16</vt:lpstr>
      <vt:lpstr>Note17</vt:lpstr>
      <vt:lpstr>Note18</vt:lpstr>
      <vt:lpstr>Note 19</vt:lpstr>
      <vt:lpstr>Note 20</vt:lpstr>
      <vt:lpstr>Note 21</vt:lpstr>
      <vt:lpstr>Note 22</vt:lpstr>
      <vt:lpstr>Note 30</vt:lpstr>
      <vt:lpstr>Note 31</vt:lpstr>
      <vt:lpstr>Note 32</vt:lpstr>
      <vt:lpstr>Tabell 1</vt:lpstr>
      <vt:lpstr>Tabell 2</vt:lpstr>
      <vt:lpstr>Tabell 3</vt:lpstr>
      <vt:lpstr>Tabell 4</vt:lpstr>
      <vt:lpstr>Kontrollark</vt:lpstr>
      <vt:lpstr>Kontrollark!Utskriftstitler</vt:lpstr>
    </vt:vector>
  </TitlesOfParts>
  <Company>SSØ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0-peol</dc:creator>
  <dc:description>Arbeidsversjon med endringer i note 30 Spesifikasjon av midler fraEU</dc:description>
  <cp:lastModifiedBy>Gustav Birkeland</cp:lastModifiedBy>
  <cp:lastPrinted>2015-10-06T10:45:14Z</cp:lastPrinted>
  <dcterms:created xsi:type="dcterms:W3CDTF">2005-10-21T07:03:32Z</dcterms:created>
  <dcterms:modified xsi:type="dcterms:W3CDTF">2015-10-14T09:06:49Z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0x010100DBB3E156AE448B438C77F422B5BABE39</vt:lpwstr>
  </property>
</Properties>
</file>