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65" windowHeight="5565" activeTab="5"/>
  </bookViews>
  <sheets>
    <sheet name="Tabell I 2009" sheetId="1" r:id="rId1"/>
    <sheet name="Tabell II 2009" sheetId="2" r:id="rId2"/>
    <sheet name="Tabell IIIa 2009" sheetId="3" r:id="rId3"/>
    <sheet name="Tabell IV 2009" sheetId="4" r:id="rId4"/>
    <sheet name="Tabell V 2009" sheetId="5" r:id="rId5"/>
    <sheet name="Tabell VI 2009" sheetId="6" r:id="rId6"/>
  </sheets>
  <definedNames/>
  <calcPr fullCalcOnLoad="1"/>
</workbook>
</file>

<file path=xl/sharedStrings.xml><?xml version="1.0" encoding="utf-8"?>
<sst xmlns="http://schemas.openxmlformats.org/spreadsheetml/2006/main" count="357" uniqueCount="245">
  <si>
    <t>OVERSIKT OVER FORDELING AV TOTALKVOTER AV TORSK, HYSE OG LODDE NORD FOR 62 GRADER NORD,</t>
  </si>
  <si>
    <t>MELLOM NORGE, RUSSLAND OG TREDJELAND. AVTALE INNGÅTT I DEN BLANDETE NORSK-RUSSISKE</t>
  </si>
  <si>
    <t>ÅR:</t>
  </si>
  <si>
    <t>PR. DATO:</t>
  </si>
  <si>
    <t>PERIODE:</t>
  </si>
  <si>
    <t>TOTAL KVOTE</t>
  </si>
  <si>
    <t>Tonn</t>
  </si>
  <si>
    <t>OVERFØRING</t>
  </si>
  <si>
    <t xml:space="preserve">NASJONALE </t>
  </si>
  <si>
    <t>SUM (TAC)</t>
  </si>
  <si>
    <t>AVSETNING</t>
  </si>
  <si>
    <t>KVOTE</t>
  </si>
  <si>
    <t>ANDEL</t>
  </si>
  <si>
    <t xml:space="preserve">FRA RUSSLAND </t>
  </si>
  <si>
    <t>TIL</t>
  </si>
  <si>
    <t>NORGE</t>
  </si>
  <si>
    <t>RUSSLAND</t>
  </si>
  <si>
    <t>TIL  NORGE</t>
  </si>
  <si>
    <t>FISKESLAG</t>
  </si>
  <si>
    <t>TREDJELAND</t>
  </si>
  <si>
    <t>I</t>
  </si>
  <si>
    <t>II</t>
  </si>
  <si>
    <t>III=(I-II)/2</t>
  </si>
  <si>
    <t>IV=( I-II)/2</t>
  </si>
  <si>
    <t>V</t>
  </si>
  <si>
    <t>VI=III+V</t>
  </si>
  <si>
    <t>VII=IV-V</t>
  </si>
  <si>
    <t xml:space="preserve"> </t>
  </si>
  <si>
    <t>HYSE</t>
  </si>
  <si>
    <t xml:space="preserve">  </t>
  </si>
  <si>
    <t>TABELL II</t>
  </si>
  <si>
    <t>OVERSIKT OVER KVOTER OG BIFANGSTAVSETNINGER I AVTALER MELLOM NORGE</t>
  </si>
  <si>
    <t xml:space="preserve">OG RUSSLAND VED FISKE I HVERANDRES ØKONOMISKE SONER.  </t>
  </si>
  <si>
    <t>I TILLEGG KOMMER BIFANGST SOM PROSENTVIS INNBLANDING FOR ANDRE ARTER.</t>
  </si>
  <si>
    <t xml:space="preserve">ÅR:                              </t>
  </si>
  <si>
    <t xml:space="preserve">PR . DATO:           </t>
  </si>
  <si>
    <t>RUSSLANDS</t>
  </si>
  <si>
    <t xml:space="preserve">NORGES </t>
  </si>
  <si>
    <t>KVOTER I</t>
  </si>
  <si>
    <t>KVOTER</t>
  </si>
  <si>
    <t>NØS</t>
  </si>
  <si>
    <t>I RØS</t>
  </si>
  <si>
    <t>JAN MAYEN SONE</t>
  </si>
  <si>
    <t>FOTNOTER:</t>
  </si>
  <si>
    <t>TONN</t>
  </si>
  <si>
    <t>TORSK</t>
  </si>
  <si>
    <t>1)</t>
  </si>
  <si>
    <t>SEI</t>
  </si>
  <si>
    <t>2)</t>
  </si>
  <si>
    <t>STEINBIT</t>
  </si>
  <si>
    <t>3)</t>
  </si>
  <si>
    <t>FLYNDRE</t>
  </si>
  <si>
    <t>NORSK VÅRGYTENDE SILD</t>
  </si>
  <si>
    <t>4)</t>
  </si>
  <si>
    <t>KOLMULE</t>
  </si>
  <si>
    <t>5)</t>
  </si>
  <si>
    <t>VASSILD</t>
  </si>
  <si>
    <t>POLARTORSK</t>
  </si>
  <si>
    <t>AKKAR</t>
  </si>
  <si>
    <t>REKE</t>
  </si>
  <si>
    <t>6)</t>
  </si>
  <si>
    <t>dyr</t>
  </si>
  <si>
    <t>KLAPPMYSS</t>
  </si>
  <si>
    <t>TABELL IIIa</t>
  </si>
  <si>
    <t>OVERSIKT OVER SAMLET KVOTE AV TORSK, HYSE OG LODDE NORD FOR 62 GRADER NORD,</t>
  </si>
  <si>
    <t>LAND:</t>
  </si>
  <si>
    <t>NASJONAL</t>
  </si>
  <si>
    <t xml:space="preserve">DISPONIBEL </t>
  </si>
  <si>
    <t>FANGST AV NORSKE FARTØY</t>
  </si>
  <si>
    <t>KVOTE:</t>
  </si>
  <si>
    <t>KJØP AV</t>
  </si>
  <si>
    <t>SALG AV</t>
  </si>
  <si>
    <t>TILBAKEFØRT</t>
  </si>
  <si>
    <t xml:space="preserve">PÅ DISPONIBEL </t>
  </si>
  <si>
    <t xml:space="preserve">KVOTE </t>
  </si>
  <si>
    <t>KVOTE TIL</t>
  </si>
  <si>
    <t>KVOTE FRA</t>
  </si>
  <si>
    <t>NORSKE FARTØY</t>
  </si>
  <si>
    <t>FARTØY FRA</t>
  </si>
  <si>
    <t>(kjøp)</t>
  </si>
  <si>
    <t>TREDJE LAND</t>
  </si>
  <si>
    <t>III</t>
  </si>
  <si>
    <t>IV</t>
  </si>
  <si>
    <t>V= I+II-III+IV</t>
  </si>
  <si>
    <t>VI</t>
  </si>
  <si>
    <t>LODDE</t>
  </si>
  <si>
    <t>TABELL IV</t>
  </si>
  <si>
    <t xml:space="preserve">FANGST AV FLAGGSTATENS FARTØY VED FISKE I </t>
  </si>
  <si>
    <t xml:space="preserve">LAND: </t>
  </si>
  <si>
    <t xml:space="preserve">ÅR: </t>
  </si>
  <si>
    <t>PR.DATO:</t>
  </si>
  <si>
    <t xml:space="preserve">PERIODE:  </t>
  </si>
  <si>
    <t>ICES I OG II</t>
  </si>
  <si>
    <t>IIA</t>
  </si>
  <si>
    <t>IIB</t>
  </si>
  <si>
    <t>FISKESLAG:</t>
  </si>
  <si>
    <t>UER</t>
  </si>
  <si>
    <t>REKER</t>
  </si>
  <si>
    <t>SILD</t>
  </si>
  <si>
    <t>MAKRELL</t>
  </si>
  <si>
    <t>Antall</t>
  </si>
  <si>
    <t>Antall dyr</t>
  </si>
  <si>
    <t>TABELL V</t>
  </si>
  <si>
    <t>Land:</t>
  </si>
  <si>
    <t>År:</t>
  </si>
  <si>
    <t>Pr. dato:</t>
  </si>
  <si>
    <t>Periode:</t>
  </si>
  <si>
    <t>SAMLETE</t>
  </si>
  <si>
    <t>I PARTENS ØKONOMISKE SONE</t>
  </si>
  <si>
    <t>SALG</t>
  </si>
  <si>
    <t>TREDJELANDS</t>
  </si>
  <si>
    <t>UBRUKT</t>
  </si>
  <si>
    <t>OPPRINNELIGE</t>
  </si>
  <si>
    <t>FISKEADGANG</t>
  </si>
  <si>
    <t>JUSTERTE</t>
  </si>
  <si>
    <t>AV KVOTE</t>
  </si>
  <si>
    <t>FANGST AV</t>
  </si>
  <si>
    <t xml:space="preserve">I PARTENS </t>
  </si>
  <si>
    <t>I ALT</t>
  </si>
  <si>
    <t>HERAV FANGST I</t>
  </si>
  <si>
    <t>KVOTE I</t>
  </si>
  <si>
    <t xml:space="preserve">OVERFØRT FRA </t>
  </si>
  <si>
    <t xml:space="preserve">KVOTE I </t>
  </si>
  <si>
    <t>SOLGT KVOTE</t>
  </si>
  <si>
    <t>FRA SALG</t>
  </si>
  <si>
    <t>ØKONOMISKE</t>
  </si>
  <si>
    <t>DET TILSTØTENDE</t>
  </si>
  <si>
    <t xml:space="preserve">PARTENS </t>
  </si>
  <si>
    <t>RØS TIL NØS</t>
  </si>
  <si>
    <t>PARTENS</t>
  </si>
  <si>
    <t>LAND</t>
  </si>
  <si>
    <t>SONE</t>
  </si>
  <si>
    <t>OMRÅDE</t>
  </si>
  <si>
    <t xml:space="preserve">ØKONOMISKE </t>
  </si>
  <si>
    <t>III= I +(-) II</t>
  </si>
  <si>
    <t>VI=IV- V</t>
  </si>
  <si>
    <t>VII=III + IV - VI</t>
  </si>
  <si>
    <t>VIII</t>
  </si>
  <si>
    <t>IX</t>
  </si>
  <si>
    <t xml:space="preserve">GRØNLAND </t>
  </si>
  <si>
    <t>EU</t>
  </si>
  <si>
    <t>ISLAND</t>
  </si>
  <si>
    <t>...</t>
  </si>
  <si>
    <t>SUM</t>
  </si>
  <si>
    <t>GRØNLAND</t>
  </si>
  <si>
    <t>BLÅKVEITE</t>
  </si>
  <si>
    <t>ANDRE BESTANDER</t>
  </si>
  <si>
    <t>kvoteregulerte bestander</t>
  </si>
  <si>
    <t>FANGST</t>
  </si>
  <si>
    <t xml:space="preserve">TOTAL </t>
  </si>
  <si>
    <t xml:space="preserve">LODDE </t>
  </si>
  <si>
    <t xml:space="preserve">Antall dyr  </t>
  </si>
  <si>
    <t xml:space="preserve">dyr  </t>
  </si>
  <si>
    <t xml:space="preserve">     ICES FANGSTOMRÅDER:</t>
  </si>
  <si>
    <t>tonn</t>
  </si>
  <si>
    <t>TABLE VI</t>
  </si>
  <si>
    <t>ÅR</t>
  </si>
  <si>
    <t>DATO</t>
  </si>
  <si>
    <t>NORSKE FARTØYS FANGST FRA ICES OMRÅDENE I, IIA og IIB</t>
  </si>
  <si>
    <t>DANMARK</t>
  </si>
  <si>
    <t>FÆRØYENE</t>
  </si>
  <si>
    <t>ANNET</t>
  </si>
  <si>
    <t xml:space="preserve">KOLMULE </t>
  </si>
  <si>
    <t xml:space="preserve">                        HER AV</t>
  </si>
  <si>
    <t>HERAV</t>
  </si>
  <si>
    <t xml:space="preserve">                    FORSKNINGS</t>
  </si>
  <si>
    <t xml:space="preserve">NORSK </t>
  </si>
  <si>
    <t xml:space="preserve">                        FANGST</t>
  </si>
  <si>
    <t>FANGST I</t>
  </si>
  <si>
    <t>RUSSISK</t>
  </si>
  <si>
    <t xml:space="preserve">    ICES FANGSTOMRÅDER:</t>
  </si>
  <si>
    <t>ØKONOMISK</t>
  </si>
  <si>
    <t xml:space="preserve">  GRØNNL.SEL  </t>
  </si>
  <si>
    <t xml:space="preserve">  KLAPPMYSS</t>
  </si>
  <si>
    <t xml:space="preserve">PERIODE: </t>
  </si>
  <si>
    <t>GRØNLANDSSEL</t>
  </si>
  <si>
    <t>TABELL  I</t>
  </si>
  <si>
    <r>
      <t>1)</t>
    </r>
    <r>
      <rPr>
        <sz val="9"/>
        <rFont val="Arial"/>
        <family val="2"/>
      </rPr>
      <t xml:space="preserve"> Ved behov kan man spesifisere fangst landet i andre land i tabellen</t>
    </r>
  </si>
  <si>
    <r>
      <t>TORSK</t>
    </r>
    <r>
      <rPr>
        <b/>
        <vertAlign val="superscript"/>
        <sz val="10"/>
        <rFont val="Arial"/>
        <family val="2"/>
      </rPr>
      <t>1</t>
    </r>
    <r>
      <rPr>
        <vertAlign val="superscript"/>
        <sz val="10"/>
        <rFont val="Arial"/>
        <family val="2"/>
      </rPr>
      <t>)</t>
    </r>
  </si>
  <si>
    <r>
      <t>HYSE</t>
    </r>
    <r>
      <rPr>
        <b/>
        <vertAlign val="superscript"/>
        <sz val="10"/>
        <rFont val="Arial"/>
        <family val="2"/>
      </rPr>
      <t>2)</t>
    </r>
  </si>
  <si>
    <t xml:space="preserve">    under fiske, Kvotekontrollen i Fiskeridirektoratet)</t>
  </si>
  <si>
    <r>
      <t>1)</t>
    </r>
    <r>
      <rPr>
        <sz val="9"/>
        <rFont val="Arial"/>
        <family val="2"/>
      </rPr>
      <t xml:space="preserve"> Fangst på nasjonal kvote. Ref. TABELL IIIa  punkt VI</t>
    </r>
  </si>
  <si>
    <t xml:space="preserve">   Fangst omregnet til voksne dyr. Inklusive forskningsfangst</t>
  </si>
  <si>
    <r>
      <t>3)</t>
    </r>
    <r>
      <rPr>
        <sz val="9"/>
        <rFont val="Arial"/>
        <family val="2"/>
      </rPr>
      <t xml:space="preserve"> Fangst av øvrige arter i den annen parts sone</t>
    </r>
  </si>
  <si>
    <t xml:space="preserve">   (Kilde: Landings- og sluttseddelregisteret i Fiskeridirektoratet, fangst i RØS baserer seg på innmeldte fangsttall</t>
  </si>
  <si>
    <t xml:space="preserve">   Fangst i Vestisen føres under ICES IIA. Inkluderer fangst i ICES-området XIVb</t>
  </si>
  <si>
    <t>FANGST FRA FLAGGSTATENS FARTØY VED FISKE I ICES-OMRÅDENE</t>
  </si>
  <si>
    <r>
      <t>2)</t>
    </r>
    <r>
      <rPr>
        <sz val="9"/>
        <rFont val="Arial"/>
        <family val="2"/>
      </rPr>
      <t xml:space="preserve"> Inneholder både strøm- og vassild</t>
    </r>
  </si>
  <si>
    <t>TYSKLAND</t>
  </si>
  <si>
    <t>STORBRIT.</t>
  </si>
  <si>
    <t>Ingen kjøp av kvoter registrert i 2009</t>
  </si>
  <si>
    <t xml:space="preserve">TREDJELANDS </t>
  </si>
  <si>
    <t>01.01.-31.12.2009</t>
  </si>
  <si>
    <t>01.01-31.12.2009</t>
  </si>
  <si>
    <t>KVOTER TONN</t>
  </si>
  <si>
    <t xml:space="preserve">    I tillegg kan inntil 18 000 tonn, 9 000 tonn for hver part disponeres til forsknings- og forvaltningsformål</t>
  </si>
  <si>
    <r>
      <t>1)</t>
    </r>
    <r>
      <rPr>
        <b/>
        <sz val="10"/>
        <rFont val="Arial"/>
        <family val="2"/>
      </rPr>
      <t xml:space="preserve"> Bifangst, maksimum 15% i hver enkelt fangst</t>
    </r>
  </si>
  <si>
    <r>
      <t>2)</t>
    </r>
    <r>
      <rPr>
        <b/>
        <sz val="10"/>
        <rFont val="Arial"/>
        <family val="2"/>
      </rPr>
      <t xml:space="preserve"> 7 000 tonn i direkte fiske og 8 000 tonn som bifangst ved fiske av torsk og hyse, maks 49% i hver enkelt fangst. Bifangst ved fiske av sild, maks 5% i hver enkelt fangst.</t>
    </r>
  </si>
  <si>
    <r>
      <t>3)</t>
    </r>
    <r>
      <rPr>
        <b/>
        <sz val="10"/>
        <rFont val="Arial"/>
        <family val="2"/>
      </rPr>
      <t xml:space="preserve"> Direkte fiske og bifangst</t>
    </r>
  </si>
  <si>
    <r>
      <t>VASSILD</t>
    </r>
    <r>
      <rPr>
        <b/>
        <vertAlign val="superscript"/>
        <sz val="10"/>
        <rFont val="Arial"/>
        <family val="2"/>
      </rPr>
      <t>2)</t>
    </r>
  </si>
  <si>
    <r>
      <t>ANNET</t>
    </r>
    <r>
      <rPr>
        <b/>
        <vertAlign val="superscript"/>
        <sz val="10"/>
        <rFont val="Arial"/>
        <family val="2"/>
      </rPr>
      <t>3)</t>
    </r>
  </si>
  <si>
    <r>
      <t>SEL</t>
    </r>
    <r>
      <rPr>
        <b/>
        <vertAlign val="superscript"/>
        <sz val="10"/>
        <rFont val="Arial"/>
        <family val="2"/>
      </rPr>
      <t>4)</t>
    </r>
  </si>
  <si>
    <t>FANGST I TONN RUND VEKT</t>
  </si>
  <si>
    <r>
      <t>FANGST AV DISPONIBEL NASJONAL KVOTE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OG FORSKNINGSFANGST</t>
    </r>
  </si>
  <si>
    <r>
      <t>TREDJELANDS FANGST</t>
    </r>
    <r>
      <rPr>
        <b/>
        <vertAlign val="superscript"/>
        <sz val="10"/>
        <rFont val="Arial"/>
        <family val="2"/>
      </rPr>
      <t xml:space="preserve"> 2)</t>
    </r>
  </si>
  <si>
    <r>
      <t xml:space="preserve"> PARTENS NASJONALE KVOTE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1)</t>
    </r>
  </si>
  <si>
    <t xml:space="preserve"> KVOTE TIL TREDJELAND FRA </t>
  </si>
  <si>
    <t>KVOTE FRA KVOTEAVSETNING TIL TREDJELAND</t>
  </si>
  <si>
    <t>TREDJELANDS KVOTER I PARTENS ØKONOMISKE SONE OG FANGST AV DISSE KVOTER. TONN RUND VEKT</t>
  </si>
  <si>
    <r>
      <t xml:space="preserve">1)  </t>
    </r>
    <r>
      <rPr>
        <sz val="9"/>
        <rFont val="Arial"/>
        <family val="2"/>
      </rPr>
      <t>Inkl. kysttorsk; 21 000 tonn norsk kysttorsk og 21 000 tonn murmansktorsk</t>
    </r>
  </si>
  <si>
    <r>
      <t>2)</t>
    </r>
    <r>
      <rPr>
        <sz val="9"/>
        <rFont val="Arial"/>
        <family val="2"/>
      </rPr>
      <t xml:space="preserve">  I tillegg kan inntil 8 000 tonn, 4 000 tonn for hver part disponeres til forsknings- og forvaltningsformål</t>
    </r>
  </si>
  <si>
    <r>
      <t>3)</t>
    </r>
    <r>
      <rPr>
        <sz val="9"/>
        <rFont val="Arial"/>
        <family val="2"/>
      </rPr>
      <t xml:space="preserve">  Totalkvote for lodde i Barentshavet fordeles med 60 % til Norge og 40 % til Russland</t>
    </r>
  </si>
  <si>
    <r>
      <t>1)</t>
    </r>
    <r>
      <rPr>
        <sz val="9"/>
        <rFont val="Arial"/>
        <family val="2"/>
      </rPr>
      <t xml:space="preserve"> Ref. TABELL I punkt VI - her i IIIa er også forskningskvote på 9 000 tonn torsk tatt med</t>
    </r>
  </si>
  <si>
    <r>
      <t>2)</t>
    </r>
    <r>
      <rPr>
        <sz val="9"/>
        <rFont val="Arial"/>
        <family val="2"/>
      </rPr>
      <t xml:space="preserve"> Ref. TABELL I punkt VI - her i IIIa er også forskningskvote på 4 000 tonn hyse tatt med</t>
    </r>
  </si>
  <si>
    <t>ICES-OMRÅDENE I, IIA OG IIB, INKLUDERT FORSKNINGSFANGST</t>
  </si>
  <si>
    <r>
      <t xml:space="preserve">1) </t>
    </r>
    <r>
      <rPr>
        <sz val="9"/>
        <rFont val="Arial"/>
        <family val="2"/>
      </rPr>
      <t>Kjøp og salg fra nasjonal kvote. Nasjonal kvote se TABELL I punkt VI og VII</t>
    </r>
  </si>
  <si>
    <r>
      <t>2)</t>
    </r>
    <r>
      <rPr>
        <sz val="9"/>
        <rFont val="Arial"/>
        <family val="2"/>
      </rPr>
      <t xml:space="preserve"> Den norske part rapporterer fiske av tredjeland som foregår i Norges økonomiske sone på kvote tildelt av Norge og Russland (Kvotekontrollen i Fiskeridirektoratet)</t>
    </r>
  </si>
  <si>
    <t>I, IIA og IIB, FØRSTEGANGSLANDING I ALLE ANDRE LAND ENN</t>
  </si>
  <si>
    <t>FLAGGSTATEN. FANGST I TONN RUND VEKT.</t>
  </si>
  <si>
    <r>
      <t>LANDET I:</t>
    </r>
    <r>
      <rPr>
        <b/>
        <vertAlign val="superscript"/>
        <sz val="10"/>
        <rFont val="Arial"/>
        <family val="2"/>
      </rPr>
      <t>1)</t>
    </r>
  </si>
  <si>
    <r>
      <t>TORSK</t>
    </r>
    <r>
      <rPr>
        <b/>
        <vertAlign val="superscript"/>
        <sz val="10"/>
        <rFont val="Arial"/>
        <family val="2"/>
      </rPr>
      <t>1)</t>
    </r>
  </si>
  <si>
    <r>
      <t>LODDE</t>
    </r>
    <r>
      <rPr>
        <b/>
        <vertAlign val="superscript"/>
        <sz val="10"/>
        <rFont val="Arial"/>
        <family val="2"/>
      </rPr>
      <t>3)</t>
    </r>
  </si>
  <si>
    <t>FISKERIKOMMISJON, INKLUDERT EVENTUELLE JUSTERINGER I LØPET AV ÅRET. TONN RUND VEKT.</t>
  </si>
  <si>
    <r>
      <t xml:space="preserve">3) </t>
    </r>
    <r>
      <rPr>
        <sz val="9"/>
        <rFont val="Arial"/>
        <family val="2"/>
      </rPr>
      <t>Ref. TABELL I punkt VI - her i IIIa er også forskningskvote på 5 000 tonn lodde tatt med</t>
    </r>
  </si>
  <si>
    <r>
      <t>4)</t>
    </r>
    <r>
      <rPr>
        <sz val="9"/>
        <rFont val="Arial"/>
        <family val="2"/>
      </rPr>
      <t xml:space="preserve"> Fylles ut av den russiske part i de tilfeller det foregår en tilbakeføring til Russland av </t>
    </r>
    <r>
      <rPr>
        <u val="single"/>
        <sz val="9"/>
        <rFont val="Arial"/>
        <family val="2"/>
      </rPr>
      <t>ubenyttet kvote, se tabell IIIb for beregning av solgt kvote</t>
    </r>
  </si>
  <si>
    <r>
      <t>6)</t>
    </r>
    <r>
      <rPr>
        <sz val="9"/>
        <rFont val="Arial"/>
        <family val="2"/>
      </rPr>
      <t xml:space="preserve"> Fangst på bestanden av fartøy som fører norsk flagg (kilde: Landings- og sluttseddelregisteret i Fiskeridirektoratet)</t>
    </r>
  </si>
  <si>
    <t xml:space="preserve">    I tillegg kan inntil 10 000 tonn, 5 000 tonn for hver part disponeres til forsknings- og forvaltningsformål</t>
  </si>
  <si>
    <t>TONN RUND VEKT.</t>
  </si>
  <si>
    <r>
      <t>NASJONAL KVOTE</t>
    </r>
    <r>
      <rPr>
        <b/>
        <vertAlign val="superscript"/>
        <sz val="10"/>
        <rFont val="Arial"/>
        <family val="2"/>
      </rPr>
      <t>5)</t>
    </r>
  </si>
  <si>
    <r>
      <t>NASJONAL KVOTE</t>
    </r>
    <r>
      <rPr>
        <b/>
        <vertAlign val="superscript"/>
        <sz val="10"/>
        <rFont val="Arial"/>
        <family val="2"/>
      </rPr>
      <t>6)</t>
    </r>
  </si>
  <si>
    <r>
      <t>SALG</t>
    </r>
    <r>
      <rPr>
        <b/>
        <vertAlign val="superscript"/>
        <sz val="10"/>
        <rFont val="Arial"/>
        <family val="2"/>
      </rPr>
      <t>4)</t>
    </r>
  </si>
  <si>
    <t>TIL DISPOSISJON FOR DEN NASJONALE FLÅTEN, OG FANGST AV DENNE KVOTEN. TONN RUND VEKT.</t>
  </si>
  <si>
    <r>
      <t>5)</t>
    </r>
    <r>
      <rPr>
        <sz val="9"/>
        <rFont val="Arial"/>
        <family val="2"/>
      </rPr>
      <t xml:space="preserve"> Nasjonal kvote justert for kjøp og salg, inkludert ufordelt avsetning til tredjeland, (tallet spesifiseres i fotnote)</t>
    </r>
  </si>
  <si>
    <r>
      <t>4)</t>
    </r>
    <r>
      <rPr>
        <sz val="9"/>
        <rFont val="Arial"/>
        <family val="2"/>
      </rPr>
      <t xml:space="preserve"> Oppgis i antall dyr. Fangst i Østisen føres under ICES I</t>
    </r>
  </si>
  <si>
    <t xml:space="preserve">   Ref. TABELL IV forskningsfangst lodde utgjør 8 409 tonn pr. 01.10.2010</t>
  </si>
  <si>
    <t xml:space="preserve">   Ref. TABELL IV forskningsfangst hyse utgjør 908 tonn pr. 01.10.2010</t>
  </si>
  <si>
    <t xml:space="preserve">   Ref. TABELL IV forskningsfangst torsk utgjør 6 194 tonn pr. 01.10.2010</t>
  </si>
  <si>
    <r>
      <t>4)</t>
    </r>
    <r>
      <rPr>
        <b/>
        <sz val="10"/>
        <rFont val="Arial"/>
        <family val="2"/>
      </rPr>
      <t xml:space="preserve"> Direkte fiske og bifangst</t>
    </r>
  </si>
  <si>
    <r>
      <t>5)</t>
    </r>
    <r>
      <rPr>
        <b/>
        <sz val="10"/>
        <rFont val="Arial"/>
        <family val="2"/>
      </rPr>
      <t xml:space="preserve"> Gjelder både i NØS N62, og i Jan Mayen sonen</t>
    </r>
  </si>
  <si>
    <r>
      <t>6)</t>
    </r>
    <r>
      <rPr>
        <b/>
        <sz val="10"/>
        <rFont val="Arial"/>
        <family val="2"/>
      </rPr>
      <t xml:space="preserve"> Jan Mayen sonen og deler av NØS</t>
    </r>
  </si>
  <si>
    <t>7)</t>
  </si>
  <si>
    <r>
      <t>7)</t>
    </r>
    <r>
      <rPr>
        <b/>
        <sz val="10"/>
        <rFont val="Arial"/>
        <family val="2"/>
      </rPr>
      <t xml:space="preserve"> Ikke kvoteregulerte bestander tatt som bifangst i fiske etter</t>
    </r>
  </si>
  <si>
    <r>
      <rPr>
        <b/>
        <vertAlign val="superscript"/>
        <sz val="10"/>
        <rFont val="Arial"/>
        <family val="2"/>
      </rPr>
      <t>8)</t>
    </r>
    <r>
      <rPr>
        <b/>
        <sz val="10"/>
        <rFont val="Arial"/>
        <family val="2"/>
      </rPr>
      <t>Voksne dyr. Norsk fangst i Østisen. Norske myndigheter besluttet å ikke åpne for fangst innenfor denne kvoten.</t>
    </r>
  </si>
  <si>
    <t>8)</t>
  </si>
  <si>
    <t>7 000 dyr</t>
  </si>
</sst>
</file>

<file path=xl/styles.xml><?xml version="1.0" encoding="utf-8"?>
<styleSheet xmlns="http://schemas.openxmlformats.org/spreadsheetml/2006/main">
  <numFmts count="1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 * #,##0_ ;_ * \-#,##0_ ;_ * &quot;-&quot;??_ ;_ @_ "/>
    <numFmt numFmtId="173" formatCode="#,##0;[Red]#,##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u val="single"/>
      <sz val="9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/>
      <bottom style="medium"/>
    </border>
    <border>
      <left/>
      <right/>
      <top style="medium"/>
      <bottom style="medium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/>
      <bottom style="thin"/>
    </border>
    <border>
      <left style="medium"/>
      <right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0" borderId="2" applyNumberFormat="0" applyFill="0" applyAlignment="0" applyProtection="0"/>
    <xf numFmtId="0" fontId="35" fillId="24" borderId="3" applyNumberFormat="0" applyAlignment="0" applyProtection="0"/>
    <xf numFmtId="0" fontId="0" fillId="25" borderId="4" applyNumberFormat="0" applyFont="0" applyAlignment="0" applyProtection="0"/>
    <xf numFmtId="0" fontId="36" fillId="26" borderId="0" applyNumberFormat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0" borderId="9" applyNumberFormat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72" fontId="0" fillId="0" borderId="11" xfId="49" applyNumberFormat="1" applyFont="1" applyBorder="1" applyAlignment="1">
      <alignment/>
    </xf>
    <xf numFmtId="172" fontId="0" fillId="0" borderId="12" xfId="49" applyNumberFormat="1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 horizontal="right"/>
    </xf>
    <xf numFmtId="14" fontId="2" fillId="0" borderId="0" xfId="0" applyNumberFormat="1" applyFont="1" applyBorder="1" applyAlignment="1">
      <alignment horizontal="right"/>
    </xf>
    <xf numFmtId="0" fontId="0" fillId="0" borderId="14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4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4" fillId="0" borderId="0" xfId="0" applyFont="1" applyAlignment="1">
      <alignment/>
    </xf>
    <xf numFmtId="172" fontId="2" fillId="0" borderId="18" xfId="49" applyNumberFormat="1" applyFont="1" applyBorder="1" applyAlignment="1">
      <alignment/>
    </xf>
    <xf numFmtId="172" fontId="2" fillId="0" borderId="18" xfId="49" applyNumberFormat="1" applyFont="1" applyBorder="1" applyAlignment="1">
      <alignment horizontal="center"/>
    </xf>
    <xf numFmtId="172" fontId="2" fillId="0" borderId="18" xfId="49" applyNumberFormat="1" applyFont="1" applyBorder="1" applyAlignment="1">
      <alignment horizontal="right"/>
    </xf>
    <xf numFmtId="172" fontId="2" fillId="0" borderId="11" xfId="49" applyNumberFormat="1" applyFont="1" applyBorder="1" applyAlignment="1">
      <alignment/>
    </xf>
    <xf numFmtId="172" fontId="2" fillId="0" borderId="19" xfId="49" applyNumberFormat="1" applyFont="1" applyBorder="1" applyAlignment="1">
      <alignment/>
    </xf>
    <xf numFmtId="172" fontId="2" fillId="0" borderId="20" xfId="49" applyNumberFormat="1" applyFont="1" applyBorder="1" applyAlignment="1">
      <alignment/>
    </xf>
    <xf numFmtId="172" fontId="2" fillId="0" borderId="21" xfId="49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2" fillId="0" borderId="22" xfId="0" applyNumberFormat="1" applyFont="1" applyBorder="1" applyAlignment="1">
      <alignment horizontal="right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2" fillId="0" borderId="16" xfId="0" applyFont="1" applyFill="1" applyBorder="1" applyAlignment="1">
      <alignment/>
    </xf>
    <xf numFmtId="172" fontId="0" fillId="0" borderId="0" xfId="49" applyNumberFormat="1" applyFont="1" applyBorder="1" applyAlignment="1">
      <alignment/>
    </xf>
    <xf numFmtId="172" fontId="0" fillId="0" borderId="10" xfId="49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1" fontId="2" fillId="0" borderId="0" xfId="0" applyNumberFormat="1" applyFont="1" applyBorder="1" applyAlignment="1" quotePrefix="1">
      <alignment horizontal="right"/>
    </xf>
    <xf numFmtId="0" fontId="2" fillId="0" borderId="23" xfId="0" applyFont="1" applyBorder="1" applyAlignment="1">
      <alignment horizontal="left"/>
    </xf>
    <xf numFmtId="0" fontId="2" fillId="0" borderId="2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25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24" xfId="0" applyFont="1" applyBorder="1" applyAlignment="1" quotePrefix="1">
      <alignment horizontal="center"/>
    </xf>
    <xf numFmtId="0" fontId="2" fillId="0" borderId="10" xfId="0" applyFont="1" applyBorder="1" applyAlignment="1">
      <alignment horizontal="centerContinuous"/>
    </xf>
    <xf numFmtId="0" fontId="2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15" xfId="0" applyFont="1" applyBorder="1" applyAlignment="1">
      <alignment/>
    </xf>
    <xf numFmtId="173" fontId="2" fillId="0" borderId="18" xfId="49" applyNumberFormat="1" applyFont="1" applyBorder="1" applyAlignment="1">
      <alignment/>
    </xf>
    <xf numFmtId="173" fontId="2" fillId="0" borderId="27" xfId="49" applyNumberFormat="1" applyFont="1" applyBorder="1" applyAlignment="1">
      <alignment/>
    </xf>
    <xf numFmtId="173" fontId="2" fillId="0" borderId="28" xfId="49" applyNumberFormat="1" applyFont="1" applyBorder="1" applyAlignment="1">
      <alignment/>
    </xf>
    <xf numFmtId="173" fontId="2" fillId="0" borderId="18" xfId="0" applyNumberFormat="1" applyFont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8" xfId="0" applyFont="1" applyBorder="1" applyAlignment="1">
      <alignment/>
    </xf>
    <xf numFmtId="173" fontId="2" fillId="0" borderId="29" xfId="49" applyNumberFormat="1" applyFont="1" applyBorder="1" applyAlignment="1">
      <alignment/>
    </xf>
    <xf numFmtId="173" fontId="2" fillId="0" borderId="30" xfId="49" applyNumberFormat="1" applyFont="1" applyBorder="1" applyAlignment="1">
      <alignment/>
    </xf>
    <xf numFmtId="173" fontId="2" fillId="0" borderId="31" xfId="49" applyNumberFormat="1" applyFont="1" applyBorder="1" applyAlignment="1">
      <alignment/>
    </xf>
    <xf numFmtId="173" fontId="2" fillId="0" borderId="29" xfId="0" applyNumberFormat="1" applyFont="1" applyBorder="1" applyAlignment="1">
      <alignment/>
    </xf>
    <xf numFmtId="173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0" fillId="0" borderId="32" xfId="0" applyBorder="1" applyAlignment="1">
      <alignment/>
    </xf>
    <xf numFmtId="173" fontId="2" fillId="0" borderId="11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172" fontId="5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3" fontId="6" fillId="0" borderId="15" xfId="0" applyNumberFormat="1" applyFont="1" applyBorder="1" applyAlignment="1">
      <alignment/>
    </xf>
    <xf numFmtId="0" fontId="6" fillId="0" borderId="23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23" xfId="0" applyFont="1" applyBorder="1" applyAlignment="1">
      <alignment wrapText="1"/>
    </xf>
    <xf numFmtId="0" fontId="2" fillId="0" borderId="29" xfId="0" applyFont="1" applyBorder="1" applyAlignment="1">
      <alignment/>
    </xf>
    <xf numFmtId="0" fontId="6" fillId="0" borderId="25" xfId="0" applyFont="1" applyBorder="1" applyAlignment="1">
      <alignment/>
    </xf>
    <xf numFmtId="14" fontId="2" fillId="0" borderId="0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3" fontId="2" fillId="0" borderId="18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72" fontId="2" fillId="0" borderId="15" xfId="49" applyNumberFormat="1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26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1" xfId="0" applyFont="1" applyBorder="1" applyAlignment="1">
      <alignment/>
    </xf>
    <xf numFmtId="43" fontId="0" fillId="0" borderId="0" xfId="49" applyFont="1" applyAlignment="1">
      <alignment/>
    </xf>
    <xf numFmtId="0" fontId="0" fillId="0" borderId="14" xfId="0" applyFont="1" applyBorder="1" applyAlignment="1">
      <alignment/>
    </xf>
    <xf numFmtId="1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33" xfId="0" applyFont="1" applyBorder="1" applyAlignment="1">
      <alignment/>
    </xf>
    <xf numFmtId="0" fontId="2" fillId="0" borderId="26" xfId="0" applyFont="1" applyBorder="1" applyAlignment="1">
      <alignment horizontal="right"/>
    </xf>
    <xf numFmtId="0" fontId="2" fillId="0" borderId="2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5" xfId="0" applyFont="1" applyBorder="1" applyAlignment="1">
      <alignment horizontal="left"/>
    </xf>
    <xf numFmtId="0" fontId="2" fillId="0" borderId="3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10" xfId="0" applyFont="1" applyBorder="1" applyAlignment="1">
      <alignment/>
    </xf>
    <xf numFmtId="14" fontId="2" fillId="0" borderId="0" xfId="0" applyNumberFormat="1" applyFont="1" applyBorder="1" applyAlignment="1">
      <alignment horizontal="left"/>
    </xf>
    <xf numFmtId="0" fontId="0" fillId="0" borderId="16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3" fontId="2" fillId="0" borderId="22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2" xfId="0" applyFont="1" applyBorder="1" applyAlignment="1">
      <alignment/>
    </xf>
    <xf numFmtId="172" fontId="2" fillId="0" borderId="22" xfId="49" applyNumberFormat="1" applyFont="1" applyBorder="1" applyAlignment="1">
      <alignment/>
    </xf>
    <xf numFmtId="0" fontId="2" fillId="0" borderId="36" xfId="0" applyFont="1" applyBorder="1" applyAlignment="1">
      <alignment/>
    </xf>
    <xf numFmtId="172" fontId="2" fillId="0" borderId="22" xfId="49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0" fontId="2" fillId="0" borderId="17" xfId="0" applyFont="1" applyFill="1" applyBorder="1" applyAlignment="1">
      <alignment/>
    </xf>
    <xf numFmtId="172" fontId="2" fillId="0" borderId="17" xfId="49" applyNumberFormat="1" applyFont="1" applyBorder="1" applyAlignment="1">
      <alignment/>
    </xf>
    <xf numFmtId="0" fontId="2" fillId="0" borderId="13" xfId="0" applyFont="1" applyFill="1" applyBorder="1" applyAlignment="1">
      <alignment/>
    </xf>
    <xf numFmtId="3" fontId="2" fillId="0" borderId="37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172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 quotePrefix="1">
      <alignment horizontal="center"/>
    </xf>
    <xf numFmtId="0" fontId="0" fillId="0" borderId="14" xfId="0" applyFont="1" applyBorder="1" applyAlignment="1" quotePrefix="1">
      <alignment horizontal="center"/>
    </xf>
    <xf numFmtId="0" fontId="0" fillId="0" borderId="25" xfId="0" applyFont="1" applyBorder="1" applyAlignment="1" quotePrefix="1">
      <alignment horizont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2" fillId="0" borderId="38" xfId="0" applyFont="1" applyBorder="1" applyAlignment="1">
      <alignment/>
    </xf>
    <xf numFmtId="172" fontId="2" fillId="0" borderId="38" xfId="49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18" xfId="49" applyNumberFormat="1" applyFont="1" applyBorder="1" applyAlignment="1">
      <alignment/>
    </xf>
    <xf numFmtId="49" fontId="2" fillId="0" borderId="18" xfId="49" applyNumberFormat="1" applyFont="1" applyBorder="1" applyAlignment="1">
      <alignment horizontal="right"/>
    </xf>
    <xf numFmtId="3" fontId="2" fillId="0" borderId="18" xfId="49" applyNumberFormat="1" applyFont="1" applyBorder="1" applyAlignment="1">
      <alignment horizontal="right"/>
    </xf>
    <xf numFmtId="172" fontId="2" fillId="0" borderId="38" xfId="49" applyNumberFormat="1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172" fontId="2" fillId="0" borderId="13" xfId="0" applyNumberFormat="1" applyFont="1" applyBorder="1" applyAlignment="1">
      <alignment/>
    </xf>
    <xf numFmtId="172" fontId="2" fillId="0" borderId="25" xfId="0" applyNumberFormat="1" applyFont="1" applyBorder="1" applyAlignment="1">
      <alignment/>
    </xf>
    <xf numFmtId="0" fontId="2" fillId="0" borderId="17" xfId="0" applyFont="1" applyBorder="1" applyAlignment="1">
      <alignment horizontal="right"/>
    </xf>
    <xf numFmtId="172" fontId="2" fillId="0" borderId="11" xfId="0" applyNumberFormat="1" applyFont="1" applyBorder="1" applyAlignment="1">
      <alignment horizontal="center"/>
    </xf>
    <xf numFmtId="0" fontId="2" fillId="0" borderId="39" xfId="0" applyFont="1" applyBorder="1" applyAlignment="1">
      <alignment/>
    </xf>
    <xf numFmtId="172" fontId="2" fillId="0" borderId="39" xfId="49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172" fontId="0" fillId="0" borderId="39" xfId="49" applyNumberFormat="1" applyFont="1" applyBorder="1" applyAlignment="1">
      <alignment/>
    </xf>
    <xf numFmtId="172" fontId="0" fillId="0" borderId="19" xfId="49" applyNumberFormat="1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21" xfId="0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172" fontId="0" fillId="0" borderId="11" xfId="49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1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172" fontId="0" fillId="0" borderId="17" xfId="49" applyNumberFormat="1" applyFont="1" applyBorder="1" applyAlignment="1">
      <alignment/>
    </xf>
    <xf numFmtId="172" fontId="0" fillId="0" borderId="17" xfId="49" applyNumberFormat="1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172" fontId="0" fillId="0" borderId="11" xfId="49" applyNumberFormat="1" applyFont="1" applyBorder="1" applyAlignment="1">
      <alignment/>
    </xf>
    <xf numFmtId="172" fontId="0" fillId="0" borderId="13" xfId="49" applyNumberFormat="1" applyFont="1" applyBorder="1" applyAlignment="1">
      <alignment/>
    </xf>
    <xf numFmtId="172" fontId="0" fillId="0" borderId="13" xfId="49" applyNumberFormat="1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172" fontId="0" fillId="0" borderId="10" xfId="49" applyNumberFormat="1" applyFont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7" xfId="0" applyFont="1" applyBorder="1" applyAlignment="1">
      <alignment/>
    </xf>
    <xf numFmtId="0" fontId="0" fillId="0" borderId="11" xfId="0" applyFont="1" applyBorder="1" applyAlignment="1">
      <alignment/>
    </xf>
    <xf numFmtId="172" fontId="2" fillId="0" borderId="40" xfId="49" applyNumberFormat="1" applyFont="1" applyBorder="1" applyAlignment="1">
      <alignment/>
    </xf>
    <xf numFmtId="172" fontId="2" fillId="0" borderId="37" xfId="49" applyNumberFormat="1" applyFont="1" applyBorder="1" applyAlignment="1">
      <alignment/>
    </xf>
    <xf numFmtId="172" fontId="2" fillId="0" borderId="15" xfId="0" applyNumberFormat="1" applyFont="1" applyBorder="1" applyAlignment="1">
      <alignment horizontal="center"/>
    </xf>
    <xf numFmtId="172" fontId="2" fillId="0" borderId="12" xfId="0" applyNumberFormat="1" applyFont="1" applyBorder="1" applyAlignment="1">
      <alignment/>
    </xf>
    <xf numFmtId="0" fontId="2" fillId="0" borderId="23" xfId="0" applyNumberFormat="1" applyFont="1" applyBorder="1" applyAlignment="1">
      <alignment vertical="center" wrapText="1"/>
    </xf>
    <xf numFmtId="3" fontId="2" fillId="0" borderId="37" xfId="0" applyNumberFormat="1" applyFont="1" applyBorder="1" applyAlignment="1">
      <alignment horizontal="right"/>
    </xf>
    <xf numFmtId="3" fontId="2" fillId="0" borderId="37" xfId="49" applyNumberFormat="1" applyFont="1" applyBorder="1" applyAlignment="1">
      <alignment horizontal="center"/>
    </xf>
    <xf numFmtId="3" fontId="0" fillId="0" borderId="40" xfId="0" applyNumberFormat="1" applyFont="1" applyBorder="1" applyAlignment="1">
      <alignment horizontal="center"/>
    </xf>
    <xf numFmtId="3" fontId="2" fillId="0" borderId="41" xfId="0" applyNumberFormat="1" applyFont="1" applyBorder="1" applyAlignment="1">
      <alignment horizontal="center"/>
    </xf>
    <xf numFmtId="3" fontId="0" fillId="0" borderId="42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3" xfId="0" applyFont="1" applyBorder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9"/>
  <sheetViews>
    <sheetView zoomScale="120" zoomScaleNormal="120" zoomScalePageLayoutView="0" workbookViewId="0" topLeftCell="A10">
      <selection activeCell="B36" sqref="B36"/>
    </sheetView>
  </sheetViews>
  <sheetFormatPr defaultColWidth="8.8515625" defaultRowHeight="12.75"/>
  <cols>
    <col min="1" max="1" width="11.8515625" style="90" customWidth="1"/>
    <col min="2" max="2" width="16.57421875" style="90" customWidth="1"/>
    <col min="3" max="3" width="14.28125" style="90" customWidth="1"/>
    <col min="4" max="4" width="13.421875" style="90" customWidth="1"/>
    <col min="5" max="5" width="15.7109375" style="90" customWidth="1"/>
    <col min="6" max="6" width="17.140625" style="90" customWidth="1"/>
    <col min="7" max="7" width="13.28125" style="90" customWidth="1"/>
    <col min="8" max="8" width="17.00390625" style="90" customWidth="1"/>
    <col min="9" max="16384" width="8.8515625" style="90" customWidth="1"/>
  </cols>
  <sheetData>
    <row r="1" ht="13.5" thickBot="1"/>
    <row r="2" spans="1:8" ht="12.75">
      <c r="A2" s="32" t="s">
        <v>176</v>
      </c>
      <c r="B2" s="99"/>
      <c r="C2" s="99"/>
      <c r="D2" s="99"/>
      <c r="E2" s="99"/>
      <c r="F2" s="99"/>
      <c r="G2" s="99"/>
      <c r="H2" s="96"/>
    </row>
    <row r="3" spans="1:8" ht="12.75">
      <c r="A3" s="33"/>
      <c r="B3" s="11" t="s">
        <v>0</v>
      </c>
      <c r="C3" s="30"/>
      <c r="D3" s="30"/>
      <c r="E3" s="30"/>
      <c r="F3" s="30"/>
      <c r="G3" s="30"/>
      <c r="H3" s="31"/>
    </row>
    <row r="4" spans="1:8" ht="12.75">
      <c r="A4" s="33"/>
      <c r="B4" s="11" t="s">
        <v>1</v>
      </c>
      <c r="C4" s="93"/>
      <c r="D4" s="93"/>
      <c r="E4" s="93"/>
      <c r="F4" s="30"/>
      <c r="G4" s="30"/>
      <c r="H4" s="31"/>
    </row>
    <row r="5" spans="1:8" ht="12.75">
      <c r="A5" s="33"/>
      <c r="B5" s="11" t="s">
        <v>222</v>
      </c>
      <c r="C5" s="30"/>
      <c r="D5" s="30"/>
      <c r="E5" s="30"/>
      <c r="F5" s="30"/>
      <c r="G5" s="11"/>
      <c r="H5" s="31"/>
    </row>
    <row r="6" spans="1:8" ht="12.75">
      <c r="A6" s="33"/>
      <c r="C6" s="30"/>
      <c r="D6" s="30"/>
      <c r="E6" s="30"/>
      <c r="F6" s="30"/>
      <c r="G6" s="30"/>
      <c r="H6" s="31"/>
    </row>
    <row r="7" spans="1:8" ht="12.75">
      <c r="A7" s="33"/>
      <c r="B7" s="30"/>
      <c r="C7" s="30"/>
      <c r="D7" s="30"/>
      <c r="E7" s="30"/>
      <c r="F7" s="30"/>
      <c r="G7" s="30"/>
      <c r="H7" s="31"/>
    </row>
    <row r="8" spans="1:8" ht="12.75">
      <c r="A8" s="28" t="s">
        <v>2</v>
      </c>
      <c r="B8" s="29">
        <v>2009</v>
      </c>
      <c r="C8" s="30"/>
      <c r="D8" s="30"/>
      <c r="E8" s="30"/>
      <c r="F8" s="30"/>
      <c r="G8" s="30"/>
      <c r="H8" s="31"/>
    </row>
    <row r="9" spans="1:8" ht="12.75">
      <c r="A9" s="28" t="s">
        <v>3</v>
      </c>
      <c r="B9" s="100">
        <v>40452</v>
      </c>
      <c r="C9" s="30"/>
      <c r="D9" s="30"/>
      <c r="E9" s="30"/>
      <c r="F9" s="30"/>
      <c r="G9" s="30"/>
      <c r="H9" s="31"/>
    </row>
    <row r="10" spans="1:8" ht="12.75">
      <c r="A10" s="28" t="s">
        <v>4</v>
      </c>
      <c r="B10" s="29" t="s">
        <v>192</v>
      </c>
      <c r="C10" s="30"/>
      <c r="D10" s="30"/>
      <c r="E10" s="30"/>
      <c r="F10" s="30"/>
      <c r="G10" s="30"/>
      <c r="H10" s="31"/>
    </row>
    <row r="11" spans="1:8" ht="13.5" thickBot="1">
      <c r="A11" s="33"/>
      <c r="B11" s="101"/>
      <c r="C11" s="30"/>
      <c r="D11" s="30"/>
      <c r="E11" s="30"/>
      <c r="F11" s="30"/>
      <c r="G11" s="30"/>
      <c r="H11" s="31"/>
    </row>
    <row r="12" spans="1:8" ht="13.5" thickBot="1">
      <c r="A12" s="52"/>
      <c r="B12" s="94"/>
      <c r="C12" s="102" t="s">
        <v>5</v>
      </c>
      <c r="D12" s="102" t="s">
        <v>44</v>
      </c>
      <c r="E12" s="95"/>
      <c r="F12" s="52" t="s">
        <v>7</v>
      </c>
      <c r="G12" s="103" t="s">
        <v>8</v>
      </c>
      <c r="H12" s="104" t="s">
        <v>194</v>
      </c>
    </row>
    <row r="13" spans="1:8" ht="13.5" thickBot="1">
      <c r="A13" s="27"/>
      <c r="B13" s="52" t="s">
        <v>9</v>
      </c>
      <c r="C13" s="52" t="s">
        <v>10</v>
      </c>
      <c r="D13" s="103" t="s">
        <v>11</v>
      </c>
      <c r="E13" s="104" t="s">
        <v>12</v>
      </c>
      <c r="F13" s="27" t="s">
        <v>13</v>
      </c>
      <c r="G13" s="52"/>
      <c r="H13" s="52"/>
    </row>
    <row r="14" spans="1:8" ht="12.75">
      <c r="A14" s="27"/>
      <c r="B14" s="27"/>
      <c r="C14" s="27" t="s">
        <v>14</v>
      </c>
      <c r="D14" s="27" t="s">
        <v>15</v>
      </c>
      <c r="E14" s="27" t="s">
        <v>16</v>
      </c>
      <c r="F14" s="27" t="s">
        <v>17</v>
      </c>
      <c r="G14" s="27" t="s">
        <v>15</v>
      </c>
      <c r="H14" s="27" t="s">
        <v>16</v>
      </c>
    </row>
    <row r="15" spans="1:8" ht="13.5" thickBot="1">
      <c r="A15" s="105" t="s">
        <v>18</v>
      </c>
      <c r="B15" s="106"/>
      <c r="C15" s="27" t="s">
        <v>19</v>
      </c>
      <c r="D15" s="30"/>
      <c r="E15" s="41"/>
      <c r="F15" s="41" t="s">
        <v>6</v>
      </c>
      <c r="G15" s="41"/>
      <c r="H15" s="41"/>
    </row>
    <row r="16" spans="1:8" ht="13.5" thickBot="1">
      <c r="A16" s="107"/>
      <c r="B16" s="108" t="s">
        <v>20</v>
      </c>
      <c r="C16" s="109" t="s">
        <v>21</v>
      </c>
      <c r="D16" s="55" t="s">
        <v>22</v>
      </c>
      <c r="E16" s="110" t="s">
        <v>23</v>
      </c>
      <c r="F16" s="109" t="s">
        <v>24</v>
      </c>
      <c r="G16" s="109" t="s">
        <v>25</v>
      </c>
      <c r="H16" s="111" t="s">
        <v>26</v>
      </c>
    </row>
    <row r="17" spans="1:8" ht="18.75" customHeight="1">
      <c r="A17" s="5"/>
      <c r="B17" s="5"/>
      <c r="C17" s="52"/>
      <c r="D17" s="112"/>
      <c r="E17" s="52"/>
      <c r="F17" s="52"/>
      <c r="G17" s="52"/>
      <c r="H17" s="96"/>
    </row>
    <row r="18" spans="1:8" ht="18.75" customHeight="1" thickBot="1">
      <c r="A18" s="75" t="s">
        <v>220</v>
      </c>
      <c r="B18" s="3">
        <v>528000</v>
      </c>
      <c r="C18" s="3">
        <v>71800</v>
      </c>
      <c r="D18" s="3">
        <f>(B18-C18)/2</f>
        <v>228100</v>
      </c>
      <c r="E18" s="3">
        <f>(B18-C18)/2</f>
        <v>228100</v>
      </c>
      <c r="F18" s="3">
        <v>6000</v>
      </c>
      <c r="G18" s="3">
        <f>D18+F18</f>
        <v>234100</v>
      </c>
      <c r="H18" s="4">
        <f>E18-F18</f>
        <v>222100</v>
      </c>
    </row>
    <row r="19" spans="1:8" ht="18.75" customHeight="1">
      <c r="A19" s="74"/>
      <c r="B19" s="5"/>
      <c r="C19" s="5"/>
      <c r="D19" s="5"/>
      <c r="E19" s="5"/>
      <c r="F19" s="5"/>
      <c r="G19" s="5"/>
      <c r="H19" s="5"/>
    </row>
    <row r="20" spans="1:8" ht="18.75" customHeight="1" thickBot="1">
      <c r="A20" s="58" t="s">
        <v>179</v>
      </c>
      <c r="B20" s="3">
        <v>186000</v>
      </c>
      <c r="C20" s="3">
        <v>8900</v>
      </c>
      <c r="D20" s="3">
        <f>(B20-C20)/2</f>
        <v>88550</v>
      </c>
      <c r="E20" s="3">
        <f>(B20-C20)/2</f>
        <v>88550</v>
      </c>
      <c r="F20" s="3">
        <v>4500</v>
      </c>
      <c r="G20" s="3">
        <f>D20+F20</f>
        <v>93050</v>
      </c>
      <c r="H20" s="4">
        <f>D20-F20</f>
        <v>84050</v>
      </c>
    </row>
    <row r="21" spans="1:8" ht="18.75" customHeight="1">
      <c r="A21" s="74"/>
      <c r="B21" s="36"/>
      <c r="C21" s="36"/>
      <c r="D21" s="36"/>
      <c r="E21" s="36"/>
      <c r="F21" s="36"/>
      <c r="G21" s="36"/>
      <c r="H21" s="36"/>
    </row>
    <row r="22" spans="1:8" ht="18.75" customHeight="1" thickBot="1">
      <c r="A22" s="75" t="s">
        <v>221</v>
      </c>
      <c r="B22" s="186">
        <v>380000</v>
      </c>
      <c r="C22" s="186"/>
      <c r="D22" s="186">
        <f>0.6*B22</f>
        <v>228000</v>
      </c>
      <c r="E22" s="186">
        <f>0.4*B22</f>
        <v>152000</v>
      </c>
      <c r="F22" s="186"/>
      <c r="G22" s="186">
        <f>D22+F22</f>
        <v>228000</v>
      </c>
      <c r="H22" s="186">
        <f>E22-F22</f>
        <v>152000</v>
      </c>
    </row>
    <row r="23" spans="1:8" ht="12.75">
      <c r="A23" s="30"/>
      <c r="B23" s="35"/>
      <c r="C23" s="35"/>
      <c r="D23" s="35"/>
      <c r="E23" s="35"/>
      <c r="F23" s="35"/>
      <c r="G23" s="35"/>
      <c r="H23" s="35"/>
    </row>
    <row r="24" spans="2:4" ht="12.75">
      <c r="B24" s="98"/>
      <c r="D24" s="30"/>
    </row>
    <row r="25" spans="1:11" s="92" customFormat="1" ht="13.5">
      <c r="A25" s="79" t="s">
        <v>209</v>
      </c>
      <c r="K25" s="46"/>
    </row>
    <row r="26" spans="1:11" s="92" customFormat="1" ht="12">
      <c r="A26" s="92" t="s">
        <v>195</v>
      </c>
      <c r="G26" s="92" t="s">
        <v>29</v>
      </c>
      <c r="K26" s="92" t="s">
        <v>27</v>
      </c>
    </row>
    <row r="27" s="92" customFormat="1" ht="13.5">
      <c r="A27" s="89" t="s">
        <v>210</v>
      </c>
    </row>
    <row r="28" s="92" customFormat="1" ht="13.5">
      <c r="A28" s="89" t="s">
        <v>211</v>
      </c>
    </row>
    <row r="29" s="92" customFormat="1" ht="12">
      <c r="A29" s="92" t="s">
        <v>226</v>
      </c>
    </row>
  </sheetData>
  <sheetProtection/>
  <printOptions horizontalCentered="1"/>
  <pageMargins left="0.7874015748031497" right="0.7874015748031497" top="0.984251968503937" bottom="0.984251968503937" header="0.11811023622047245" footer="0.11811023622047245"/>
  <pageSetup fitToHeight="1" fitToWidth="1" horizontalDpi="300" verticalDpi="3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="120" zoomScaleNormal="120" zoomScalePageLayoutView="0" workbookViewId="0" topLeftCell="A10">
      <selection activeCell="B32" sqref="B32"/>
    </sheetView>
  </sheetViews>
  <sheetFormatPr defaultColWidth="8.8515625" defaultRowHeight="12.75"/>
  <cols>
    <col min="1" max="1" width="26.28125" style="114" customWidth="1"/>
    <col min="2" max="2" width="18.140625" style="30" customWidth="1"/>
    <col min="3" max="3" width="3.57421875" style="30" customWidth="1"/>
    <col min="4" max="4" width="13.7109375" style="30" customWidth="1"/>
    <col min="5" max="5" width="3.57421875" style="30" customWidth="1"/>
    <col min="6" max="6" width="61.140625" style="30" customWidth="1"/>
    <col min="7" max="16384" width="8.8515625" style="30" customWidth="1"/>
  </cols>
  <sheetData>
    <row r="1" spans="1:7" s="99" customFormat="1" ht="12.75">
      <c r="A1" s="32" t="s">
        <v>30</v>
      </c>
      <c r="F1" s="96"/>
      <c r="G1" s="30"/>
    </row>
    <row r="2" spans="1:6" ht="12.75">
      <c r="A2" s="34"/>
      <c r="B2" s="11" t="s">
        <v>31</v>
      </c>
      <c r="F2" s="31"/>
    </row>
    <row r="3" spans="1:6" ht="12.75">
      <c r="A3" s="34"/>
      <c r="B3" s="11" t="s">
        <v>32</v>
      </c>
      <c r="F3" s="31"/>
    </row>
    <row r="4" spans="1:6" ht="12.75">
      <c r="A4" s="34"/>
      <c r="B4" s="11" t="s">
        <v>33</v>
      </c>
      <c r="F4" s="31"/>
    </row>
    <row r="5" spans="1:6" ht="12.75">
      <c r="A5" s="34"/>
      <c r="B5" s="10" t="s">
        <v>227</v>
      </c>
      <c r="F5" s="31"/>
    </row>
    <row r="6" spans="1:6" ht="12.75">
      <c r="A6" s="34"/>
      <c r="B6" s="11"/>
      <c r="F6" s="31"/>
    </row>
    <row r="7" spans="1:6" ht="12.75">
      <c r="A7" s="34"/>
      <c r="B7" s="11" t="s">
        <v>34</v>
      </c>
      <c r="D7" s="101">
        <v>2009</v>
      </c>
      <c r="F7" s="31"/>
    </row>
    <row r="8" spans="1:6" ht="12.75">
      <c r="A8" s="34"/>
      <c r="B8" s="12" t="s">
        <v>35</v>
      </c>
      <c r="D8" s="113">
        <v>40452</v>
      </c>
      <c r="F8" s="31"/>
    </row>
    <row r="9" spans="1:6" ht="12.75">
      <c r="A9" s="34"/>
      <c r="B9" s="11" t="s">
        <v>174</v>
      </c>
      <c r="D9" s="11" t="s">
        <v>193</v>
      </c>
      <c r="F9" s="31"/>
    </row>
    <row r="10" spans="2:6" ht="13.5" thickBot="1">
      <c r="B10" s="101"/>
      <c r="C10" s="25"/>
      <c r="D10" s="25"/>
      <c r="E10" s="25"/>
      <c r="F10" s="31"/>
    </row>
    <row r="11" spans="1:6" ht="12.75">
      <c r="A11" s="5"/>
      <c r="B11" s="130" t="s">
        <v>36</v>
      </c>
      <c r="C11" s="52"/>
      <c r="D11" s="130" t="s">
        <v>37</v>
      </c>
      <c r="E11" s="52"/>
      <c r="F11" s="96"/>
    </row>
    <row r="12" spans="1:6" ht="12.75">
      <c r="A12" s="115"/>
      <c r="B12" s="25" t="s">
        <v>38</v>
      </c>
      <c r="C12" s="27"/>
      <c r="D12" s="25" t="s">
        <v>39</v>
      </c>
      <c r="E12" s="27"/>
      <c r="F12" s="131"/>
    </row>
    <row r="13" spans="1:6" ht="12.75">
      <c r="A13" s="87"/>
      <c r="B13" s="25" t="s">
        <v>40</v>
      </c>
      <c r="C13" s="27"/>
      <c r="D13" s="25" t="s">
        <v>41</v>
      </c>
      <c r="E13" s="27"/>
      <c r="F13" s="131"/>
    </row>
    <row r="14" spans="1:6" ht="13.5" thickBot="1">
      <c r="A14" s="34" t="s">
        <v>18</v>
      </c>
      <c r="B14" s="132" t="s">
        <v>42</v>
      </c>
      <c r="C14" s="41"/>
      <c r="D14" s="133"/>
      <c r="E14" s="27"/>
      <c r="F14" s="39" t="s">
        <v>43</v>
      </c>
    </row>
    <row r="15" spans="1:6" ht="13.5" thickBot="1">
      <c r="A15" s="34"/>
      <c r="B15" s="134" t="s">
        <v>44</v>
      </c>
      <c r="C15" s="27"/>
      <c r="D15" s="134" t="s">
        <v>44</v>
      </c>
      <c r="E15" s="109"/>
      <c r="F15" s="39"/>
    </row>
    <row r="16" spans="1:6" ht="12.75">
      <c r="A16" s="116"/>
      <c r="B16" s="135"/>
      <c r="C16" s="52"/>
      <c r="D16" s="135"/>
      <c r="E16" s="136"/>
      <c r="F16" s="137"/>
    </row>
    <row r="17" spans="1:6" ht="12.75">
      <c r="A17" s="34" t="s">
        <v>45</v>
      </c>
      <c r="B17" s="26">
        <v>140000</v>
      </c>
      <c r="C17" s="27"/>
      <c r="D17" s="26">
        <v>140000</v>
      </c>
      <c r="E17" s="27"/>
      <c r="F17" s="131"/>
    </row>
    <row r="18" spans="1:6" ht="12.75">
      <c r="A18" s="34" t="s">
        <v>28</v>
      </c>
      <c r="B18" s="26">
        <v>20000</v>
      </c>
      <c r="C18" s="27"/>
      <c r="D18" s="26">
        <v>20000</v>
      </c>
      <c r="E18" s="27" t="s">
        <v>27</v>
      </c>
      <c r="F18" s="44" t="s">
        <v>27</v>
      </c>
    </row>
    <row r="19" spans="1:6" ht="12.75">
      <c r="A19" s="34" t="s">
        <v>85</v>
      </c>
      <c r="B19" s="117">
        <v>152000</v>
      </c>
      <c r="C19" s="58"/>
      <c r="D19" s="122">
        <v>228000</v>
      </c>
      <c r="E19" s="58"/>
      <c r="F19" s="39"/>
    </row>
    <row r="20" spans="1:6" ht="14.25">
      <c r="A20" s="34" t="s">
        <v>96</v>
      </c>
      <c r="B20" s="117">
        <v>2500</v>
      </c>
      <c r="C20" s="80" t="s">
        <v>46</v>
      </c>
      <c r="D20" s="118"/>
      <c r="E20" s="58"/>
      <c r="F20" s="81" t="s">
        <v>196</v>
      </c>
    </row>
    <row r="21" spans="1:6" ht="42.75" customHeight="1">
      <c r="A21" s="34" t="s">
        <v>47</v>
      </c>
      <c r="B21" s="117">
        <v>15000</v>
      </c>
      <c r="C21" s="82" t="s">
        <v>48</v>
      </c>
      <c r="D21" s="119"/>
      <c r="E21" s="58"/>
      <c r="F21" s="83" t="s">
        <v>197</v>
      </c>
    </row>
    <row r="22" spans="1:6" ht="14.25">
      <c r="A22" s="34" t="s">
        <v>49</v>
      </c>
      <c r="B22" s="117">
        <v>3000</v>
      </c>
      <c r="C22" s="82" t="s">
        <v>50</v>
      </c>
      <c r="D22" s="120">
        <v>1200</v>
      </c>
      <c r="E22" s="82" t="s">
        <v>50</v>
      </c>
      <c r="F22" s="81" t="s">
        <v>198</v>
      </c>
    </row>
    <row r="23" spans="1:6" ht="14.25">
      <c r="A23" s="34" t="s">
        <v>51</v>
      </c>
      <c r="B23" s="119"/>
      <c r="C23" s="58"/>
      <c r="D23" s="117">
        <v>500</v>
      </c>
      <c r="E23" s="82" t="s">
        <v>53</v>
      </c>
      <c r="F23" s="81" t="s">
        <v>237</v>
      </c>
    </row>
    <row r="24" spans="1:6" ht="14.25">
      <c r="A24" s="34" t="s">
        <v>52</v>
      </c>
      <c r="B24" s="117">
        <v>210633</v>
      </c>
      <c r="C24" s="82" t="s">
        <v>55</v>
      </c>
      <c r="D24" s="117"/>
      <c r="E24" s="58"/>
      <c r="F24" s="81" t="s">
        <v>238</v>
      </c>
    </row>
    <row r="25" spans="1:7" ht="14.25">
      <c r="A25" s="34" t="s">
        <v>162</v>
      </c>
      <c r="B25" s="117">
        <v>10268</v>
      </c>
      <c r="C25" s="82" t="s">
        <v>60</v>
      </c>
      <c r="D25" s="121"/>
      <c r="E25" s="58"/>
      <c r="F25" s="81" t="s">
        <v>239</v>
      </c>
      <c r="G25" s="30" t="s">
        <v>27</v>
      </c>
    </row>
    <row r="26" spans="1:6" ht="12.75">
      <c r="A26" s="34" t="s">
        <v>56</v>
      </c>
      <c r="B26" s="117"/>
      <c r="C26" s="58"/>
      <c r="D26" s="119"/>
      <c r="E26" s="58"/>
      <c r="F26" s="39"/>
    </row>
    <row r="27" spans="1:6" ht="12.75">
      <c r="A27" s="34" t="s">
        <v>57</v>
      </c>
      <c r="B27" s="119"/>
      <c r="C27" s="58"/>
      <c r="D27" s="117"/>
      <c r="E27" s="58"/>
      <c r="F27" s="39"/>
    </row>
    <row r="28" spans="1:6" ht="12.75">
      <c r="A28" s="34" t="s">
        <v>58</v>
      </c>
      <c r="B28" s="117"/>
      <c r="C28" s="58"/>
      <c r="D28" s="119"/>
      <c r="E28" s="58"/>
      <c r="F28" s="39"/>
    </row>
    <row r="29" spans="1:6" ht="13.5" thickBot="1">
      <c r="A29" s="34" t="s">
        <v>59</v>
      </c>
      <c r="B29" s="119"/>
      <c r="C29" s="58"/>
      <c r="D29" s="117">
        <v>2500</v>
      </c>
      <c r="E29" s="58"/>
      <c r="F29" s="39"/>
    </row>
    <row r="30" spans="1:6" ht="14.25">
      <c r="A30" s="34" t="s">
        <v>146</v>
      </c>
      <c r="B30" s="123">
        <v>3000</v>
      </c>
      <c r="C30" s="82" t="s">
        <v>240</v>
      </c>
      <c r="D30" s="123">
        <v>500</v>
      </c>
      <c r="E30" s="82" t="s">
        <v>240</v>
      </c>
      <c r="F30" s="85" t="s">
        <v>241</v>
      </c>
    </row>
    <row r="31" spans="1:6" ht="13.5" thickBot="1">
      <c r="A31" s="124"/>
      <c r="B31" s="125"/>
      <c r="C31" s="70"/>
      <c r="D31" s="125"/>
      <c r="E31" s="70"/>
      <c r="F31" s="42" t="s">
        <v>147</v>
      </c>
    </row>
    <row r="32" spans="1:6" ht="26.25" customHeight="1">
      <c r="A32" s="126" t="s">
        <v>175</v>
      </c>
      <c r="B32" s="127"/>
      <c r="C32" s="58" t="s">
        <v>61</v>
      </c>
      <c r="D32" s="225" t="s">
        <v>244</v>
      </c>
      <c r="E32" s="82" t="s">
        <v>243</v>
      </c>
      <c r="F32" s="224" t="s">
        <v>242</v>
      </c>
    </row>
    <row r="33" spans="1:6" ht="13.5" thickBot="1">
      <c r="A33" s="124" t="s">
        <v>62</v>
      </c>
      <c r="B33" s="128"/>
      <c r="C33" s="75" t="s">
        <v>61</v>
      </c>
      <c r="D33" s="40"/>
      <c r="E33" s="75"/>
      <c r="F33" s="42"/>
    </row>
    <row r="34" spans="1:6" ht="12.75">
      <c r="A34" s="90"/>
      <c r="B34" s="90"/>
      <c r="C34" s="90"/>
      <c r="D34" s="90"/>
      <c r="E34" s="90"/>
      <c r="F34" s="90"/>
    </row>
    <row r="35" spans="1:5" ht="12.75">
      <c r="A35" s="90"/>
      <c r="B35" s="90"/>
      <c r="C35" s="90"/>
      <c r="D35" s="90"/>
      <c r="E35" s="90"/>
    </row>
    <row r="36" ht="12.75">
      <c r="A36" s="129"/>
    </row>
    <row r="37" ht="12.75">
      <c r="A37" s="129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7"/>
  <sheetViews>
    <sheetView zoomScale="120" zoomScaleNormal="120" zoomScalePageLayoutView="0" workbookViewId="0" topLeftCell="A13">
      <selection activeCell="B36" sqref="B36"/>
    </sheetView>
  </sheetViews>
  <sheetFormatPr defaultColWidth="9.140625" defaultRowHeight="12.75"/>
  <cols>
    <col min="1" max="1" width="13.421875" style="0" customWidth="1"/>
    <col min="2" max="2" width="17.28125" style="0" customWidth="1"/>
    <col min="3" max="3" width="18.28125" style="0" customWidth="1"/>
    <col min="4" max="4" width="16.00390625" style="0" customWidth="1"/>
    <col min="5" max="5" width="15.28125" style="0" customWidth="1"/>
    <col min="6" max="6" width="22.140625" style="0" customWidth="1"/>
    <col min="7" max="7" width="28.8515625" style="0" customWidth="1"/>
  </cols>
  <sheetData>
    <row r="1" s="184" customFormat="1" ht="13.5" thickBot="1"/>
    <row r="2" spans="1:7" s="184" customFormat="1" ht="12.75">
      <c r="A2" s="6" t="s">
        <v>63</v>
      </c>
      <c r="B2" s="187"/>
      <c r="C2" s="187"/>
      <c r="D2" s="187"/>
      <c r="E2" s="187"/>
      <c r="F2" s="187"/>
      <c r="G2" s="188"/>
    </row>
    <row r="3" spans="1:7" s="184" customFormat="1" ht="12.75">
      <c r="A3" s="189"/>
      <c r="B3" s="10" t="s">
        <v>64</v>
      </c>
      <c r="C3" s="190"/>
      <c r="D3" s="190"/>
      <c r="E3" s="190"/>
      <c r="F3" s="190"/>
      <c r="G3" s="191"/>
    </row>
    <row r="4" spans="1:7" s="184" customFormat="1" ht="12.75">
      <c r="A4" s="189"/>
      <c r="B4" s="10" t="s">
        <v>231</v>
      </c>
      <c r="C4" s="10"/>
      <c r="D4" s="10"/>
      <c r="E4" s="190"/>
      <c r="F4" s="190"/>
      <c r="G4" s="191"/>
    </row>
    <row r="5" spans="1:7" s="184" customFormat="1" ht="12.75">
      <c r="A5" s="189"/>
      <c r="B5" s="190"/>
      <c r="C5" s="190"/>
      <c r="D5" s="190"/>
      <c r="E5" s="190"/>
      <c r="F5" s="190"/>
      <c r="G5" s="191"/>
    </row>
    <row r="6" spans="1:7" s="184" customFormat="1" ht="12.75">
      <c r="A6" s="15" t="s">
        <v>65</v>
      </c>
      <c r="B6" s="7" t="s">
        <v>15</v>
      </c>
      <c r="C6" s="190"/>
      <c r="D6" s="190"/>
      <c r="E6" s="190"/>
      <c r="F6" s="190"/>
      <c r="G6" s="191"/>
    </row>
    <row r="7" spans="1:7" s="184" customFormat="1" ht="12.75">
      <c r="A7" s="15" t="s">
        <v>2</v>
      </c>
      <c r="B7" s="43">
        <v>2009</v>
      </c>
      <c r="C7" s="190"/>
      <c r="D7" s="190"/>
      <c r="E7" s="190"/>
      <c r="F7" s="190"/>
      <c r="G7" s="191"/>
    </row>
    <row r="8" spans="1:7" s="184" customFormat="1" ht="12.75">
      <c r="A8" s="15" t="s">
        <v>3</v>
      </c>
      <c r="B8" s="8">
        <v>40452</v>
      </c>
      <c r="C8" s="190"/>
      <c r="D8" s="190"/>
      <c r="E8" s="190"/>
      <c r="F8" s="190"/>
      <c r="G8" s="191"/>
    </row>
    <row r="9" spans="1:7" s="184" customFormat="1" ht="12.75">
      <c r="A9" s="15" t="s">
        <v>4</v>
      </c>
      <c r="B9" s="7" t="s">
        <v>193</v>
      </c>
      <c r="C9" s="190"/>
      <c r="D9" s="190"/>
      <c r="E9" s="190"/>
      <c r="F9" s="190"/>
      <c r="G9" s="191"/>
    </row>
    <row r="10" spans="1:8" s="184" customFormat="1" ht="13.5" thickBot="1">
      <c r="A10" s="16"/>
      <c r="B10" s="192"/>
      <c r="C10" s="192"/>
      <c r="D10" s="192"/>
      <c r="E10" s="192"/>
      <c r="F10" s="192"/>
      <c r="G10" s="193"/>
      <c r="H10" s="190"/>
    </row>
    <row r="11" spans="1:7" s="184" customFormat="1" ht="13.5" thickBot="1">
      <c r="A11" s="189"/>
      <c r="B11" s="194" t="s">
        <v>66</v>
      </c>
      <c r="C11" s="195"/>
      <c r="D11" s="196"/>
      <c r="E11" s="197"/>
      <c r="F11" s="198" t="s">
        <v>67</v>
      </c>
      <c r="G11" s="194" t="s">
        <v>68</v>
      </c>
    </row>
    <row r="12" spans="1:7" s="184" customFormat="1" ht="14.25">
      <c r="A12" s="15" t="s">
        <v>18</v>
      </c>
      <c r="B12" s="199" t="s">
        <v>69</v>
      </c>
      <c r="C12" s="199" t="s">
        <v>70</v>
      </c>
      <c r="D12" s="199" t="s">
        <v>71</v>
      </c>
      <c r="E12" s="199" t="s">
        <v>72</v>
      </c>
      <c r="F12" s="199" t="s">
        <v>228</v>
      </c>
      <c r="G12" s="199" t="s">
        <v>73</v>
      </c>
    </row>
    <row r="13" spans="1:7" s="184" customFormat="1" ht="14.25">
      <c r="A13" s="15"/>
      <c r="B13" s="199"/>
      <c r="C13" s="199" t="s">
        <v>74</v>
      </c>
      <c r="D13" s="199" t="s">
        <v>75</v>
      </c>
      <c r="E13" s="199" t="s">
        <v>76</v>
      </c>
      <c r="F13" s="199"/>
      <c r="G13" s="199" t="s">
        <v>229</v>
      </c>
    </row>
    <row r="14" spans="1:7" s="184" customFormat="1" ht="14.25">
      <c r="A14" s="15"/>
      <c r="B14" s="199" t="s">
        <v>15</v>
      </c>
      <c r="C14" s="199" t="s">
        <v>77</v>
      </c>
      <c r="D14" s="199" t="s">
        <v>78</v>
      </c>
      <c r="E14" s="199" t="s">
        <v>230</v>
      </c>
      <c r="F14" s="200"/>
      <c r="G14" s="200"/>
    </row>
    <row r="15" spans="1:7" s="184" customFormat="1" ht="12.75">
      <c r="A15" s="15"/>
      <c r="B15" s="199"/>
      <c r="C15" s="199" t="s">
        <v>79</v>
      </c>
      <c r="D15" s="199" t="s">
        <v>80</v>
      </c>
      <c r="E15" s="200"/>
      <c r="F15" s="200"/>
      <c r="G15" s="200"/>
    </row>
    <row r="16" spans="1:7" s="184" customFormat="1" ht="12.75">
      <c r="A16" s="15"/>
      <c r="B16" s="199"/>
      <c r="C16" s="201"/>
      <c r="D16" s="199"/>
      <c r="E16" s="200"/>
      <c r="F16" s="200"/>
      <c r="G16" s="200"/>
    </row>
    <row r="17" spans="1:7" s="184" customFormat="1" ht="13.5" thickBot="1">
      <c r="A17" s="15"/>
      <c r="B17" s="202" t="s">
        <v>6</v>
      </c>
      <c r="C17" s="202" t="s">
        <v>6</v>
      </c>
      <c r="D17" s="202" t="s">
        <v>6</v>
      </c>
      <c r="E17" s="202" t="s">
        <v>6</v>
      </c>
      <c r="F17" s="202" t="s">
        <v>6</v>
      </c>
      <c r="G17" s="202" t="s">
        <v>6</v>
      </c>
    </row>
    <row r="18" spans="1:7" s="184" customFormat="1" ht="13.5" thickBot="1">
      <c r="A18" s="203"/>
      <c r="B18" s="204" t="s">
        <v>20</v>
      </c>
      <c r="C18" s="204" t="s">
        <v>21</v>
      </c>
      <c r="D18" s="204" t="s">
        <v>81</v>
      </c>
      <c r="E18" s="204" t="s">
        <v>82</v>
      </c>
      <c r="F18" s="204" t="s">
        <v>83</v>
      </c>
      <c r="G18" s="205" t="s">
        <v>84</v>
      </c>
    </row>
    <row r="19" spans="1:7" s="184" customFormat="1" ht="18" customHeight="1">
      <c r="A19" s="206"/>
      <c r="B19" s="206"/>
      <c r="C19" s="206"/>
      <c r="D19" s="206"/>
      <c r="E19" s="206"/>
      <c r="F19" s="206"/>
      <c r="G19" s="207"/>
    </row>
    <row r="20" spans="1:7" s="184" customFormat="1" ht="18" customHeight="1" thickBot="1">
      <c r="A20" s="16" t="s">
        <v>178</v>
      </c>
      <c r="B20" s="208">
        <v>243100</v>
      </c>
      <c r="C20" s="209"/>
      <c r="D20" s="210"/>
      <c r="E20" s="210"/>
      <c r="F20" s="208">
        <f>B20-D20</f>
        <v>243100</v>
      </c>
      <c r="G20" s="211">
        <v>237761</v>
      </c>
    </row>
    <row r="21" spans="1:7" s="184" customFormat="1" ht="18" customHeight="1">
      <c r="A21" s="206"/>
      <c r="B21" s="212"/>
      <c r="C21" s="213"/>
      <c r="D21" s="214"/>
      <c r="E21" s="214"/>
      <c r="F21" s="212"/>
      <c r="G21" s="215"/>
    </row>
    <row r="22" spans="1:7" s="184" customFormat="1" ht="18" customHeight="1" thickBot="1">
      <c r="A22" s="16" t="s">
        <v>179</v>
      </c>
      <c r="B22" s="208">
        <v>97050</v>
      </c>
      <c r="C22" s="209"/>
      <c r="D22" s="210"/>
      <c r="E22" s="210"/>
      <c r="F22" s="208">
        <f>SUM(B22:E22)</f>
        <v>97050</v>
      </c>
      <c r="G22" s="211">
        <v>104872</v>
      </c>
    </row>
    <row r="23" spans="1:7" s="184" customFormat="1" ht="18" customHeight="1">
      <c r="A23" s="189"/>
      <c r="B23" s="207"/>
      <c r="C23" s="189"/>
      <c r="D23" s="216"/>
      <c r="E23" s="217"/>
      <c r="F23" s="207"/>
      <c r="G23" s="207"/>
    </row>
    <row r="24" spans="1:7" s="184" customFormat="1" ht="18" customHeight="1" thickBot="1">
      <c r="A24" s="16" t="s">
        <v>221</v>
      </c>
      <c r="B24" s="211">
        <v>233000</v>
      </c>
      <c r="C24" s="218"/>
      <c r="D24" s="218"/>
      <c r="E24" s="219"/>
      <c r="F24" s="211">
        <f>SUM(B24:E24)</f>
        <v>233000</v>
      </c>
      <c r="G24" s="211">
        <v>232569</v>
      </c>
    </row>
    <row r="26" s="92" customFormat="1" ht="13.5">
      <c r="A26" s="89" t="s">
        <v>212</v>
      </c>
    </row>
    <row r="27" s="92" customFormat="1" ht="12">
      <c r="A27" s="92" t="s">
        <v>236</v>
      </c>
    </row>
    <row r="28" s="92" customFormat="1" ht="13.5">
      <c r="A28" s="89" t="s">
        <v>213</v>
      </c>
    </row>
    <row r="29" s="92" customFormat="1" ht="12">
      <c r="A29" s="92" t="s">
        <v>235</v>
      </c>
    </row>
    <row r="30" s="92" customFormat="1" ht="13.5">
      <c r="A30" s="89" t="s">
        <v>223</v>
      </c>
    </row>
    <row r="31" s="92" customFormat="1" ht="12">
      <c r="A31" s="92" t="s">
        <v>234</v>
      </c>
    </row>
    <row r="32" s="92" customFormat="1" ht="13.5">
      <c r="A32" s="89" t="s">
        <v>224</v>
      </c>
    </row>
    <row r="33" s="92" customFormat="1" ht="13.5">
      <c r="A33" s="89" t="s">
        <v>232</v>
      </c>
    </row>
    <row r="34" s="92" customFormat="1" ht="13.5">
      <c r="A34" s="89" t="s">
        <v>225</v>
      </c>
    </row>
    <row r="35" s="92" customFormat="1" ht="12"/>
    <row r="36" s="92" customFormat="1" ht="12"/>
    <row r="37" s="92" customFormat="1" ht="12"/>
    <row r="38" s="92" customFormat="1" ht="12">
      <c r="A38" s="92" t="s">
        <v>190</v>
      </c>
    </row>
    <row r="39" s="92" customFormat="1" ht="12">
      <c r="A39" s="77"/>
    </row>
    <row r="40" ht="12.75">
      <c r="A40" s="13"/>
    </row>
    <row r="41" ht="12.75">
      <c r="A41" s="13"/>
    </row>
    <row r="42" ht="12.75">
      <c r="A42" s="13"/>
    </row>
    <row r="43" ht="12.75">
      <c r="A43" s="1"/>
    </row>
    <row r="44" ht="12.75">
      <c r="A44" s="13"/>
    </row>
    <row r="45" ht="12.75">
      <c r="A45" s="13"/>
    </row>
    <row r="46" ht="12.75">
      <c r="A46" s="13"/>
    </row>
    <row r="47" ht="12.75">
      <c r="A47" s="1"/>
    </row>
  </sheetData>
  <sheetProtection/>
  <printOptions/>
  <pageMargins left="0.787401575" right="0.787401575" top="0.984251969" bottom="0.984251969" header="0.5" footer="0.5"/>
  <pageSetup fitToHeight="1" fitToWidth="1" horizontalDpi="300" verticalDpi="3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3"/>
  <sheetViews>
    <sheetView zoomScale="120" zoomScaleNormal="120" zoomScalePageLayoutView="0" workbookViewId="0" topLeftCell="A28">
      <selection activeCell="E57" sqref="E57"/>
    </sheetView>
  </sheetViews>
  <sheetFormatPr defaultColWidth="11.421875" defaultRowHeight="12.75"/>
  <cols>
    <col min="1" max="1" width="16.140625" style="33" customWidth="1"/>
    <col min="2" max="2" width="10.57421875" style="30" customWidth="1"/>
    <col min="3" max="3" width="10.421875" style="30" customWidth="1"/>
    <col min="4" max="4" width="9.28125" style="30" customWidth="1"/>
    <col min="5" max="5" width="12.00390625" style="30" customWidth="1"/>
    <col min="6" max="7" width="7.7109375" style="30" customWidth="1"/>
    <col min="8" max="8" width="10.421875" style="30" customWidth="1"/>
    <col min="9" max="9" width="12.57421875" style="30" customWidth="1"/>
    <col min="10" max="16384" width="11.421875" style="90" customWidth="1"/>
  </cols>
  <sheetData>
    <row r="1" spans="1:9" ht="16.5" customHeight="1">
      <c r="A1" s="32" t="s">
        <v>86</v>
      </c>
      <c r="B1" s="37"/>
      <c r="C1" s="37"/>
      <c r="D1" s="37"/>
      <c r="E1" s="37"/>
      <c r="F1" s="37"/>
      <c r="G1" s="37"/>
      <c r="H1" s="37"/>
      <c r="I1" s="48"/>
    </row>
    <row r="2" spans="1:9" ht="12" customHeight="1">
      <c r="A2" s="28"/>
      <c r="B2" s="11" t="s">
        <v>87</v>
      </c>
      <c r="C2" s="11"/>
      <c r="D2" s="11"/>
      <c r="E2" s="11"/>
      <c r="F2" s="11"/>
      <c r="G2" s="11"/>
      <c r="H2" s="11"/>
      <c r="I2" s="39"/>
    </row>
    <row r="3" spans="1:9" ht="12.75" customHeight="1">
      <c r="A3" s="28"/>
      <c r="B3" s="11" t="s">
        <v>214</v>
      </c>
      <c r="C3" s="11"/>
      <c r="D3" s="11"/>
      <c r="E3" s="11"/>
      <c r="F3" s="11"/>
      <c r="G3" s="11"/>
      <c r="H3" s="11"/>
      <c r="I3" s="39"/>
    </row>
    <row r="4" spans="1:9" ht="12.75" customHeight="1">
      <c r="A4" s="28"/>
      <c r="B4" s="11" t="s">
        <v>202</v>
      </c>
      <c r="C4" s="11"/>
      <c r="D4" s="11"/>
      <c r="E4" s="11"/>
      <c r="F4" s="11"/>
      <c r="G4" s="11"/>
      <c r="H4" s="11"/>
      <c r="I4" s="39"/>
    </row>
    <row r="5" spans="1:9" ht="12.75" customHeight="1">
      <c r="A5" s="28"/>
      <c r="B5" s="11"/>
      <c r="C5" s="11"/>
      <c r="D5" s="11"/>
      <c r="E5" s="11"/>
      <c r="F5" s="11"/>
      <c r="G5" s="11"/>
      <c r="H5" s="11"/>
      <c r="I5" s="39"/>
    </row>
    <row r="6" spans="1:9" ht="12.75" customHeight="1">
      <c r="A6" s="28" t="s">
        <v>88</v>
      </c>
      <c r="B6" s="29" t="s">
        <v>15</v>
      </c>
      <c r="C6" s="11"/>
      <c r="D6" s="11"/>
      <c r="E6" s="11"/>
      <c r="F6" s="11"/>
      <c r="G6" s="11"/>
      <c r="H6" s="11"/>
      <c r="I6" s="39"/>
    </row>
    <row r="7" spans="1:9" ht="12.75" customHeight="1">
      <c r="A7" s="28" t="s">
        <v>89</v>
      </c>
      <c r="B7" s="11">
        <v>2009</v>
      </c>
      <c r="C7" s="11"/>
      <c r="D7" s="11"/>
      <c r="E7" s="11"/>
      <c r="F7" s="11"/>
      <c r="G7" s="11"/>
      <c r="H7" s="11"/>
      <c r="I7" s="39"/>
    </row>
    <row r="8" spans="1:9" ht="12.75" customHeight="1">
      <c r="A8" s="28" t="s">
        <v>90</v>
      </c>
      <c r="B8" s="12">
        <v>40452</v>
      </c>
      <c r="C8" s="11"/>
      <c r="D8" s="11"/>
      <c r="E8" s="11"/>
      <c r="F8" s="11"/>
      <c r="G8" s="11"/>
      <c r="H8" s="11"/>
      <c r="I8" s="39"/>
    </row>
    <row r="9" spans="1:9" ht="12.75" customHeight="1">
      <c r="A9" s="28" t="s">
        <v>91</v>
      </c>
      <c r="B9" s="11" t="s">
        <v>193</v>
      </c>
      <c r="C9" s="11"/>
      <c r="D9" s="11"/>
      <c r="E9" s="11"/>
      <c r="F9" s="11"/>
      <c r="G9" s="11"/>
      <c r="H9" s="11"/>
      <c r="I9" s="39"/>
    </row>
    <row r="10" spans="1:9" ht="10.5" customHeight="1" thickBot="1">
      <c r="A10" s="40"/>
      <c r="B10" s="38"/>
      <c r="C10" s="38"/>
      <c r="D10" s="38"/>
      <c r="E10" s="38"/>
      <c r="F10" s="38"/>
      <c r="G10" s="38"/>
      <c r="H10" s="38"/>
      <c r="I10" s="42"/>
    </row>
    <row r="11" spans="1:9" ht="13.5" customHeight="1">
      <c r="A11" s="32"/>
      <c r="B11" s="37"/>
      <c r="C11" s="37" t="s">
        <v>203</v>
      </c>
      <c r="D11" s="37"/>
      <c r="E11" s="37"/>
      <c r="F11" s="37"/>
      <c r="G11" s="37"/>
      <c r="H11" s="37"/>
      <c r="I11" s="48"/>
    </row>
    <row r="12" spans="1:9" ht="10.5" customHeight="1" thickBot="1">
      <c r="A12" s="40"/>
      <c r="B12" s="38"/>
      <c r="C12" s="38" t="s">
        <v>29</v>
      </c>
      <c r="D12" s="38"/>
      <c r="E12" s="38"/>
      <c r="F12" s="11"/>
      <c r="G12" s="11"/>
      <c r="H12" s="11"/>
      <c r="I12" s="42"/>
    </row>
    <row r="13" spans="1:9" ht="10.5" customHeight="1">
      <c r="A13" s="5"/>
      <c r="B13" s="140"/>
      <c r="C13" s="99"/>
      <c r="D13" s="96"/>
      <c r="E13" s="141"/>
      <c r="F13" s="141"/>
      <c r="G13" s="142"/>
      <c r="H13" s="143"/>
      <c r="I13" s="5"/>
    </row>
    <row r="14" spans="1:9" ht="10.5" customHeight="1">
      <c r="A14" s="87"/>
      <c r="B14" s="33"/>
      <c r="D14" s="31"/>
      <c r="E14" s="144" t="s">
        <v>149</v>
      </c>
      <c r="F14" s="233" t="s">
        <v>163</v>
      </c>
      <c r="G14" s="234"/>
      <c r="H14" s="235"/>
      <c r="I14" s="27" t="s">
        <v>164</v>
      </c>
    </row>
    <row r="15" spans="1:9" ht="10.5" customHeight="1">
      <c r="A15" s="87"/>
      <c r="B15" s="33"/>
      <c r="D15" s="31"/>
      <c r="E15" s="144" t="s">
        <v>148</v>
      </c>
      <c r="F15" s="233" t="s">
        <v>165</v>
      </c>
      <c r="G15" s="234"/>
      <c r="H15" s="235"/>
      <c r="I15" s="27" t="s">
        <v>166</v>
      </c>
    </row>
    <row r="16" spans="1:9" ht="10.5" customHeight="1">
      <c r="A16" s="87"/>
      <c r="B16" s="145" t="s">
        <v>153</v>
      </c>
      <c r="D16" s="31"/>
      <c r="E16" s="144" t="s">
        <v>92</v>
      </c>
      <c r="F16" s="233" t="s">
        <v>167</v>
      </c>
      <c r="G16" s="234"/>
      <c r="H16" s="235"/>
      <c r="I16" s="27" t="s">
        <v>168</v>
      </c>
    </row>
    <row r="17" spans="1:9" ht="10.5" customHeight="1">
      <c r="A17" s="87"/>
      <c r="B17" s="145"/>
      <c r="D17" s="31"/>
      <c r="E17" s="144"/>
      <c r="F17" s="144"/>
      <c r="G17" s="25"/>
      <c r="H17" s="131"/>
      <c r="I17" s="27" t="s">
        <v>169</v>
      </c>
    </row>
    <row r="18" spans="1:9" ht="10.5" customHeight="1">
      <c r="A18" s="87"/>
      <c r="B18" s="145"/>
      <c r="D18" s="31"/>
      <c r="E18" s="144"/>
      <c r="F18" s="230" t="s">
        <v>170</v>
      </c>
      <c r="G18" s="231"/>
      <c r="H18" s="232"/>
      <c r="I18" s="27" t="s">
        <v>171</v>
      </c>
    </row>
    <row r="19" spans="1:9" ht="10.5" customHeight="1">
      <c r="A19" s="87"/>
      <c r="B19" s="145"/>
      <c r="D19" s="31"/>
      <c r="E19" s="144"/>
      <c r="F19" s="144"/>
      <c r="G19" s="25"/>
      <c r="H19" s="131"/>
      <c r="I19" s="27" t="s">
        <v>131</v>
      </c>
    </row>
    <row r="20" spans="1:9" ht="10.5" customHeight="1" thickBot="1">
      <c r="A20" s="87"/>
      <c r="B20" s="146"/>
      <c r="C20" s="147"/>
      <c r="D20" s="148"/>
      <c r="E20" s="149"/>
      <c r="F20" s="149"/>
      <c r="G20" s="150"/>
      <c r="H20" s="151"/>
      <c r="I20" s="152"/>
    </row>
    <row r="21" spans="1:9" ht="12" customHeight="1" thickBot="1">
      <c r="A21" s="75" t="s">
        <v>95</v>
      </c>
      <c r="B21" s="55" t="s">
        <v>20</v>
      </c>
      <c r="C21" s="55" t="s">
        <v>93</v>
      </c>
      <c r="D21" s="55" t="s">
        <v>94</v>
      </c>
      <c r="E21" s="153"/>
      <c r="F21" s="55" t="s">
        <v>20</v>
      </c>
      <c r="G21" s="55" t="s">
        <v>93</v>
      </c>
      <c r="H21" s="55" t="s">
        <v>94</v>
      </c>
      <c r="I21" s="41"/>
    </row>
    <row r="22" spans="1:9" ht="10.5" customHeight="1" thickBot="1">
      <c r="A22" s="5"/>
      <c r="B22" s="55" t="s">
        <v>154</v>
      </c>
      <c r="C22" s="55" t="s">
        <v>154</v>
      </c>
      <c r="D22" s="55" t="s">
        <v>154</v>
      </c>
      <c r="E22" s="55" t="s">
        <v>154</v>
      </c>
      <c r="F22" s="41" t="s">
        <v>154</v>
      </c>
      <c r="G22" s="41"/>
      <c r="H22" s="41"/>
      <c r="I22" s="55" t="s">
        <v>154</v>
      </c>
    </row>
    <row r="23" spans="1:9" ht="10.5" customHeight="1">
      <c r="A23" s="87"/>
      <c r="B23" s="5"/>
      <c r="C23" s="5"/>
      <c r="D23" s="5"/>
      <c r="E23" s="5"/>
      <c r="F23" s="5"/>
      <c r="G23" s="5"/>
      <c r="H23" s="5"/>
      <c r="I23" s="154"/>
    </row>
    <row r="24" spans="1:12" ht="10.5" customHeight="1">
      <c r="A24" s="87"/>
      <c r="B24" s="87"/>
      <c r="C24" s="87"/>
      <c r="D24" s="87"/>
      <c r="E24" s="87"/>
      <c r="F24" s="87"/>
      <c r="G24" s="87"/>
      <c r="H24" s="87"/>
      <c r="I24" s="87"/>
      <c r="L24" s="184" t="s">
        <v>27</v>
      </c>
    </row>
    <row r="25" spans="1:11" ht="12.75" customHeight="1">
      <c r="A25" s="155" t="s">
        <v>45</v>
      </c>
      <c r="B25" s="156">
        <v>44533</v>
      </c>
      <c r="C25" s="156">
        <v>139629</v>
      </c>
      <c r="D25" s="156">
        <v>53599</v>
      </c>
      <c r="E25" s="156">
        <f aca="true" t="shared" si="0" ref="E25:E36">SUM(B25:D25)</f>
        <v>237761</v>
      </c>
      <c r="F25" s="156">
        <v>1044</v>
      </c>
      <c r="G25" s="156">
        <v>1125</v>
      </c>
      <c r="H25" s="156">
        <v>4025</v>
      </c>
      <c r="I25" s="157">
        <v>4245</v>
      </c>
      <c r="J25" s="138"/>
      <c r="K25" s="138"/>
    </row>
    <row r="26" spans="1:11" ht="12.75" customHeight="1">
      <c r="A26" s="64" t="s">
        <v>28</v>
      </c>
      <c r="B26" s="18">
        <v>13742</v>
      </c>
      <c r="C26" s="18">
        <v>41641</v>
      </c>
      <c r="D26" s="18">
        <v>49488</v>
      </c>
      <c r="E26" s="156">
        <f t="shared" si="0"/>
        <v>104871</v>
      </c>
      <c r="F26" s="18">
        <v>86</v>
      </c>
      <c r="G26" s="18">
        <v>79</v>
      </c>
      <c r="H26" s="18">
        <v>744</v>
      </c>
      <c r="I26" s="88">
        <v>4420</v>
      </c>
      <c r="J26" s="138"/>
      <c r="K26" s="138"/>
    </row>
    <row r="27" spans="1:11" ht="12.75" customHeight="1">
      <c r="A27" s="64" t="s">
        <v>47</v>
      </c>
      <c r="B27" s="18">
        <v>11611</v>
      </c>
      <c r="C27" s="18">
        <v>132645</v>
      </c>
      <c r="D27" s="18">
        <v>156</v>
      </c>
      <c r="E27" s="156">
        <f t="shared" si="0"/>
        <v>144412</v>
      </c>
      <c r="F27" s="18">
        <v>37</v>
      </c>
      <c r="G27" s="18">
        <v>24</v>
      </c>
      <c r="H27" s="18">
        <v>2</v>
      </c>
      <c r="I27" s="158">
        <v>1</v>
      </c>
      <c r="J27" s="138"/>
      <c r="K27" s="138"/>
    </row>
    <row r="28" spans="1:11" ht="12.75" customHeight="1">
      <c r="A28" s="64" t="s">
        <v>145</v>
      </c>
      <c r="B28" s="18">
        <v>734</v>
      </c>
      <c r="C28" s="18">
        <v>6456</v>
      </c>
      <c r="D28" s="18">
        <v>1256</v>
      </c>
      <c r="E28" s="156">
        <f t="shared" si="0"/>
        <v>8446</v>
      </c>
      <c r="F28" s="18">
        <v>22</v>
      </c>
      <c r="G28" s="18">
        <v>1957</v>
      </c>
      <c r="H28" s="18">
        <v>284</v>
      </c>
      <c r="I28" s="158">
        <v>47</v>
      </c>
      <c r="J28" s="138"/>
      <c r="K28" s="138"/>
    </row>
    <row r="29" spans="1:11" ht="12.75" customHeight="1">
      <c r="A29" s="64" t="s">
        <v>49</v>
      </c>
      <c r="B29" s="18">
        <v>1934</v>
      </c>
      <c r="C29" s="18">
        <v>2243</v>
      </c>
      <c r="D29" s="18">
        <v>2731</v>
      </c>
      <c r="E29" s="156">
        <f t="shared" si="0"/>
        <v>6908</v>
      </c>
      <c r="F29" s="18">
        <v>1</v>
      </c>
      <c r="G29" s="18"/>
      <c r="H29" s="18">
        <v>11</v>
      </c>
      <c r="I29" s="88">
        <v>105</v>
      </c>
      <c r="J29" s="138"/>
      <c r="K29" s="138"/>
    </row>
    <row r="30" spans="1:11" ht="12.75" customHeight="1">
      <c r="A30" s="64" t="s">
        <v>96</v>
      </c>
      <c r="B30" s="18">
        <v>681</v>
      </c>
      <c r="C30" s="18">
        <v>6583</v>
      </c>
      <c r="D30" s="18">
        <v>769</v>
      </c>
      <c r="E30" s="156">
        <f t="shared" si="0"/>
        <v>8033</v>
      </c>
      <c r="F30" s="18">
        <v>1</v>
      </c>
      <c r="G30" s="18">
        <v>713</v>
      </c>
      <c r="H30" s="18">
        <v>50</v>
      </c>
      <c r="I30" s="158"/>
      <c r="J30" s="138"/>
      <c r="K30" s="138"/>
    </row>
    <row r="31" spans="1:11" ht="12.75" customHeight="1">
      <c r="A31" s="64" t="s">
        <v>51</v>
      </c>
      <c r="B31" s="18">
        <v>43</v>
      </c>
      <c r="C31" s="18">
        <v>480</v>
      </c>
      <c r="D31" s="18">
        <v>3</v>
      </c>
      <c r="E31" s="156">
        <f t="shared" si="0"/>
        <v>526</v>
      </c>
      <c r="F31" s="18">
        <v>2</v>
      </c>
      <c r="G31" s="18"/>
      <c r="H31" s="159"/>
      <c r="I31" s="160">
        <v>1</v>
      </c>
      <c r="J31" s="138"/>
      <c r="K31" s="138"/>
    </row>
    <row r="32" spans="1:11" ht="12.75" customHeight="1">
      <c r="A32" s="64" t="s">
        <v>97</v>
      </c>
      <c r="B32" s="18">
        <v>14606</v>
      </c>
      <c r="C32" s="18">
        <v>982</v>
      </c>
      <c r="D32" s="18">
        <v>4153</v>
      </c>
      <c r="E32" s="156">
        <f t="shared" si="0"/>
        <v>19741</v>
      </c>
      <c r="F32" s="18">
        <v>5</v>
      </c>
      <c r="G32" s="18"/>
      <c r="H32" s="18"/>
      <c r="I32" s="158">
        <v>1</v>
      </c>
      <c r="J32" s="138"/>
      <c r="K32" s="138"/>
    </row>
    <row r="33" spans="1:11" ht="12.75" customHeight="1">
      <c r="A33" s="155" t="s">
        <v>150</v>
      </c>
      <c r="B33" s="161">
        <v>168983</v>
      </c>
      <c r="C33" s="161">
        <v>62926</v>
      </c>
      <c r="D33" s="161">
        <v>660</v>
      </c>
      <c r="E33" s="156">
        <f t="shared" si="0"/>
        <v>232569</v>
      </c>
      <c r="F33" s="156">
        <v>5922</v>
      </c>
      <c r="G33" s="156">
        <v>2487</v>
      </c>
      <c r="H33" s="156"/>
      <c r="I33" s="157">
        <v>21268</v>
      </c>
      <c r="J33" s="138"/>
      <c r="K33" s="138"/>
    </row>
    <row r="34" spans="1:11" ht="12.75" customHeight="1">
      <c r="A34" s="64" t="s">
        <v>98</v>
      </c>
      <c r="B34" s="19">
        <v>873</v>
      </c>
      <c r="C34" s="18">
        <v>976696</v>
      </c>
      <c r="D34" s="19"/>
      <c r="E34" s="156">
        <f t="shared" si="0"/>
        <v>977569</v>
      </c>
      <c r="F34" s="18"/>
      <c r="G34" s="18">
        <v>2996</v>
      </c>
      <c r="H34" s="18"/>
      <c r="I34" s="158"/>
      <c r="J34" s="138"/>
      <c r="K34" s="138"/>
    </row>
    <row r="35" spans="1:11" ht="12.75" customHeight="1">
      <c r="A35" s="64" t="s">
        <v>99</v>
      </c>
      <c r="B35" s="19"/>
      <c r="C35" s="18">
        <v>3038</v>
      </c>
      <c r="D35" s="19"/>
      <c r="E35" s="156">
        <f t="shared" si="0"/>
        <v>3038</v>
      </c>
      <c r="F35" s="18"/>
      <c r="G35" s="18">
        <v>49</v>
      </c>
      <c r="H35" s="18"/>
      <c r="I35" s="158"/>
      <c r="J35" s="138"/>
      <c r="K35" s="138"/>
    </row>
    <row r="36" spans="1:11" ht="12.75" customHeight="1">
      <c r="A36" s="64" t="s">
        <v>54</v>
      </c>
      <c r="B36" s="19"/>
      <c r="C36" s="19">
        <v>2347</v>
      </c>
      <c r="D36" s="19"/>
      <c r="E36" s="156">
        <f t="shared" si="0"/>
        <v>2347</v>
      </c>
      <c r="F36" s="18"/>
      <c r="G36" s="18">
        <v>3</v>
      </c>
      <c r="H36" s="18"/>
      <c r="I36" s="158"/>
      <c r="J36" s="138"/>
      <c r="K36" s="138"/>
    </row>
    <row r="37" spans="1:11" ht="12.75" customHeight="1">
      <c r="A37" s="64" t="s">
        <v>57</v>
      </c>
      <c r="B37" s="19"/>
      <c r="C37" s="19"/>
      <c r="D37" s="19"/>
      <c r="E37" s="156"/>
      <c r="F37" s="18"/>
      <c r="G37" s="18"/>
      <c r="H37" s="18"/>
      <c r="I37" s="158"/>
      <c r="J37" s="138"/>
      <c r="K37" s="138"/>
    </row>
    <row r="38" spans="1:11" ht="15.75" customHeight="1">
      <c r="A38" s="64" t="s">
        <v>199</v>
      </c>
      <c r="B38" s="19"/>
      <c r="C38" s="18">
        <v>11929</v>
      </c>
      <c r="D38" s="19"/>
      <c r="E38" s="156">
        <f>SUM(B38:D38)</f>
        <v>11929</v>
      </c>
      <c r="F38" s="18"/>
      <c r="G38" s="18">
        <v>19</v>
      </c>
      <c r="H38" s="18"/>
      <c r="I38" s="158"/>
      <c r="J38" s="138"/>
      <c r="K38" s="138"/>
    </row>
    <row r="39" spans="1:12" ht="18" customHeight="1" thickBot="1">
      <c r="A39" s="75" t="s">
        <v>200</v>
      </c>
      <c r="B39" s="21"/>
      <c r="C39" s="21"/>
      <c r="D39" s="21"/>
      <c r="E39" s="21"/>
      <c r="F39" s="21"/>
      <c r="G39" s="21"/>
      <c r="H39" s="21"/>
      <c r="I39" s="162">
        <v>4</v>
      </c>
      <c r="J39" s="139"/>
      <c r="K39" s="138"/>
      <c r="L39" s="138"/>
    </row>
    <row r="40" spans="1:12" ht="12.75" customHeight="1">
      <c r="A40" s="74"/>
      <c r="B40" s="163"/>
      <c r="C40" s="164"/>
      <c r="D40" s="165"/>
      <c r="E40" s="163"/>
      <c r="F40" s="163"/>
      <c r="G40" s="163"/>
      <c r="H40" s="163"/>
      <c r="I40" s="163"/>
      <c r="K40" s="138"/>
      <c r="L40" s="138"/>
    </row>
    <row r="41" spans="1:9" ht="14.25" customHeight="1" thickBot="1">
      <c r="A41" s="75" t="s">
        <v>201</v>
      </c>
      <c r="B41" s="41" t="s">
        <v>151</v>
      </c>
      <c r="C41" s="166" t="s">
        <v>100</v>
      </c>
      <c r="D41" s="42" t="s">
        <v>152</v>
      </c>
      <c r="E41" s="41" t="s">
        <v>101</v>
      </c>
      <c r="F41" s="167"/>
      <c r="G41" s="222"/>
      <c r="H41" s="222"/>
      <c r="I41" s="41" t="s">
        <v>101</v>
      </c>
    </row>
    <row r="42" spans="1:11" ht="12.75" customHeight="1">
      <c r="A42" s="168" t="s">
        <v>172</v>
      </c>
      <c r="B42" s="169"/>
      <c r="C42" s="226">
        <v>8035</v>
      </c>
      <c r="D42" s="227"/>
      <c r="E42" s="169">
        <f>SUM(B42:D42)</f>
        <v>8035</v>
      </c>
      <c r="F42" s="221"/>
      <c r="G42" s="221"/>
      <c r="H42" s="220"/>
      <c r="I42" s="220"/>
      <c r="K42" s="138"/>
    </row>
    <row r="43" spans="1:9" ht="12.75" customHeight="1" thickBot="1">
      <c r="A43" s="75" t="s">
        <v>173</v>
      </c>
      <c r="B43" s="41"/>
      <c r="C43" s="228">
        <v>413</v>
      </c>
      <c r="D43" s="229"/>
      <c r="E43" s="21">
        <f>SUM(B43:D43)</f>
        <v>413</v>
      </c>
      <c r="F43" s="125"/>
      <c r="G43" s="228">
        <v>413</v>
      </c>
      <c r="H43" s="229"/>
      <c r="I43" s="223">
        <f>SUM(F43:G43)</f>
        <v>413</v>
      </c>
    </row>
    <row r="44" spans="1:6" ht="10.5" customHeight="1">
      <c r="A44" s="99"/>
      <c r="F44" s="170"/>
    </row>
    <row r="45" spans="1:9" s="92" customFormat="1" ht="12.75" customHeight="1">
      <c r="A45" s="79" t="s">
        <v>181</v>
      </c>
      <c r="B45" s="46"/>
      <c r="C45" s="46"/>
      <c r="D45" s="46"/>
      <c r="E45" s="46"/>
      <c r="F45" s="46"/>
      <c r="G45" s="46"/>
      <c r="H45" s="46"/>
      <c r="I45" s="46"/>
    </row>
    <row r="46" spans="1:9" s="92" customFormat="1" ht="12.75" customHeight="1">
      <c r="A46" s="46" t="s">
        <v>184</v>
      </c>
      <c r="B46" s="46"/>
      <c r="C46" s="46"/>
      <c r="D46" s="46"/>
      <c r="E46" s="46"/>
      <c r="F46" s="46"/>
      <c r="G46" s="46"/>
      <c r="H46" s="46"/>
      <c r="I46" s="46"/>
    </row>
    <row r="47" spans="1:9" s="92" customFormat="1" ht="12.75" customHeight="1">
      <c r="A47" s="46" t="s">
        <v>180</v>
      </c>
      <c r="B47" s="46"/>
      <c r="C47" s="46"/>
      <c r="D47" s="46"/>
      <c r="E47" s="46"/>
      <c r="F47" s="46"/>
      <c r="G47" s="46"/>
      <c r="H47" s="46"/>
      <c r="I47" s="46"/>
    </row>
    <row r="48" spans="1:9" s="92" customFormat="1" ht="12.75" customHeight="1">
      <c r="A48" s="79" t="s">
        <v>187</v>
      </c>
      <c r="B48" s="46"/>
      <c r="C48" s="46"/>
      <c r="D48" s="46"/>
      <c r="E48" s="46"/>
      <c r="F48" s="78"/>
      <c r="G48" s="78"/>
      <c r="H48" s="78"/>
      <c r="I48" s="46"/>
    </row>
    <row r="49" spans="1:9" s="92" customFormat="1" ht="12.75" customHeight="1">
      <c r="A49" s="79" t="s">
        <v>183</v>
      </c>
      <c r="B49" s="46"/>
      <c r="C49" s="46"/>
      <c r="D49" s="46"/>
      <c r="E49" s="46"/>
      <c r="F49" s="46"/>
      <c r="G49" s="46"/>
      <c r="H49" s="46"/>
      <c r="I49" s="46"/>
    </row>
    <row r="50" spans="1:9" s="92" customFormat="1" ht="12.75" customHeight="1">
      <c r="A50" s="79" t="s">
        <v>233</v>
      </c>
      <c r="B50" s="46"/>
      <c r="C50" s="46"/>
      <c r="D50" s="46"/>
      <c r="E50" s="46"/>
      <c r="F50" s="46"/>
      <c r="G50" s="46"/>
      <c r="H50" s="46"/>
      <c r="I50" s="46"/>
    </row>
    <row r="51" spans="1:10" s="92" customFormat="1" ht="12.75" customHeight="1">
      <c r="A51" s="46" t="s">
        <v>185</v>
      </c>
      <c r="B51" s="46"/>
      <c r="C51" s="46"/>
      <c r="D51" s="46"/>
      <c r="E51" s="46"/>
      <c r="F51" s="46"/>
      <c r="G51" s="46"/>
      <c r="H51" s="46"/>
      <c r="I51" s="46"/>
      <c r="J51" s="182"/>
    </row>
    <row r="52" spans="1:9" s="92" customFormat="1" ht="12.75" customHeight="1">
      <c r="A52" s="46" t="s">
        <v>182</v>
      </c>
      <c r="B52" s="46"/>
      <c r="C52" s="46"/>
      <c r="D52" s="46"/>
      <c r="E52" s="46"/>
      <c r="F52" s="46"/>
      <c r="G52" s="46"/>
      <c r="H52" s="46"/>
      <c r="I52" s="46"/>
    </row>
    <row r="53" ht="10.5" customHeight="1">
      <c r="A53" s="30"/>
    </row>
    <row r="54" ht="10.5" customHeight="1">
      <c r="A54" s="30"/>
    </row>
    <row r="55" ht="10.5" customHeight="1">
      <c r="A55" s="30"/>
    </row>
    <row r="56" ht="10.5" customHeight="1">
      <c r="A56" s="30"/>
    </row>
    <row r="57" ht="12.75">
      <c r="A57" s="30"/>
    </row>
    <row r="58" ht="12.75">
      <c r="A58" s="30"/>
    </row>
    <row r="59" ht="12.75">
      <c r="A59" s="30"/>
    </row>
    <row r="60" ht="12.75">
      <c r="A60" s="30"/>
    </row>
    <row r="61" ht="12.75">
      <c r="A61" s="30"/>
    </row>
    <row r="62" ht="12.75">
      <c r="A62" s="30"/>
    </row>
    <row r="63" ht="12.75">
      <c r="A63" s="30"/>
    </row>
  </sheetData>
  <sheetProtection/>
  <mergeCells count="7">
    <mergeCell ref="C42:D42"/>
    <mergeCell ref="C43:D43"/>
    <mergeCell ref="F18:H18"/>
    <mergeCell ref="F14:H14"/>
    <mergeCell ref="F15:H15"/>
    <mergeCell ref="F16:H16"/>
    <mergeCell ref="G43:H43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4"/>
  <sheetViews>
    <sheetView zoomScale="120" zoomScaleNormal="120" zoomScalePageLayoutView="0" workbookViewId="0" topLeftCell="A1">
      <selection activeCell="D38" sqref="D38"/>
    </sheetView>
  </sheetViews>
  <sheetFormatPr defaultColWidth="9.140625" defaultRowHeight="12.75"/>
  <cols>
    <col min="1" max="1" width="11.7109375" style="90" customWidth="1"/>
    <col min="2" max="2" width="14.8515625" style="90" customWidth="1"/>
    <col min="3" max="3" width="18.00390625" style="90" customWidth="1"/>
    <col min="4" max="4" width="16.7109375" style="90" customWidth="1"/>
    <col min="5" max="5" width="13.57421875" style="90" customWidth="1"/>
    <col min="6" max="6" width="14.421875" style="90" customWidth="1"/>
    <col min="7" max="7" width="15.421875" style="90" customWidth="1"/>
    <col min="8" max="8" width="11.421875" style="90" customWidth="1"/>
    <col min="9" max="9" width="15.140625" style="90" customWidth="1"/>
    <col min="10" max="10" width="11.28125" style="90" customWidth="1"/>
    <col min="11" max="11" width="19.7109375" style="90" customWidth="1"/>
    <col min="12" max="12" width="11.28125" style="90" customWidth="1"/>
    <col min="13" max="16384" width="9.140625" style="90" customWidth="1"/>
  </cols>
  <sheetData>
    <row r="1" spans="6:12" ht="13.5" thickBot="1">
      <c r="F1" s="147"/>
      <c r="K1" s="38"/>
      <c r="L1" s="30"/>
    </row>
    <row r="2" spans="1:12" ht="12.75">
      <c r="A2" s="32" t="s">
        <v>102</v>
      </c>
      <c r="B2" s="37"/>
      <c r="C2" s="37"/>
      <c r="D2" s="37"/>
      <c r="E2" s="37"/>
      <c r="F2" s="37"/>
      <c r="G2" s="37"/>
      <c r="H2" s="37"/>
      <c r="I2" s="37"/>
      <c r="J2" s="37"/>
      <c r="K2" s="96"/>
      <c r="L2" s="30"/>
    </row>
    <row r="3" spans="1:12" ht="12.75">
      <c r="A3" s="28"/>
      <c r="B3" s="171" t="s">
        <v>208</v>
      </c>
      <c r="C3" s="171"/>
      <c r="D3" s="171"/>
      <c r="E3" s="171"/>
      <c r="F3" s="171"/>
      <c r="G3" s="171"/>
      <c r="H3" s="171"/>
      <c r="I3" s="171"/>
      <c r="J3" s="171"/>
      <c r="K3" s="31"/>
      <c r="L3" s="30"/>
    </row>
    <row r="4" spans="1:12" ht="12.75">
      <c r="A4" s="28"/>
      <c r="B4" s="171"/>
      <c r="C4" s="171"/>
      <c r="D4" s="171"/>
      <c r="E4" s="171"/>
      <c r="F4" s="171"/>
      <c r="G4" s="171"/>
      <c r="H4" s="171"/>
      <c r="I4" s="171"/>
      <c r="J4" s="171"/>
      <c r="K4" s="31"/>
      <c r="L4" s="30"/>
    </row>
    <row r="5" spans="1:12" ht="12.75">
      <c r="A5" s="28"/>
      <c r="B5" s="171" t="s">
        <v>103</v>
      </c>
      <c r="C5" s="172" t="s">
        <v>15</v>
      </c>
      <c r="D5" s="171"/>
      <c r="E5" s="171"/>
      <c r="F5" s="171"/>
      <c r="G5" s="171"/>
      <c r="H5" s="171"/>
      <c r="I5" s="171"/>
      <c r="J5" s="171"/>
      <c r="K5" s="31"/>
      <c r="L5" s="30"/>
    </row>
    <row r="6" spans="1:12" ht="12.75">
      <c r="A6" s="28"/>
      <c r="B6" s="171" t="s">
        <v>104</v>
      </c>
      <c r="C6" s="11">
        <v>2009</v>
      </c>
      <c r="D6" s="173"/>
      <c r="E6" s="173"/>
      <c r="F6" s="171"/>
      <c r="G6" s="171"/>
      <c r="H6" s="171"/>
      <c r="I6" s="171"/>
      <c r="J6" s="171"/>
      <c r="K6" s="31"/>
      <c r="L6" s="30"/>
    </row>
    <row r="7" spans="1:12" ht="12.75">
      <c r="A7" s="28"/>
      <c r="B7" s="171" t="s">
        <v>105</v>
      </c>
      <c r="C7" s="12">
        <v>40452</v>
      </c>
      <c r="D7" s="174"/>
      <c r="E7" s="174"/>
      <c r="F7" s="171"/>
      <c r="G7" s="171"/>
      <c r="H7" s="171"/>
      <c r="I7" s="171"/>
      <c r="J7" s="171"/>
      <c r="K7" s="31"/>
      <c r="L7" s="30"/>
    </row>
    <row r="8" spans="1:12" ht="12.75">
      <c r="A8" s="28"/>
      <c r="B8" s="171" t="s">
        <v>106</v>
      </c>
      <c r="C8" s="29" t="s">
        <v>193</v>
      </c>
      <c r="D8" s="173"/>
      <c r="E8" s="173"/>
      <c r="F8" s="171"/>
      <c r="G8" s="171"/>
      <c r="H8" s="171"/>
      <c r="I8" s="171"/>
      <c r="J8" s="171"/>
      <c r="K8" s="31"/>
      <c r="L8" s="30"/>
    </row>
    <row r="9" spans="1:12" ht="13.5" thickBot="1">
      <c r="A9" s="40"/>
      <c r="B9" s="38"/>
      <c r="C9" s="38"/>
      <c r="D9" s="38"/>
      <c r="E9" s="38"/>
      <c r="F9" s="38"/>
      <c r="G9" s="38"/>
      <c r="H9" s="38"/>
      <c r="I9" s="38"/>
      <c r="J9" s="38"/>
      <c r="K9" s="148"/>
      <c r="L9" s="30"/>
    </row>
    <row r="10" spans="1:12" ht="14.25">
      <c r="A10" s="74"/>
      <c r="B10" s="74"/>
      <c r="C10" s="177" t="s">
        <v>207</v>
      </c>
      <c r="D10" s="37"/>
      <c r="E10" s="48"/>
      <c r="F10" s="177" t="s">
        <v>206</v>
      </c>
      <c r="G10" s="178"/>
      <c r="H10" s="179"/>
      <c r="I10" s="52" t="s">
        <v>110</v>
      </c>
      <c r="J10" s="177" t="s">
        <v>204</v>
      </c>
      <c r="K10" s="96"/>
      <c r="L10" s="30"/>
    </row>
    <row r="11" spans="1:11" ht="15" thickBot="1">
      <c r="A11" s="87"/>
      <c r="B11" s="107"/>
      <c r="C11" s="146"/>
      <c r="D11" s="147"/>
      <c r="E11" s="148"/>
      <c r="F11" s="180" t="s">
        <v>205</v>
      </c>
      <c r="G11" s="147"/>
      <c r="H11" s="148"/>
      <c r="I11" s="27" t="s">
        <v>107</v>
      </c>
      <c r="J11" s="180" t="s">
        <v>108</v>
      </c>
      <c r="K11" s="41"/>
    </row>
    <row r="12" spans="1:11" ht="12.75">
      <c r="A12" s="58" t="s">
        <v>18</v>
      </c>
      <c r="B12" s="58" t="s">
        <v>19</v>
      </c>
      <c r="C12" s="52" t="s">
        <v>191</v>
      </c>
      <c r="D12" s="74" t="s">
        <v>110</v>
      </c>
      <c r="E12" s="74" t="s">
        <v>110</v>
      </c>
      <c r="F12" s="52" t="s">
        <v>109</v>
      </c>
      <c r="G12" s="52" t="s">
        <v>110</v>
      </c>
      <c r="H12" s="52" t="s">
        <v>111</v>
      </c>
      <c r="I12" s="27" t="s">
        <v>11</v>
      </c>
      <c r="J12" s="52"/>
      <c r="K12" s="5"/>
    </row>
    <row r="13" spans="1:11" ht="12.75">
      <c r="A13" s="58"/>
      <c r="B13" s="58"/>
      <c r="C13" s="27" t="s">
        <v>112</v>
      </c>
      <c r="D13" s="27" t="s">
        <v>113</v>
      </c>
      <c r="E13" s="27" t="s">
        <v>114</v>
      </c>
      <c r="F13" s="27" t="s">
        <v>115</v>
      </c>
      <c r="G13" s="27" t="s">
        <v>116</v>
      </c>
      <c r="H13" s="27" t="s">
        <v>11</v>
      </c>
      <c r="I13" s="27" t="s">
        <v>117</v>
      </c>
      <c r="J13" s="27" t="s">
        <v>118</v>
      </c>
      <c r="K13" s="27" t="s">
        <v>119</v>
      </c>
    </row>
    <row r="14" spans="1:11" ht="12.75">
      <c r="A14" s="58"/>
      <c r="B14" s="58"/>
      <c r="C14" s="27" t="s">
        <v>120</v>
      </c>
      <c r="D14" s="27" t="s">
        <v>121</v>
      </c>
      <c r="E14" s="27" t="s">
        <v>122</v>
      </c>
      <c r="F14" s="27" t="s">
        <v>14</v>
      </c>
      <c r="G14" s="27" t="s">
        <v>123</v>
      </c>
      <c r="H14" s="27" t="s">
        <v>124</v>
      </c>
      <c r="I14" s="27" t="s">
        <v>125</v>
      </c>
      <c r="J14" s="87"/>
      <c r="K14" s="27" t="s">
        <v>126</v>
      </c>
    </row>
    <row r="15" spans="1:11" ht="12.75">
      <c r="A15" s="58"/>
      <c r="B15" s="58"/>
      <c r="C15" s="27" t="s">
        <v>127</v>
      </c>
      <c r="D15" s="27" t="s">
        <v>128</v>
      </c>
      <c r="E15" s="27" t="s">
        <v>129</v>
      </c>
      <c r="F15" s="27" t="s">
        <v>19</v>
      </c>
      <c r="G15" s="27"/>
      <c r="H15" s="27"/>
      <c r="I15" s="27" t="s">
        <v>131</v>
      </c>
      <c r="J15" s="87"/>
      <c r="K15" s="27" t="s">
        <v>132</v>
      </c>
    </row>
    <row r="16" spans="1:11" ht="12.75">
      <c r="A16" s="58"/>
      <c r="B16" s="58"/>
      <c r="C16" s="27" t="s">
        <v>133</v>
      </c>
      <c r="D16" s="87"/>
      <c r="E16" s="27" t="s">
        <v>125</v>
      </c>
      <c r="F16" s="27"/>
      <c r="G16" s="27"/>
      <c r="H16" s="27"/>
      <c r="I16" s="87"/>
      <c r="K16" s="87"/>
    </row>
    <row r="17" spans="1:11" ht="13.5" thickBot="1">
      <c r="A17" s="58"/>
      <c r="B17" s="58"/>
      <c r="C17" s="41" t="s">
        <v>131</v>
      </c>
      <c r="D17" s="97"/>
      <c r="E17" s="41" t="s">
        <v>131</v>
      </c>
      <c r="F17" s="41"/>
      <c r="G17" s="41"/>
      <c r="H17" s="41"/>
      <c r="I17" s="97"/>
      <c r="J17" s="97"/>
      <c r="K17" s="97"/>
    </row>
    <row r="18" spans="1:11" ht="13.5" thickBot="1">
      <c r="A18" s="97"/>
      <c r="B18" s="75"/>
      <c r="C18" s="54" t="s">
        <v>20</v>
      </c>
      <c r="D18" s="55" t="s">
        <v>21</v>
      </c>
      <c r="E18" s="54" t="s">
        <v>134</v>
      </c>
      <c r="F18" s="54" t="s">
        <v>82</v>
      </c>
      <c r="G18" s="54" t="s">
        <v>24</v>
      </c>
      <c r="H18" s="54" t="s">
        <v>135</v>
      </c>
      <c r="I18" s="54" t="s">
        <v>136</v>
      </c>
      <c r="J18" s="54" t="s">
        <v>137</v>
      </c>
      <c r="K18" s="41" t="s">
        <v>138</v>
      </c>
    </row>
    <row r="19" spans="1:11" ht="13.5" thickBot="1">
      <c r="A19" s="45"/>
      <c r="B19" s="45"/>
      <c r="C19" s="55" t="s">
        <v>6</v>
      </c>
      <c r="D19" s="55" t="s">
        <v>6</v>
      </c>
      <c r="E19" s="55" t="s">
        <v>6</v>
      </c>
      <c r="F19" s="55" t="s">
        <v>6</v>
      </c>
      <c r="G19" s="55" t="s">
        <v>6</v>
      </c>
      <c r="H19" s="55" t="s">
        <v>6</v>
      </c>
      <c r="I19" s="55" t="s">
        <v>6</v>
      </c>
      <c r="J19" s="55" t="s">
        <v>6</v>
      </c>
      <c r="K19" s="55" t="s">
        <v>6</v>
      </c>
    </row>
    <row r="20" spans="1:11" ht="12.75">
      <c r="A20" s="74" t="s">
        <v>45</v>
      </c>
      <c r="B20" s="58"/>
      <c r="C20" s="74"/>
      <c r="D20" s="74"/>
      <c r="E20" s="74"/>
      <c r="F20" s="74"/>
      <c r="G20" s="74"/>
      <c r="H20" s="168"/>
      <c r="I20" s="74"/>
      <c r="J20" s="74"/>
      <c r="K20" s="168"/>
    </row>
    <row r="21" spans="1:11" ht="12.75">
      <c r="A21" s="58"/>
      <c r="B21" s="58" t="s">
        <v>160</v>
      </c>
      <c r="C21" s="18">
        <v>1951</v>
      </c>
      <c r="D21" s="18">
        <v>2300</v>
      </c>
      <c r="E21" s="18">
        <f>SUM(C21:D21)</f>
        <v>4251</v>
      </c>
      <c r="F21" s="19"/>
      <c r="G21" s="19"/>
      <c r="H21" s="19"/>
      <c r="I21" s="18">
        <f>SUM(E21:H21)</f>
        <v>4251</v>
      </c>
      <c r="J21" s="18">
        <v>3964</v>
      </c>
      <c r="K21" s="20"/>
    </row>
    <row r="22" spans="1:11" ht="12.75">
      <c r="A22" s="58"/>
      <c r="B22" s="58" t="s">
        <v>139</v>
      </c>
      <c r="C22" s="18">
        <v>1625</v>
      </c>
      <c r="D22" s="18">
        <v>3450</v>
      </c>
      <c r="E22" s="18">
        <f>SUM(C22:D22)</f>
        <v>5075</v>
      </c>
      <c r="F22" s="19"/>
      <c r="G22" s="19"/>
      <c r="H22" s="19"/>
      <c r="I22" s="18">
        <f>SUM(E22:H22)</f>
        <v>5075</v>
      </c>
      <c r="J22" s="18">
        <v>4977</v>
      </c>
      <c r="K22" s="18"/>
    </row>
    <row r="23" spans="1:11" ht="12.75">
      <c r="A23" s="58"/>
      <c r="B23" s="58" t="s">
        <v>140</v>
      </c>
      <c r="C23" s="18">
        <v>20074</v>
      </c>
      <c r="D23" s="18"/>
      <c r="E23" s="18">
        <f>SUM(C23:D23)</f>
        <v>20074</v>
      </c>
      <c r="F23" s="19"/>
      <c r="G23" s="19"/>
      <c r="H23" s="19"/>
      <c r="I23" s="18">
        <f>SUM(E23:H23)</f>
        <v>20074</v>
      </c>
      <c r="J23" s="18">
        <v>19753</v>
      </c>
      <c r="K23" s="18"/>
    </row>
    <row r="24" spans="1:11" ht="12.75">
      <c r="A24" s="58"/>
      <c r="B24" s="58" t="s">
        <v>141</v>
      </c>
      <c r="C24" s="18">
        <v>4720</v>
      </c>
      <c r="D24" s="18"/>
      <c r="E24" s="18">
        <f>SUM(C24:D24)</f>
        <v>4720</v>
      </c>
      <c r="F24" s="19"/>
      <c r="G24" s="19"/>
      <c r="H24" s="19"/>
      <c r="I24" s="18">
        <f>SUM(E24:H24)</f>
        <v>4720</v>
      </c>
      <c r="J24" s="18">
        <v>4493</v>
      </c>
      <c r="K24" s="18">
        <v>296</v>
      </c>
    </row>
    <row r="25" spans="1:11" ht="13.5" thickBot="1">
      <c r="A25" s="58"/>
      <c r="B25" s="58" t="s">
        <v>142</v>
      </c>
      <c r="C25" s="21"/>
      <c r="D25" s="21"/>
      <c r="E25" s="21"/>
      <c r="F25" s="21"/>
      <c r="G25" s="21"/>
      <c r="H25" s="22"/>
      <c r="I25" s="21"/>
      <c r="J25" s="21"/>
      <c r="K25" s="22"/>
    </row>
    <row r="26" spans="1:11" ht="13.5" thickBot="1">
      <c r="A26" s="45" t="s">
        <v>143</v>
      </c>
      <c r="B26" s="181"/>
      <c r="C26" s="23">
        <f>SUM(C21:C25)</f>
        <v>28370</v>
      </c>
      <c r="D26" s="23">
        <f>SUM(D21:D25)</f>
        <v>5750</v>
      </c>
      <c r="E26" s="23">
        <f>SUM(E21:E25)</f>
        <v>34120</v>
      </c>
      <c r="F26" s="24"/>
      <c r="G26" s="24"/>
      <c r="H26" s="24"/>
      <c r="I26" s="23">
        <f>SUM(I21:I25)</f>
        <v>34120</v>
      </c>
      <c r="J26" s="23">
        <f>SUM(J21:J25)</f>
        <v>33187</v>
      </c>
      <c r="K26" s="23">
        <f>SUM(K21:K25)</f>
        <v>296</v>
      </c>
    </row>
    <row r="27" spans="1:11" ht="12.75">
      <c r="A27" s="74" t="s">
        <v>28</v>
      </c>
      <c r="B27" s="5"/>
      <c r="C27" s="36"/>
      <c r="D27" s="36"/>
      <c r="E27" s="36"/>
      <c r="F27" s="36"/>
      <c r="G27" s="36"/>
      <c r="H27" s="36"/>
      <c r="I27" s="36"/>
      <c r="J27" s="175"/>
      <c r="K27" s="175"/>
    </row>
    <row r="28" spans="1:11" ht="12.75">
      <c r="A28" s="58"/>
      <c r="B28" s="58" t="s">
        <v>160</v>
      </c>
      <c r="C28" s="18">
        <v>1460</v>
      </c>
      <c r="D28" s="18"/>
      <c r="E28" s="18">
        <f>SUM(C28:D28)</f>
        <v>1460</v>
      </c>
      <c r="F28" s="19"/>
      <c r="G28" s="19"/>
      <c r="H28" s="19"/>
      <c r="I28" s="18">
        <f>SUM(E28:H28)</f>
        <v>1460</v>
      </c>
      <c r="J28" s="18">
        <v>1455</v>
      </c>
      <c r="K28" s="20"/>
    </row>
    <row r="29" spans="1:11" ht="12.75">
      <c r="A29" s="58"/>
      <c r="B29" s="58" t="s">
        <v>144</v>
      </c>
      <c r="C29" s="18">
        <v>360</v>
      </c>
      <c r="D29" s="18">
        <v>1050</v>
      </c>
      <c r="E29" s="18">
        <f>SUM(C29:D29)</f>
        <v>1410</v>
      </c>
      <c r="F29" s="19"/>
      <c r="G29" s="19"/>
      <c r="H29" s="19"/>
      <c r="I29" s="18">
        <f>SUM(E29:H29)</f>
        <v>1410</v>
      </c>
      <c r="J29" s="18">
        <v>1407</v>
      </c>
      <c r="K29" s="18"/>
    </row>
    <row r="30" spans="1:11" ht="12.75">
      <c r="A30" s="58"/>
      <c r="B30" s="58" t="s">
        <v>140</v>
      </c>
      <c r="C30" s="18">
        <v>2500</v>
      </c>
      <c r="D30" s="18"/>
      <c r="E30" s="18">
        <f>SUM(C30:D30)</f>
        <v>2500</v>
      </c>
      <c r="F30" s="19"/>
      <c r="G30" s="19"/>
      <c r="H30" s="19"/>
      <c r="I30" s="18">
        <f>SUM(E30:H30)</f>
        <v>2500</v>
      </c>
      <c r="J30" s="18">
        <v>2155</v>
      </c>
      <c r="K30" s="20"/>
    </row>
    <row r="31" spans="1:11" ht="12.75">
      <c r="A31" s="58"/>
      <c r="B31" s="58" t="s">
        <v>141</v>
      </c>
      <c r="C31" s="18"/>
      <c r="D31" s="18"/>
      <c r="E31" s="18"/>
      <c r="F31" s="19"/>
      <c r="G31" s="19"/>
      <c r="H31" s="19"/>
      <c r="I31" s="18"/>
      <c r="J31" s="91">
        <v>302</v>
      </c>
      <c r="K31" s="18">
        <v>1</v>
      </c>
    </row>
    <row r="32" spans="1:11" ht="13.5" thickBot="1">
      <c r="A32" s="75"/>
      <c r="B32" s="75" t="s">
        <v>142</v>
      </c>
      <c r="C32" s="176"/>
      <c r="D32" s="176"/>
      <c r="E32" s="176"/>
      <c r="F32" s="176"/>
      <c r="G32" s="176"/>
      <c r="H32" s="176"/>
      <c r="I32" s="176"/>
      <c r="J32" s="176"/>
      <c r="K32" s="176"/>
    </row>
    <row r="33" spans="1:11" ht="13.5" thickBot="1">
      <c r="A33" s="57" t="s">
        <v>143</v>
      </c>
      <c r="B33" s="181"/>
      <c r="C33" s="23">
        <f>SUM(C28:C31)</f>
        <v>4320</v>
      </c>
      <c r="D33" s="23">
        <f>SUM(D28:D31)</f>
        <v>1050</v>
      </c>
      <c r="E33" s="23">
        <f>SUM(E28:E31)</f>
        <v>5370</v>
      </c>
      <c r="F33" s="24"/>
      <c r="G33" s="24"/>
      <c r="H33" s="24"/>
      <c r="I33" s="23">
        <f>SUM(I28:I31)</f>
        <v>5370</v>
      </c>
      <c r="J33" s="23">
        <f>SUM(J28:J31)</f>
        <v>5319</v>
      </c>
      <c r="K33" s="23">
        <f>SUM(K28:K32)</f>
        <v>1</v>
      </c>
    </row>
    <row r="34" spans="1:11" s="92" customFormat="1" ht="13.5">
      <c r="A34" s="89" t="s">
        <v>215</v>
      </c>
      <c r="F34" s="183"/>
      <c r="G34" s="183"/>
      <c r="H34" s="77"/>
      <c r="I34" s="76"/>
      <c r="J34" s="76"/>
      <c r="K34" s="76"/>
    </row>
    <row r="35" spans="1:11" s="92" customFormat="1" ht="13.5">
      <c r="A35" s="89" t="s">
        <v>216</v>
      </c>
      <c r="H35" s="77"/>
      <c r="I35" s="76"/>
      <c r="J35" s="76"/>
      <c r="K35" s="76"/>
    </row>
    <row r="36" spans="1:11" ht="12.75">
      <c r="A36" s="47"/>
      <c r="B36" s="47"/>
      <c r="C36" s="30"/>
      <c r="D36" s="30"/>
      <c r="E36" s="11"/>
      <c r="F36" s="11"/>
      <c r="G36" s="11"/>
      <c r="H36" s="11"/>
      <c r="I36" s="11"/>
      <c r="J36" s="11"/>
      <c r="K36" s="11"/>
    </row>
    <row r="37" spans="2:11" ht="12.75">
      <c r="B37" s="47"/>
      <c r="C37" s="30"/>
      <c r="D37" s="30"/>
      <c r="E37" s="11"/>
      <c r="F37" s="11"/>
      <c r="G37" s="11"/>
      <c r="H37" s="11"/>
      <c r="I37" s="11"/>
      <c r="J37" s="11"/>
      <c r="K37" s="11"/>
    </row>
    <row r="38" spans="1:11" ht="12.75">
      <c r="A38" s="47"/>
      <c r="B38" s="47"/>
      <c r="C38" s="30"/>
      <c r="D38" s="30"/>
      <c r="E38" s="11"/>
      <c r="F38" s="11"/>
      <c r="G38" s="11"/>
      <c r="H38" s="11"/>
      <c r="I38" s="11"/>
      <c r="J38" s="11"/>
      <c r="K38" s="11"/>
    </row>
    <row r="39" spans="1:11" ht="12.75">
      <c r="A39" s="47"/>
      <c r="B39" s="47"/>
      <c r="C39" s="30"/>
      <c r="D39" s="30"/>
      <c r="E39" s="11"/>
      <c r="F39" s="11"/>
      <c r="G39" s="11"/>
      <c r="H39" s="11"/>
      <c r="I39" s="11"/>
      <c r="J39" s="11"/>
      <c r="K39" s="11"/>
    </row>
    <row r="40" spans="1:11" ht="0.75" customHeight="1">
      <c r="A40" s="47"/>
      <c r="B40" s="47"/>
      <c r="C40" s="30"/>
      <c r="D40" s="30"/>
      <c r="E40" s="11"/>
      <c r="F40" s="11"/>
      <c r="G40" s="11"/>
      <c r="H40" s="11"/>
      <c r="I40" s="11"/>
      <c r="J40" s="11"/>
      <c r="K40" s="11"/>
    </row>
    <row r="41" spans="8:14" ht="12.75">
      <c r="H41" s="17"/>
      <c r="I41" s="17"/>
      <c r="J41" s="17"/>
      <c r="K41" s="17"/>
      <c r="L41" s="17"/>
      <c r="M41" s="17"/>
      <c r="N41" s="17"/>
    </row>
    <row r="42" spans="12:14" ht="12.75">
      <c r="L42" s="17"/>
      <c r="M42" s="17"/>
      <c r="N42" s="17"/>
    </row>
    <row r="43" spans="12:14" ht="12.75">
      <c r="L43" s="17"/>
      <c r="M43" s="17"/>
      <c r="N43" s="17"/>
    </row>
    <row r="44" spans="12:14" ht="12.75">
      <c r="L44" s="17"/>
      <c r="M44" s="17"/>
      <c r="N44" s="17"/>
    </row>
    <row r="45" spans="12:14" ht="12.75">
      <c r="L45" s="17"/>
      <c r="M45" s="17"/>
      <c r="N45" s="17"/>
    </row>
    <row r="46" spans="1:14" ht="12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1:14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1:14" ht="12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</row>
    <row r="49" spans="1:14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</row>
    <row r="50" spans="1:14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</row>
    <row r="51" spans="1:14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</row>
    <row r="58" spans="1:12" ht="12.75">
      <c r="A58" s="30"/>
      <c r="B58" s="30"/>
      <c r="L58" s="30"/>
    </row>
    <row r="74" ht="12.75">
      <c r="K74" s="30"/>
    </row>
  </sheetData>
  <sheetProtection/>
  <printOptions/>
  <pageMargins left="0.787401575" right="0.787401575" top="0.984251969" bottom="0.984251969" header="0.5" footer="0.5"/>
  <pageSetup fitToHeight="1" fitToWidth="1"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G37"/>
  <sheetViews>
    <sheetView tabSelected="1" zoomScale="120" zoomScaleNormal="120" zoomScalePageLayoutView="0" workbookViewId="0" topLeftCell="A22">
      <selection activeCell="E40" sqref="E40"/>
    </sheetView>
  </sheetViews>
  <sheetFormatPr defaultColWidth="11.421875" defaultRowHeight="12.75"/>
  <cols>
    <col min="1" max="1" width="14.00390625" style="0" customWidth="1"/>
    <col min="5" max="5" width="10.7109375" style="0" customWidth="1"/>
    <col min="6" max="6" width="10.28125" style="0" customWidth="1"/>
    <col min="7" max="7" width="13.00390625" style="0" customWidth="1"/>
  </cols>
  <sheetData>
    <row r="2" ht="13.5" thickBot="1"/>
    <row r="3" spans="1:7" ht="12.75">
      <c r="A3" s="32" t="s">
        <v>155</v>
      </c>
      <c r="B3" s="37"/>
      <c r="C3" s="37"/>
      <c r="D3" s="37"/>
      <c r="E3" s="37"/>
      <c r="F3" s="37"/>
      <c r="G3" s="48"/>
    </row>
    <row r="4" spans="1:7" ht="12.75">
      <c r="A4" s="28"/>
      <c r="B4" s="11" t="s">
        <v>186</v>
      </c>
      <c r="C4" s="11"/>
      <c r="D4" s="11"/>
      <c r="E4" s="11"/>
      <c r="F4" s="11"/>
      <c r="G4" s="39"/>
    </row>
    <row r="5" spans="1:7" ht="12.75">
      <c r="A5" s="28"/>
      <c r="B5" s="11" t="s">
        <v>217</v>
      </c>
      <c r="C5" s="11"/>
      <c r="D5" s="11"/>
      <c r="E5" s="11"/>
      <c r="F5" s="11"/>
      <c r="G5" s="39"/>
    </row>
    <row r="6" spans="1:7" ht="12.75">
      <c r="A6" s="28"/>
      <c r="B6" s="11" t="s">
        <v>218</v>
      </c>
      <c r="C6" s="11"/>
      <c r="D6" s="11"/>
      <c r="E6" s="11"/>
      <c r="F6" s="11"/>
      <c r="G6" s="39"/>
    </row>
    <row r="7" spans="1:7" ht="12.75">
      <c r="A7" s="28"/>
      <c r="B7" s="11"/>
      <c r="C7" s="11"/>
      <c r="D7" s="11"/>
      <c r="E7" s="11"/>
      <c r="F7" s="11"/>
      <c r="G7" s="39"/>
    </row>
    <row r="8" spans="1:7" ht="12.75">
      <c r="A8" s="28" t="s">
        <v>130</v>
      </c>
      <c r="B8" s="29" t="s">
        <v>15</v>
      </c>
      <c r="C8" s="11"/>
      <c r="D8" s="11"/>
      <c r="E8" s="11"/>
      <c r="F8" s="11"/>
      <c r="G8" s="39"/>
    </row>
    <row r="9" spans="1:7" ht="12.75">
      <c r="A9" s="28" t="s">
        <v>156</v>
      </c>
      <c r="B9" s="11">
        <v>2009</v>
      </c>
      <c r="C9" s="11"/>
      <c r="D9" s="11"/>
      <c r="E9" s="11"/>
      <c r="F9" s="11"/>
      <c r="G9" s="39"/>
    </row>
    <row r="10" spans="1:7" ht="12.75">
      <c r="A10" s="28" t="s">
        <v>157</v>
      </c>
      <c r="B10" s="86">
        <v>40452</v>
      </c>
      <c r="C10" s="11"/>
      <c r="D10" s="11"/>
      <c r="E10" s="11"/>
      <c r="F10" s="11"/>
      <c r="G10" s="39"/>
    </row>
    <row r="11" spans="1:7" ht="12.75">
      <c r="A11" s="28" t="s">
        <v>91</v>
      </c>
      <c r="B11" s="12" t="s">
        <v>193</v>
      </c>
      <c r="C11" s="11"/>
      <c r="D11" s="11"/>
      <c r="E11" s="11"/>
      <c r="F11" s="11"/>
      <c r="G11" s="39"/>
    </row>
    <row r="12" spans="1:7" ht="13.5" thickBot="1">
      <c r="A12" s="49"/>
      <c r="B12" s="11"/>
      <c r="C12" s="11"/>
      <c r="D12" s="11"/>
      <c r="E12" s="11"/>
      <c r="F12" s="11"/>
      <c r="G12" s="39"/>
    </row>
    <row r="13" spans="1:7" ht="12.75">
      <c r="A13" s="74"/>
      <c r="B13" s="32" t="s">
        <v>158</v>
      </c>
      <c r="C13" s="37"/>
      <c r="D13" s="37"/>
      <c r="E13" s="37"/>
      <c r="F13" s="37"/>
      <c r="G13" s="48"/>
    </row>
    <row r="14" spans="1:7" ht="15" thickBot="1">
      <c r="A14" s="58"/>
      <c r="B14" s="40" t="s">
        <v>219</v>
      </c>
      <c r="C14" s="38"/>
      <c r="D14" s="38"/>
      <c r="E14" s="50"/>
      <c r="F14" s="38"/>
      <c r="G14" s="42"/>
    </row>
    <row r="15" spans="1:7" ht="12.75">
      <c r="A15" s="58"/>
      <c r="B15" s="2"/>
      <c r="C15" s="51"/>
      <c r="D15" s="52"/>
      <c r="E15" s="9"/>
      <c r="F15" s="52"/>
      <c r="G15" s="52"/>
    </row>
    <row r="16" spans="1:7" ht="13.5" thickBot="1">
      <c r="A16" s="75"/>
      <c r="B16" s="41" t="s">
        <v>159</v>
      </c>
      <c r="C16" s="41" t="s">
        <v>16</v>
      </c>
      <c r="D16" s="41" t="s">
        <v>188</v>
      </c>
      <c r="E16" s="53" t="s">
        <v>189</v>
      </c>
      <c r="F16" s="185" t="s">
        <v>141</v>
      </c>
      <c r="G16" s="41" t="s">
        <v>143</v>
      </c>
    </row>
    <row r="17" spans="1:7" ht="13.5" thickBot="1">
      <c r="A17" s="45" t="s">
        <v>18</v>
      </c>
      <c r="B17" s="55" t="s">
        <v>154</v>
      </c>
      <c r="C17" s="55" t="s">
        <v>154</v>
      </c>
      <c r="D17" s="55" t="s">
        <v>154</v>
      </c>
      <c r="E17" s="56" t="s">
        <v>154</v>
      </c>
      <c r="F17" s="57" t="s">
        <v>154</v>
      </c>
      <c r="G17" s="55" t="s">
        <v>154</v>
      </c>
    </row>
    <row r="18" spans="1:7" ht="12.75">
      <c r="A18" s="58"/>
      <c r="B18" s="58"/>
      <c r="C18" s="58"/>
      <c r="D18" s="28"/>
      <c r="E18" s="2"/>
      <c r="F18" s="11"/>
      <c r="G18" s="87"/>
    </row>
    <row r="19" spans="1:7" ht="12.75">
      <c r="A19" s="58" t="s">
        <v>45</v>
      </c>
      <c r="B19" s="59"/>
      <c r="C19" s="59"/>
      <c r="D19" s="60">
        <v>1</v>
      </c>
      <c r="E19" s="64"/>
      <c r="F19" s="61"/>
      <c r="G19" s="62">
        <f>SUM(B19:F19)</f>
        <v>1</v>
      </c>
    </row>
    <row r="20" spans="1:7" ht="12.75">
      <c r="A20" s="58" t="s">
        <v>28</v>
      </c>
      <c r="B20" s="59"/>
      <c r="C20" s="59"/>
      <c r="D20" s="60"/>
      <c r="E20" s="64"/>
      <c r="F20" s="61"/>
      <c r="G20" s="62"/>
    </row>
    <row r="21" spans="1:7" ht="12.75">
      <c r="A21" s="63" t="s">
        <v>47</v>
      </c>
      <c r="B21" s="59"/>
      <c r="C21" s="59">
        <v>200</v>
      </c>
      <c r="D21" s="60"/>
      <c r="E21" s="64"/>
      <c r="F21" s="61"/>
      <c r="G21" s="62">
        <f aca="true" t="shared" si="0" ref="G21:G33">SUM(B21:F21)</f>
        <v>200</v>
      </c>
    </row>
    <row r="22" spans="1:7" ht="12.75">
      <c r="A22" s="58" t="s">
        <v>145</v>
      </c>
      <c r="B22" s="59"/>
      <c r="C22" s="59"/>
      <c r="D22" s="60"/>
      <c r="E22" s="64"/>
      <c r="F22" s="61"/>
      <c r="G22" s="62"/>
    </row>
    <row r="23" spans="1:7" ht="12.75">
      <c r="A23" s="58" t="s">
        <v>49</v>
      </c>
      <c r="B23" s="59"/>
      <c r="C23" s="59"/>
      <c r="D23" s="60"/>
      <c r="E23" s="64"/>
      <c r="F23" s="61"/>
      <c r="G23" s="62"/>
    </row>
    <row r="24" spans="1:7" ht="12.75">
      <c r="A24" s="58" t="s">
        <v>96</v>
      </c>
      <c r="B24" s="59"/>
      <c r="C24" s="59"/>
      <c r="D24" s="60"/>
      <c r="E24" s="64"/>
      <c r="F24" s="61"/>
      <c r="G24" s="62"/>
    </row>
    <row r="25" spans="1:7" ht="12.75">
      <c r="A25" s="58" t="s">
        <v>51</v>
      </c>
      <c r="B25" s="59"/>
      <c r="C25" s="59"/>
      <c r="D25" s="60"/>
      <c r="E25" s="88"/>
      <c r="F25" s="61"/>
      <c r="G25" s="62"/>
    </row>
    <row r="26" spans="1:7" ht="12.75">
      <c r="A26" s="58" t="s">
        <v>97</v>
      </c>
      <c r="B26" s="59"/>
      <c r="C26" s="59"/>
      <c r="D26" s="60"/>
      <c r="E26" s="88"/>
      <c r="F26" s="61">
        <v>457</v>
      </c>
      <c r="G26" s="62">
        <f t="shared" si="0"/>
        <v>457</v>
      </c>
    </row>
    <row r="27" spans="1:7" ht="12.75">
      <c r="A27" s="58" t="s">
        <v>85</v>
      </c>
      <c r="B27" s="59"/>
      <c r="C27" s="59">
        <v>4784</v>
      </c>
      <c r="D27" s="60"/>
      <c r="E27" s="88"/>
      <c r="F27" s="61"/>
      <c r="G27" s="62">
        <f t="shared" si="0"/>
        <v>4784</v>
      </c>
    </row>
    <row r="28" spans="1:7" ht="12.75">
      <c r="A28" s="58" t="s">
        <v>98</v>
      </c>
      <c r="B28" s="59">
        <v>28130</v>
      </c>
      <c r="C28" s="65"/>
      <c r="D28" s="66">
        <v>6751</v>
      </c>
      <c r="E28" s="88">
        <v>1634</v>
      </c>
      <c r="F28" s="67"/>
      <c r="G28" s="62">
        <f t="shared" si="0"/>
        <v>36515</v>
      </c>
    </row>
    <row r="29" spans="1:7" ht="12.75">
      <c r="A29" s="58" t="s">
        <v>99</v>
      </c>
      <c r="B29" s="59"/>
      <c r="C29" s="65"/>
      <c r="D29" s="66"/>
      <c r="E29" s="88"/>
      <c r="F29" s="67"/>
      <c r="G29" s="62"/>
    </row>
    <row r="30" spans="1:7" ht="12.75">
      <c r="A30" s="58" t="s">
        <v>54</v>
      </c>
      <c r="B30" s="59"/>
      <c r="C30" s="65"/>
      <c r="D30" s="66">
        <v>36</v>
      </c>
      <c r="E30" s="88"/>
      <c r="F30" s="67"/>
      <c r="G30" s="62">
        <f t="shared" si="0"/>
        <v>36</v>
      </c>
    </row>
    <row r="31" spans="1:7" ht="12.75">
      <c r="A31" s="58" t="s">
        <v>57</v>
      </c>
      <c r="B31" s="59"/>
      <c r="C31" s="65"/>
      <c r="D31" s="66"/>
      <c r="E31" s="88"/>
      <c r="F31" s="67"/>
      <c r="G31" s="62"/>
    </row>
    <row r="32" spans="1:7" ht="12.75">
      <c r="A32" s="58" t="s">
        <v>56</v>
      </c>
      <c r="B32" s="59"/>
      <c r="C32" s="65"/>
      <c r="D32" s="66"/>
      <c r="E32" s="64"/>
      <c r="F32" s="67"/>
      <c r="G32" s="62"/>
    </row>
    <row r="33" spans="1:7" ht="12.75">
      <c r="A33" s="58" t="s">
        <v>161</v>
      </c>
      <c r="B33" s="59"/>
      <c r="C33" s="65"/>
      <c r="D33" s="66">
        <v>6</v>
      </c>
      <c r="E33" s="64"/>
      <c r="F33" s="67"/>
      <c r="G33" s="62">
        <f t="shared" si="0"/>
        <v>6</v>
      </c>
    </row>
    <row r="34" spans="1:7" ht="13.5" thickBot="1">
      <c r="A34" s="14"/>
      <c r="B34" s="65"/>
      <c r="C34" s="65"/>
      <c r="D34" s="66"/>
      <c r="E34" s="84"/>
      <c r="F34" s="67"/>
      <c r="G34" s="68"/>
    </row>
    <row r="35" spans="1:7" ht="12.75">
      <c r="A35" s="32" t="s">
        <v>143</v>
      </c>
      <c r="B35" s="69">
        <f>SUM(B19:B34)</f>
        <v>28130</v>
      </c>
      <c r="C35" s="69">
        <f>SUM(C19:C34)</f>
        <v>4984</v>
      </c>
      <c r="D35" s="69">
        <f>SUM(D19:D34)</f>
        <v>6794</v>
      </c>
      <c r="E35" s="69">
        <f>SUM(E19:E34)</f>
        <v>1634</v>
      </c>
      <c r="F35" s="69">
        <f>SUM(F19:F34)</f>
        <v>457</v>
      </c>
      <c r="G35" s="69">
        <f>SUM(B35:F35)</f>
        <v>41999</v>
      </c>
    </row>
    <row r="36" spans="1:7" ht="13.5" thickBot="1">
      <c r="A36" s="40"/>
      <c r="B36" s="41"/>
      <c r="C36" s="70"/>
      <c r="D36" s="71"/>
      <c r="E36" s="41"/>
      <c r="F36" s="72"/>
      <c r="G36" s="73"/>
    </row>
    <row r="37" s="92" customFormat="1" ht="13.5">
      <c r="A37" s="89" t="s">
        <v>177</v>
      </c>
    </row>
  </sheetData>
  <sheetProtection/>
  <printOptions/>
  <pageMargins left="0.787401575" right="0.787401575" top="0.984251969" bottom="0.98425196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Tabeller til russlandsforhandlingene mal</dc:title>
  <dc:subject/>
  <dc:creator>Grethe Aa. Kuhnle</dc:creator>
  <cp:keywords/>
  <dc:description/>
  <cp:lastModifiedBy>Frøydis Tornøe</cp:lastModifiedBy>
  <cp:lastPrinted>2010-09-17T08:57:01Z</cp:lastPrinted>
  <dcterms:created xsi:type="dcterms:W3CDTF">2000-10-24T13:58:08Z</dcterms:created>
  <dcterms:modified xsi:type="dcterms:W3CDTF">2010-10-08T13:41:09Z</dcterms:modified>
  <cp:category/>
  <cp:version/>
  <cp:contentType/>
  <cp:contentStatus/>
</cp:coreProperties>
</file>